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2.xml" ContentType="application/vnd.openxmlformats-officedocument.drawing+xml"/>
  <Override PartName="/xl/comments21.xml" ContentType="application/vnd.openxmlformats-officedocument.spreadsheetml.comments+xml"/>
  <Override PartName="/xl/drawings/drawing3.xml" ContentType="application/vnd.openxmlformats-officedocument.drawing+xml"/>
  <Override PartName="/xl/comments22.xml" ContentType="application/vnd.openxmlformats-officedocument.spreadsheetml.comments+xml"/>
  <Override PartName="/xl/comments23.xml" ContentType="application/vnd.openxmlformats-officedocument.spreadsheetml.comments+xml"/>
  <Override PartName="/xl/drawings/drawing4.xml" ContentType="application/vnd.openxmlformats-officedocument.drawing+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drawings/drawing5.xml" ContentType="application/vnd.openxmlformats-officedocument.drawing+xml"/>
  <Override PartName="/xl/comments37.xml" ContentType="application/vnd.openxmlformats-officedocument.spreadsheetml.comments+xml"/>
  <Override PartName="/xl/drawings/drawing6.xml" ContentType="application/vnd.openxmlformats-officedocument.drawing+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drawings/drawing7.xml" ContentType="application/vnd.openxmlformats-officedocument.drawing+xml"/>
  <Override PartName="/xl/comments42.xml" ContentType="application/vnd.openxmlformats-officedocument.spreadsheetml.comments+xml"/>
  <Override PartName="/xl/comments43.xml" ContentType="application/vnd.openxmlformats-officedocument.spreadsheetml.comments+xml"/>
  <Override PartName="/xl/drawings/drawing8.xml" ContentType="application/vnd.openxmlformats-officedocument.drawing+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omments53.xml" ContentType="application/vnd.openxmlformats-officedocument.spreadsheetml.comments+xml"/>
  <Override PartName="/xl/comments54.xml" ContentType="application/vnd.openxmlformats-officedocument.spreadsheetml.comments+xml"/>
  <Override PartName="/xl/comments55.xml" ContentType="application/vnd.openxmlformats-officedocument.spreadsheetml.comments+xml"/>
  <Override PartName="/xl/comments56.xml" ContentType="application/vnd.openxmlformats-officedocument.spreadsheetml.comments+xml"/>
  <Override PartName="/xl/comments57.xml" ContentType="application/vnd.openxmlformats-officedocument.spreadsheetml.comments+xml"/>
  <Override PartName="/xl/comments58.xml" ContentType="application/vnd.openxmlformats-officedocument.spreadsheetml.comments+xml"/>
  <Override PartName="/xl/comments59.xml" ContentType="application/vnd.openxmlformats-officedocument.spreadsheetml.comments+xml"/>
  <Override PartName="/xl/comments60.xml" ContentType="application/vnd.openxmlformats-officedocument.spreadsheetml.comments+xml"/>
  <Override PartName="/xl/comments61.xml" ContentType="application/vnd.openxmlformats-officedocument.spreadsheetml.comments+xml"/>
  <Override PartName="/xl/comments62.xml" ContentType="application/vnd.openxmlformats-officedocument.spreadsheetml.comments+xml"/>
  <Override PartName="/xl/drawings/drawing9.xml" ContentType="application/vnd.openxmlformats-officedocument.drawing+xml"/>
  <Override PartName="/xl/comments63.xml" ContentType="application/vnd.openxmlformats-officedocument.spreadsheetml.comments+xml"/>
  <Override PartName="/xl/comments64.xml" ContentType="application/vnd.openxmlformats-officedocument.spreadsheetml.comments+xml"/>
  <Override PartName="/xl/drawings/drawing10.xml" ContentType="application/vnd.openxmlformats-officedocument.drawing+xml"/>
  <Override PartName="/xl/comments65.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Filesv1\500_選挙\010 選挙執行\※2022_07参院選\（柿崎）立候補予定者説明会資料\04 届出書類作成支援ソフト\"/>
    </mc:Choice>
  </mc:AlternateContent>
  <xr:revisionPtr revIDLastSave="0" documentId="13_ncr:1_{CA06A6CF-69F8-49C1-B244-04A6AA781252}" xr6:coauthVersionLast="36" xr6:coauthVersionMax="36" xr10:uidLastSave="{00000000-0000-0000-0000-000000000000}"/>
  <bookViews>
    <workbookView xWindow="0" yWindow="0" windowWidth="19200" windowHeight="7320" tabRatio="815" xr2:uid="{00000000-000D-0000-FFFF-FFFF00000000}"/>
  </bookViews>
  <sheets>
    <sheet name="目次" sheetId="55" r:id="rId1"/>
    <sheet name="入力シート" sheetId="2" r:id="rId2"/>
    <sheet name="開票立会人入力シート" sheetId="43" r:id="rId3"/>
    <sheet name="届出１" sheetId="1" r:id="rId4"/>
    <sheet name="届出２" sheetId="5" r:id="rId5"/>
    <sheet name="届出３" sheetId="6" r:id="rId6"/>
    <sheet name="届出４" sheetId="3" r:id="rId7"/>
    <sheet name="届出５" sheetId="7" r:id="rId8"/>
    <sheet name="届出６" sheetId="8" r:id="rId9"/>
    <sheet name="届出７" sheetId="10" r:id="rId10"/>
    <sheet name="届出８" sheetId="11" r:id="rId11"/>
    <sheet name="届出９" sheetId="12" r:id="rId12"/>
    <sheet name="届出１０" sheetId="13" r:id="rId13"/>
    <sheet name="届出１１" sheetId="14" r:id="rId14"/>
    <sheet name="届出１２" sheetId="15" r:id="rId15"/>
    <sheet name="届出１３" sheetId="16" r:id="rId16"/>
    <sheet name="届出１４" sheetId="21" r:id="rId17"/>
    <sheet name="届出１５" sheetId="17" r:id="rId18"/>
    <sheet name="届出１６" sheetId="19" r:id="rId19"/>
    <sheet name="届出１７" sheetId="18" r:id="rId20"/>
    <sheet name="届出１８" sheetId="44" r:id="rId21"/>
    <sheet name="届出１９" sheetId="20" r:id="rId22"/>
    <sheet name="参考1" sheetId="81" r:id="rId23"/>
    <sheet name="参考2" sheetId="92" r:id="rId24"/>
    <sheet name="政見１" sheetId="52" r:id="rId25"/>
    <sheet name="政見２" sheetId="54" r:id="rId26"/>
    <sheet name="政見３" sheetId="82" r:id="rId27"/>
    <sheet name="政見３（添付１）" sheetId="83" r:id="rId28"/>
    <sheet name="政見３（添付２）" sheetId="84" r:id="rId29"/>
    <sheet name="政見４" sheetId="85" r:id="rId30"/>
    <sheet name="政見５" sheetId="91" r:id="rId31"/>
    <sheet name="政見６－１" sheetId="53" r:id="rId32"/>
    <sheet name="政見６－２" sheetId="86" r:id="rId33"/>
    <sheet name="政見７" sheetId="87" r:id="rId34"/>
    <sheet name="政見８" sheetId="88" r:id="rId35"/>
    <sheet name="政見９" sheetId="89" r:id="rId36"/>
    <sheet name="政見１０" sheetId="90" r:id="rId37"/>
    <sheet name="公営１" sheetId="22" r:id="rId38"/>
    <sheet name="公営２" sheetId="23" r:id="rId39"/>
    <sheet name="公営３その１" sheetId="24" r:id="rId40"/>
    <sheet name="公営３内訳１" sheetId="25" r:id="rId41"/>
    <sheet name="公営３その２" sheetId="42" r:id="rId42"/>
    <sheet name="公営３内訳２" sheetId="41" r:id="rId43"/>
    <sheet name="公営４" sheetId="26" r:id="rId44"/>
    <sheet name="公営５" sheetId="27" r:id="rId45"/>
    <sheet name="公営６" sheetId="28" r:id="rId46"/>
    <sheet name="公営７" sheetId="29" r:id="rId47"/>
    <sheet name="公営８" sheetId="56" r:id="rId48"/>
    <sheet name="公営９" sheetId="57" r:id="rId49"/>
    <sheet name="公営１０" sheetId="58" r:id="rId50"/>
    <sheet name="公営１１" sheetId="59" r:id="rId51"/>
    <sheet name="公営１２" sheetId="60" r:id="rId52"/>
    <sheet name="公営１３" sheetId="45" r:id="rId53"/>
    <sheet name="公営１４" sheetId="46" r:id="rId54"/>
    <sheet name="公営１５" sheetId="47" r:id="rId55"/>
    <sheet name="公営１６" sheetId="48" r:id="rId56"/>
    <sheet name="公営１７" sheetId="49" r:id="rId57"/>
    <sheet name="公営１７別紙内訳" sheetId="50" r:id="rId58"/>
    <sheet name="公営１８" sheetId="61" r:id="rId59"/>
    <sheet name="公営１９" sheetId="62" r:id="rId60"/>
    <sheet name="公営２０" sheetId="63" r:id="rId61"/>
    <sheet name="公営２１" sheetId="64" r:id="rId62"/>
    <sheet name="公営２２" sheetId="65" r:id="rId63"/>
    <sheet name="公営２３" sheetId="66" r:id="rId64"/>
    <sheet name="公営２４" sheetId="67" r:id="rId65"/>
    <sheet name="公営２５" sheetId="68" r:id="rId66"/>
    <sheet name="公営２６" sheetId="69" r:id="rId67"/>
    <sheet name="公営２７" sheetId="70" r:id="rId68"/>
    <sheet name="公営２８" sheetId="71" r:id="rId69"/>
    <sheet name="公営２９" sheetId="72" r:id="rId70"/>
    <sheet name="公営３０" sheetId="73" r:id="rId71"/>
    <sheet name="公営３１" sheetId="74" r:id="rId72"/>
    <sheet name="公営３２" sheetId="75" r:id="rId73"/>
    <sheet name="公営３３" sheetId="30" r:id="rId74"/>
    <sheet name="公営３４" sheetId="31" r:id="rId75"/>
    <sheet name="公営３５" sheetId="32" r:id="rId76"/>
    <sheet name="公営３６" sheetId="33" r:id="rId77"/>
    <sheet name="公営３７" sheetId="34" r:id="rId78"/>
    <sheet name="公営３７別紙内訳" sheetId="35" r:id="rId79"/>
    <sheet name="契約１" sheetId="36" r:id="rId80"/>
    <sheet name="契約２" sheetId="37" r:id="rId81"/>
    <sheet name="契約３" sheetId="38" r:id="rId82"/>
    <sheet name="契約４" sheetId="39" r:id="rId83"/>
    <sheet name="契約５" sheetId="76" r:id="rId84"/>
    <sheet name="契約６" sheetId="51" r:id="rId85"/>
    <sheet name="契約７" sheetId="77" r:id="rId86"/>
    <sheet name="契約８" sheetId="78" r:id="rId87"/>
    <sheet name="契約９" sheetId="79" r:id="rId88"/>
    <sheet name="契約１０" sheetId="40" r:id="rId89"/>
  </sheets>
  <externalReferences>
    <externalReference r:id="rId90"/>
  </externalReferences>
  <definedNames>
    <definedName name="_xlnm.Print_Area" localSheetId="2">開票立会人入力シート!$A$1:$O$43</definedName>
    <definedName name="_xlnm.Print_Area" localSheetId="88">契約１０!$A$1:$P$46</definedName>
    <definedName name="_xlnm.Print_Area" localSheetId="80">契約２!$A$1:$P$54</definedName>
    <definedName name="_xlnm.Print_Area" localSheetId="81">契約３!$A$1:$P$51</definedName>
    <definedName name="_xlnm.Print_Area" localSheetId="82">契約４!$A$1:$P$47</definedName>
    <definedName name="_xlnm.Print_Area" localSheetId="83">契約５!$A$1:$P$46</definedName>
    <definedName name="_xlnm.Print_Area" localSheetId="84">契約６!$A$1:$P$46</definedName>
    <definedName name="_xlnm.Print_Area" localSheetId="85">契約７!$A$1:$P$46</definedName>
    <definedName name="_xlnm.Print_Area" localSheetId="86">契約８!$A$1:$P$46</definedName>
    <definedName name="_xlnm.Print_Area" localSheetId="87">契約９!$A$1:$P$46</definedName>
    <definedName name="_xlnm.Print_Area" localSheetId="37">公営１!$A$1:$O$52</definedName>
    <definedName name="_xlnm.Print_Area" localSheetId="49">公営１０!$A$1:$O$41</definedName>
    <definedName name="_xlnm.Print_Area" localSheetId="50">公営１１!$A$1:$P$51</definedName>
    <definedName name="_xlnm.Print_Area" localSheetId="51">公営１２!$A$1:$T$60</definedName>
    <definedName name="_xlnm.Print_Area" localSheetId="52">公営１３!$A$1:$O$35</definedName>
    <definedName name="_xlnm.Print_Area" localSheetId="53">公営１４!$A$1:$P$46</definedName>
    <definedName name="_xlnm.Print_Area" localSheetId="54">公営１５!$A$1:$O$41</definedName>
    <definedName name="_xlnm.Print_Area" localSheetId="55">公営１６!$A$1:$P$48</definedName>
    <definedName name="_xlnm.Print_Area" localSheetId="56">公営１７!$A$1:$O$39</definedName>
    <definedName name="_xlnm.Print_Area" localSheetId="57">公営１７別紙内訳!$A$1:$S$42</definedName>
    <definedName name="_xlnm.Print_Area" localSheetId="58">公営１８!$A$1:$O$35</definedName>
    <definedName name="_xlnm.Print_Area" localSheetId="59">公営１９!$A$1:$P$46</definedName>
    <definedName name="_xlnm.Print_Area" localSheetId="38">公営２!$A$1:$O$45</definedName>
    <definedName name="_xlnm.Print_Area" localSheetId="60">公営２０!$A$1:$O$41</definedName>
    <definedName name="_xlnm.Print_Area" localSheetId="61">公営２１!$A$1:$P$50</definedName>
    <definedName name="_xlnm.Print_Area" localSheetId="62">公営２２!$A$1:$T$50</definedName>
    <definedName name="_xlnm.Print_Area" localSheetId="63">公営２３!$A$1:$O$36</definedName>
    <definedName name="_xlnm.Print_Area" localSheetId="64">公営２４!$A$1:$P$46</definedName>
    <definedName name="_xlnm.Print_Area" localSheetId="65">公営２５!$A$1:$O$41</definedName>
    <definedName name="_xlnm.Print_Area" localSheetId="66">公営２６!$A$1:$P$43</definedName>
    <definedName name="_xlnm.Print_Area" localSheetId="67">公営２７!$A$1:$T$51</definedName>
    <definedName name="_xlnm.Print_Area" localSheetId="68">公営２８!$A$1:$O$35</definedName>
    <definedName name="_xlnm.Print_Area" localSheetId="69">公営２９!$A$1:$P$47</definedName>
    <definedName name="_xlnm.Print_Area" localSheetId="70">公営３０!$A$1:$O$41</definedName>
    <definedName name="_xlnm.Print_Area" localSheetId="71">公営３１!$A$1:$P$42</definedName>
    <definedName name="_xlnm.Print_Area" localSheetId="72">公営３２!$A$1:$T$51</definedName>
    <definedName name="_xlnm.Print_Area" localSheetId="73">公営３３!$A$1:$O$36</definedName>
    <definedName name="_xlnm.Print_Area" localSheetId="74">公営３４!$A$1:$P$46</definedName>
    <definedName name="_xlnm.Print_Area" localSheetId="76">公営３６!$A$1:$Q$41</definedName>
    <definedName name="_xlnm.Print_Area" localSheetId="77">公営３７!$A$1:$O$40</definedName>
    <definedName name="_xlnm.Print_Area" localSheetId="78">公営３７別紙内訳!$A$1:$T$34</definedName>
    <definedName name="_xlnm.Print_Area" localSheetId="39">公営３その１!$A$1:$O$47</definedName>
    <definedName name="_xlnm.Print_Area" localSheetId="41">公営３その２!$A$1:$O$141</definedName>
    <definedName name="_xlnm.Print_Area" localSheetId="40">公営３内訳１!$A$1:$T$27</definedName>
    <definedName name="_xlnm.Print_Area" localSheetId="42">公営３内訳２!$A$1:$T$89</definedName>
    <definedName name="_xlnm.Print_Area" localSheetId="43">公営４!$A$1:$Q$54</definedName>
    <definedName name="_xlnm.Print_Area" localSheetId="44">公営５!$A$1:$O$46</definedName>
    <definedName name="_xlnm.Print_Area" localSheetId="45">公営６!$A$1:$R$54</definedName>
    <definedName name="_xlnm.Print_Area" localSheetId="46">公営７!$A$1:$P$50</definedName>
    <definedName name="_xlnm.Print_Area" localSheetId="47">公営８!$A$1:$O$35</definedName>
    <definedName name="_xlnm.Print_Area" localSheetId="48">公営９!$A$1:$P$46</definedName>
    <definedName name="_xlnm.Print_Area" localSheetId="24">政見１!$A$1:$I$39</definedName>
    <definedName name="_xlnm.Print_Area" localSheetId="36">政見１０!$A$1:$T$77</definedName>
    <definedName name="_xlnm.Print_Area" localSheetId="26">政見３!$A$1:$Q$76</definedName>
    <definedName name="_xlnm.Print_Area" localSheetId="27">'政見３（添付１）'!$A$1:$N$41</definedName>
    <definedName name="_xlnm.Print_Area" localSheetId="28">'政見３（添付２）'!$A$1:$J$35</definedName>
    <definedName name="_xlnm.Print_Area" localSheetId="29">政見４!$A$1:$Q$87</definedName>
    <definedName name="_xlnm.Print_Area" localSheetId="30">政見５!$A$1:$K$35</definedName>
    <definedName name="_xlnm.Print_Area" localSheetId="31">'政見６－１'!$A$1:$K$46</definedName>
    <definedName name="_xlnm.Print_Area" localSheetId="32">'政見６－２'!$A$1:$AR$96</definedName>
    <definedName name="_xlnm.Print_Area" localSheetId="33">政見７!$A$1:$O$51</definedName>
    <definedName name="_xlnm.Print_Area" localSheetId="34">政見８!$A$1:$P$43</definedName>
    <definedName name="_xlnm.Print_Area" localSheetId="35">政見９!$A$1:$P$99</definedName>
    <definedName name="_xlnm.Print_Area" localSheetId="3">届出１!$A$1:$N$78</definedName>
    <definedName name="_xlnm.Print_Area" localSheetId="12">届出１０!$A$1:$N$84</definedName>
    <definedName name="_xlnm.Print_Area" localSheetId="14">届出１２!$A$1:$N$37</definedName>
    <definedName name="_xlnm.Print_Area" localSheetId="15">届出１３!$A$1:$N$34</definedName>
    <definedName name="_xlnm.Print_Area" localSheetId="16">届出１４!$A$1:$Q$84</definedName>
    <definedName name="_xlnm.Print_Area" localSheetId="17">届出１５!$A$1:$I$47</definedName>
    <definedName name="_xlnm.Print_Area" localSheetId="18">届出１６!$A$1:$I$35</definedName>
    <definedName name="_xlnm.Print_Area" localSheetId="19">届出１７!$A$1:$J$35</definedName>
    <definedName name="_xlnm.Print_Area" localSheetId="20">届出１８!$A$1:$I$40</definedName>
    <definedName name="_xlnm.Print_Area" localSheetId="21">届出１９!$A$1:$N$37</definedName>
    <definedName name="_xlnm.Print_Area" localSheetId="4">届出２!$A$1:$I$28</definedName>
    <definedName name="_xlnm.Print_Area" localSheetId="5">届出３!$A$1:$I$38</definedName>
    <definedName name="_xlnm.Print_Area" localSheetId="7">届出５!$A$1:$N$48</definedName>
    <definedName name="_xlnm.Print_Area" localSheetId="8">届出６!$A$1:$N$39</definedName>
    <definedName name="_xlnm.Print_Area" localSheetId="9">届出７!$A$1:$N$1880</definedName>
    <definedName name="_xlnm.Print_Area" localSheetId="10">届出８!$A$1:$O$1520</definedName>
    <definedName name="_xlnm.Print_Area" localSheetId="11">届出９!$A$1:$N$82</definedName>
    <definedName name="_xlnm.Print_Area" localSheetId="1">入力シート!$A$1:$E$89</definedName>
    <definedName name="_xlnm.Print_Area" localSheetId="0">目次!$A$1:$R$43</definedName>
  </definedNames>
  <calcPr calcId="191029"/>
</workbook>
</file>

<file path=xl/calcChain.xml><?xml version="1.0" encoding="utf-8"?>
<calcChain xmlns="http://schemas.openxmlformats.org/spreadsheetml/2006/main">
  <c r="G13" i="50" l="1"/>
  <c r="W11" i="50"/>
  <c r="H39" i="60"/>
  <c r="Z33" i="60"/>
  <c r="G34" i="92" l="1"/>
  <c r="E34" i="92"/>
  <c r="E31" i="92"/>
  <c r="F20" i="92"/>
  <c r="D20" i="92"/>
  <c r="H30" i="3"/>
  <c r="H31" i="2"/>
  <c r="C33" i="1" l="1"/>
  <c r="P20" i="25" l="1"/>
  <c r="I20" i="25"/>
  <c r="R20" i="25" s="1"/>
  <c r="E45" i="2"/>
  <c r="E46" i="2" s="1"/>
  <c r="B23" i="32" l="1"/>
  <c r="H37" i="76"/>
  <c r="F37" i="76"/>
  <c r="H37" i="77"/>
  <c r="F37" i="77"/>
  <c r="E33" i="77"/>
  <c r="H37" i="78"/>
  <c r="F37" i="78"/>
  <c r="E33" i="78"/>
  <c r="E33" i="79"/>
  <c r="H37" i="79"/>
  <c r="F37" i="79"/>
  <c r="H7" i="91" l="1"/>
  <c r="D7" i="91"/>
  <c r="F67" i="89" l="1"/>
  <c r="F15" i="89"/>
  <c r="E19" i="88"/>
  <c r="L70" i="90"/>
  <c r="P70" i="90" s="1"/>
  <c r="N70" i="90"/>
  <c r="N56" i="90"/>
  <c r="L56" i="90"/>
  <c r="P56" i="90" s="1"/>
  <c r="O89" i="86"/>
  <c r="B1346" i="10"/>
  <c r="B782" i="10"/>
  <c r="B594" i="10"/>
  <c r="K1869" i="10"/>
  <c r="I1869" i="10"/>
  <c r="J1866" i="10"/>
  <c r="C1854" i="10"/>
  <c r="K1822" i="10"/>
  <c r="I1822" i="10"/>
  <c r="J1819" i="10"/>
  <c r="C1807" i="10"/>
  <c r="K1775" i="10"/>
  <c r="I1775" i="10"/>
  <c r="J1772" i="10"/>
  <c r="C1760" i="10"/>
  <c r="K1728" i="10"/>
  <c r="I1728" i="10"/>
  <c r="J1725" i="10"/>
  <c r="C1713" i="10"/>
  <c r="K1681" i="10"/>
  <c r="I1681" i="10"/>
  <c r="J1678" i="10"/>
  <c r="C1666" i="10"/>
  <c r="K1634" i="10"/>
  <c r="I1634" i="10"/>
  <c r="J1631" i="10"/>
  <c r="C1619" i="10"/>
  <c r="K1587" i="10"/>
  <c r="I1587" i="10"/>
  <c r="J1584" i="10"/>
  <c r="C1572" i="10"/>
  <c r="K1540" i="10"/>
  <c r="I1540" i="10"/>
  <c r="J1537" i="10"/>
  <c r="C1525" i="10"/>
  <c r="K1493" i="10"/>
  <c r="I1493" i="10"/>
  <c r="J1490" i="10"/>
  <c r="C1478" i="10"/>
  <c r="K1446" i="10"/>
  <c r="I1446" i="10"/>
  <c r="J1443" i="10"/>
  <c r="C1431" i="10"/>
  <c r="K1399" i="10"/>
  <c r="I1399" i="10"/>
  <c r="J1396" i="10"/>
  <c r="C1384" i="10"/>
  <c r="K1352" i="10"/>
  <c r="I1352" i="10"/>
  <c r="J1349" i="10"/>
  <c r="C1337" i="10"/>
  <c r="K1305" i="10"/>
  <c r="I1305" i="10"/>
  <c r="J1302" i="10"/>
  <c r="C1290" i="10"/>
  <c r="K1258" i="10"/>
  <c r="I1258" i="10"/>
  <c r="J1255" i="10"/>
  <c r="C1243" i="10"/>
  <c r="K1211" i="10"/>
  <c r="I1211" i="10"/>
  <c r="J1208" i="10"/>
  <c r="C1196" i="10"/>
  <c r="K1164" i="10"/>
  <c r="I1164" i="10"/>
  <c r="J1161" i="10"/>
  <c r="C1149" i="10"/>
  <c r="K1117" i="10"/>
  <c r="I1117" i="10"/>
  <c r="J1114" i="10"/>
  <c r="C1102" i="10"/>
  <c r="K1070" i="10"/>
  <c r="I1070" i="10"/>
  <c r="J1067" i="10"/>
  <c r="C1055" i="10"/>
  <c r="K1023" i="10"/>
  <c r="I1023" i="10"/>
  <c r="J1020" i="10"/>
  <c r="C1008" i="10"/>
  <c r="K976" i="10"/>
  <c r="I976" i="10"/>
  <c r="J973" i="10"/>
  <c r="C961" i="10"/>
  <c r="K929" i="10"/>
  <c r="I929" i="10"/>
  <c r="J926" i="10"/>
  <c r="C914" i="10"/>
  <c r="K882" i="10"/>
  <c r="I882" i="10"/>
  <c r="J879" i="10"/>
  <c r="C867" i="10"/>
  <c r="K835" i="10"/>
  <c r="I835" i="10"/>
  <c r="J832" i="10"/>
  <c r="C820" i="10"/>
  <c r="K788" i="10"/>
  <c r="I788" i="10"/>
  <c r="J785" i="10"/>
  <c r="C773" i="10"/>
  <c r="K741" i="10"/>
  <c r="I741" i="10"/>
  <c r="J738" i="10"/>
  <c r="C726" i="10"/>
  <c r="K694" i="10"/>
  <c r="I694" i="10"/>
  <c r="J691" i="10"/>
  <c r="C679" i="10"/>
  <c r="K647" i="10"/>
  <c r="I647" i="10"/>
  <c r="J644" i="10"/>
  <c r="C632" i="10"/>
  <c r="K600" i="10"/>
  <c r="I600" i="10"/>
  <c r="J597" i="10"/>
  <c r="C585" i="10"/>
  <c r="K553" i="10"/>
  <c r="I553" i="10"/>
  <c r="J550" i="10"/>
  <c r="C538" i="10"/>
  <c r="K506" i="10"/>
  <c r="I506" i="10"/>
  <c r="J503" i="10"/>
  <c r="C491" i="10"/>
  <c r="K459" i="10"/>
  <c r="I459" i="10"/>
  <c r="J456" i="10"/>
  <c r="C444" i="10"/>
  <c r="K412" i="10"/>
  <c r="I412" i="10"/>
  <c r="J409" i="10"/>
  <c r="C397" i="10"/>
  <c r="K365" i="10"/>
  <c r="I365" i="10"/>
  <c r="J362" i="10"/>
  <c r="C350" i="10"/>
  <c r="K318" i="10"/>
  <c r="I318" i="10"/>
  <c r="J315" i="10"/>
  <c r="C303" i="10"/>
  <c r="K271" i="10"/>
  <c r="I271" i="10"/>
  <c r="J268" i="10"/>
  <c r="C256" i="10"/>
  <c r="K224" i="10"/>
  <c r="I224" i="10"/>
  <c r="J221" i="10"/>
  <c r="C209" i="10"/>
  <c r="K177" i="10"/>
  <c r="I177" i="10"/>
  <c r="J174" i="10"/>
  <c r="C162" i="10"/>
  <c r="K130" i="10"/>
  <c r="I130" i="10"/>
  <c r="J127" i="10"/>
  <c r="C115" i="10"/>
  <c r="K83" i="10"/>
  <c r="I83" i="10"/>
  <c r="J80" i="10"/>
  <c r="C68" i="10"/>
  <c r="K36" i="10"/>
  <c r="I36" i="10"/>
  <c r="J33" i="10"/>
  <c r="C21" i="10"/>
  <c r="B1384" i="11"/>
  <c r="B928" i="11"/>
  <c r="B776" i="11"/>
  <c r="B168" i="11"/>
  <c r="F42" i="43"/>
  <c r="B1498" i="11" s="1"/>
  <c r="F41" i="43"/>
  <c r="B1460" i="11" s="1"/>
  <c r="F40" i="43"/>
  <c r="B1422" i="11" s="1"/>
  <c r="F39" i="43"/>
  <c r="F38" i="43"/>
  <c r="B1346" i="11" s="1"/>
  <c r="F37" i="43"/>
  <c r="B1308" i="11" s="1"/>
  <c r="F36" i="43"/>
  <c r="B1270" i="11" s="1"/>
  <c r="F35" i="43"/>
  <c r="B1232" i="11" s="1"/>
  <c r="F34" i="43"/>
  <c r="B1194" i="11" s="1"/>
  <c r="F33" i="43"/>
  <c r="B1156" i="11" s="1"/>
  <c r="F32" i="43"/>
  <c r="B1118" i="11" s="1"/>
  <c r="F31" i="43"/>
  <c r="B1080" i="11" s="1"/>
  <c r="F30" i="43"/>
  <c r="B1042" i="11" s="1"/>
  <c r="F29" i="43"/>
  <c r="B1004" i="11" s="1"/>
  <c r="F28" i="43"/>
  <c r="B966" i="11" s="1"/>
  <c r="F27" i="43"/>
  <c r="F26" i="43"/>
  <c r="B890" i="11" s="1"/>
  <c r="F25" i="43"/>
  <c r="B852" i="11" s="1"/>
  <c r="F24" i="43"/>
  <c r="B814" i="11" s="1"/>
  <c r="F23" i="43"/>
  <c r="F22" i="43"/>
  <c r="B738" i="11" s="1"/>
  <c r="F21" i="43"/>
  <c r="B700" i="11" s="1"/>
  <c r="F20" i="43"/>
  <c r="B662" i="11" s="1"/>
  <c r="F19" i="43"/>
  <c r="B624" i="11" s="1"/>
  <c r="F18" i="43"/>
  <c r="B586" i="11" s="1"/>
  <c r="F17" i="43"/>
  <c r="B548" i="11" s="1"/>
  <c r="F16" i="43"/>
  <c r="B510" i="11" s="1"/>
  <c r="F15" i="43"/>
  <c r="B472" i="11" s="1"/>
  <c r="F14" i="43"/>
  <c r="B434" i="11" s="1"/>
  <c r="F13" i="43"/>
  <c r="B396" i="11" s="1"/>
  <c r="F12" i="43"/>
  <c r="B358" i="11" s="1"/>
  <c r="F11" i="43"/>
  <c r="B320" i="11" s="1"/>
  <c r="F10" i="43"/>
  <c r="B282" i="11" s="1"/>
  <c r="F9" i="43"/>
  <c r="B244" i="11" s="1"/>
  <c r="F8" i="43"/>
  <c r="B206" i="11" s="1"/>
  <c r="F7" i="43"/>
  <c r="F6" i="43"/>
  <c r="B130" i="11" s="1"/>
  <c r="F5" i="43"/>
  <c r="B92" i="11" s="1"/>
  <c r="F4" i="43"/>
  <c r="B54" i="11" s="1"/>
  <c r="F3" i="43"/>
  <c r="B16" i="11" s="1"/>
  <c r="D42" i="43"/>
  <c r="B1863" i="10" s="1"/>
  <c r="D41" i="43"/>
  <c r="B1816" i="10" s="1"/>
  <c r="D40" i="43"/>
  <c r="B1769" i="10" s="1"/>
  <c r="D39" i="43"/>
  <c r="B1722" i="10" s="1"/>
  <c r="D38" i="43"/>
  <c r="B1675" i="10" s="1"/>
  <c r="D37" i="43"/>
  <c r="B1628" i="10" s="1"/>
  <c r="D36" i="43"/>
  <c r="B1581" i="10" s="1"/>
  <c r="D35" i="43"/>
  <c r="B1534" i="10" s="1"/>
  <c r="D34" i="43"/>
  <c r="B1487" i="10" s="1"/>
  <c r="D33" i="43"/>
  <c r="B1440" i="10" s="1"/>
  <c r="D32" i="43"/>
  <c r="B1393" i="10" s="1"/>
  <c r="D31" i="43"/>
  <c r="D30" i="43"/>
  <c r="B1299" i="10" s="1"/>
  <c r="D29" i="43"/>
  <c r="B1252" i="10" s="1"/>
  <c r="D28" i="43"/>
  <c r="B1205" i="10" s="1"/>
  <c r="D27" i="43"/>
  <c r="B1158" i="10" s="1"/>
  <c r="D26" i="43"/>
  <c r="B1111" i="10" s="1"/>
  <c r="D25" i="43"/>
  <c r="B1064" i="10" s="1"/>
  <c r="D24" i="43"/>
  <c r="B1017" i="10" s="1"/>
  <c r="D23" i="43"/>
  <c r="B970" i="10" s="1"/>
  <c r="D22" i="43"/>
  <c r="B923" i="10" s="1"/>
  <c r="D21" i="43"/>
  <c r="B876" i="10" s="1"/>
  <c r="D20" i="43"/>
  <c r="B829" i="10" s="1"/>
  <c r="D19" i="43"/>
  <c r="D18" i="43"/>
  <c r="B735" i="10" s="1"/>
  <c r="D17" i="43"/>
  <c r="B688" i="10" s="1"/>
  <c r="D16" i="43"/>
  <c r="B641" i="10" s="1"/>
  <c r="D15" i="43"/>
  <c r="D14" i="43"/>
  <c r="B547" i="10" s="1"/>
  <c r="D13" i="43"/>
  <c r="B500" i="10" s="1"/>
  <c r="D12" i="43"/>
  <c r="B453" i="10" s="1"/>
  <c r="D11" i="43"/>
  <c r="B406" i="10" s="1"/>
  <c r="D10" i="43"/>
  <c r="B359" i="10" s="1"/>
  <c r="D9" i="43"/>
  <c r="B312" i="10" s="1"/>
  <c r="D8" i="43"/>
  <c r="B265" i="10" s="1"/>
  <c r="D7" i="43"/>
  <c r="B218" i="10" s="1"/>
  <c r="D6" i="43"/>
  <c r="B171" i="10" s="1"/>
  <c r="D5" i="43"/>
  <c r="B124" i="10" s="1"/>
  <c r="D4" i="43"/>
  <c r="B77" i="10" s="1"/>
  <c r="D3" i="43"/>
  <c r="B30" i="10" s="1"/>
  <c r="P3" i="43"/>
  <c r="Q3" i="43"/>
  <c r="R3" i="43" s="1"/>
  <c r="E75" i="2"/>
  <c r="E29" i="16" s="1"/>
  <c r="E65" i="2"/>
  <c r="E30" i="15" s="1"/>
  <c r="E57" i="2"/>
  <c r="E34" i="14" s="1"/>
  <c r="E52" i="2"/>
  <c r="E75" i="13" s="1"/>
  <c r="E34" i="2"/>
  <c r="B16" i="8" s="1"/>
  <c r="E33" i="2"/>
  <c r="B30" i="7" s="1"/>
  <c r="C3" i="2"/>
  <c r="E33" i="13" l="1"/>
  <c r="R70" i="90"/>
  <c r="R56" i="90"/>
  <c r="E20" i="90" l="1"/>
  <c r="N77" i="41"/>
  <c r="M36" i="41"/>
  <c r="E31" i="2"/>
  <c r="I13" i="35" s="1"/>
  <c r="A9" i="13"/>
  <c r="G57" i="13"/>
  <c r="G56" i="12"/>
  <c r="L39" i="60"/>
  <c r="M13" i="50"/>
  <c r="J21" i="81"/>
  <c r="G21" i="81"/>
  <c r="G18" i="81"/>
  <c r="B11" i="81"/>
  <c r="E11" i="2"/>
  <c r="I10" i="40" s="1"/>
  <c r="E33" i="76"/>
  <c r="J25" i="75"/>
  <c r="F25" i="75"/>
  <c r="B23" i="75"/>
  <c r="M15" i="74"/>
  <c r="K15" i="74"/>
  <c r="B13" i="74"/>
  <c r="G25" i="73"/>
  <c r="E25" i="73"/>
  <c r="B22" i="73"/>
  <c r="L11" i="72"/>
  <c r="J11" i="72"/>
  <c r="B9" i="72"/>
  <c r="L12" i="71"/>
  <c r="J12" i="71"/>
  <c r="B10" i="71"/>
  <c r="J25" i="70"/>
  <c r="F25" i="70"/>
  <c r="B23" i="70"/>
  <c r="M15" i="69"/>
  <c r="K15" i="69"/>
  <c r="B13" i="69"/>
  <c r="G25" i="68"/>
  <c r="E25" i="68"/>
  <c r="B22" i="68"/>
  <c r="L11" i="67"/>
  <c r="J11" i="67"/>
  <c r="B9" i="67"/>
  <c r="L12" i="66"/>
  <c r="J12" i="66"/>
  <c r="B10" i="66"/>
  <c r="J24" i="65"/>
  <c r="F24" i="65"/>
  <c r="B22" i="65"/>
  <c r="M15" i="64"/>
  <c r="K15" i="64"/>
  <c r="B13" i="64"/>
  <c r="G25" i="63"/>
  <c r="E25" i="63"/>
  <c r="B22" i="63"/>
  <c r="L11" i="62"/>
  <c r="J11" i="62"/>
  <c r="B9" i="62"/>
  <c r="L12" i="61"/>
  <c r="J12" i="61"/>
  <c r="B10" i="61"/>
  <c r="J24" i="60"/>
  <c r="F24" i="60"/>
  <c r="B22" i="60"/>
  <c r="M14" i="59"/>
  <c r="K14" i="59"/>
  <c r="B12" i="59"/>
  <c r="G26" i="58"/>
  <c r="E26" i="58"/>
  <c r="B23" i="58"/>
  <c r="L12" i="56"/>
  <c r="J12" i="56"/>
  <c r="L11" i="57"/>
  <c r="J11" i="57"/>
  <c r="B9" i="57"/>
  <c r="B10" i="56"/>
  <c r="P40" i="75"/>
  <c r="N40" i="75"/>
  <c r="R40" i="75" s="1"/>
  <c r="E18" i="75" s="1"/>
  <c r="L40" i="75"/>
  <c r="F40" i="75"/>
  <c r="P40" i="70"/>
  <c r="N40" i="70"/>
  <c r="R40" i="70" s="1"/>
  <c r="E18" i="70" s="1"/>
  <c r="L40" i="70"/>
  <c r="F40" i="70"/>
  <c r="P39" i="65"/>
  <c r="N39" i="65"/>
  <c r="R39" i="65" s="1"/>
  <c r="E17" i="65" s="1"/>
  <c r="L39" i="65"/>
  <c r="F39" i="65"/>
  <c r="P39" i="60"/>
  <c r="F39" i="60"/>
  <c r="B23" i="47"/>
  <c r="B22" i="27"/>
  <c r="P21" i="25"/>
  <c r="I21" i="25"/>
  <c r="R21" i="25" s="1"/>
  <c r="A6" i="1"/>
  <c r="D47" i="1"/>
  <c r="Q5" i="43"/>
  <c r="Q6" i="43"/>
  <c r="R6" i="43" s="1"/>
  <c r="Q7" i="43"/>
  <c r="R7" i="43" s="1"/>
  <c r="Q8" i="43"/>
  <c r="R8" i="43" s="1"/>
  <c r="Q9" i="43"/>
  <c r="R9" i="43" s="1"/>
  <c r="Q10" i="43"/>
  <c r="R10" i="43" s="1"/>
  <c r="Q11" i="43"/>
  <c r="R11" i="43" s="1"/>
  <c r="I393" i="10" s="1"/>
  <c r="Q12" i="43"/>
  <c r="R12" i="43" s="1"/>
  <c r="Q13" i="43"/>
  <c r="Q14" i="43"/>
  <c r="R14" i="43" s="1"/>
  <c r="Q15" i="43"/>
  <c r="R15" i="43" s="1"/>
  <c r="Q16" i="43"/>
  <c r="R16" i="43" s="1"/>
  <c r="Q17" i="43"/>
  <c r="R17" i="43" s="1"/>
  <c r="Q18" i="43"/>
  <c r="R18" i="43" s="1"/>
  <c r="I722" i="10" s="1"/>
  <c r="Q19" i="43"/>
  <c r="R19" i="43" s="1"/>
  <c r="I769" i="10" s="1"/>
  <c r="Q20" i="43"/>
  <c r="R20" i="43" s="1"/>
  <c r="Q21" i="43"/>
  <c r="Q22" i="43"/>
  <c r="R22" i="43" s="1"/>
  <c r="Q23" i="43"/>
  <c r="R23" i="43" s="1"/>
  <c r="Q24" i="43"/>
  <c r="R24" i="43" s="1"/>
  <c r="Q25" i="43"/>
  <c r="Q26" i="43"/>
  <c r="Q27" i="43"/>
  <c r="R27" i="43" s="1"/>
  <c r="I1145" i="10" s="1"/>
  <c r="Q28" i="43"/>
  <c r="Q29" i="43"/>
  <c r="R29" i="43" s="1"/>
  <c r="Q30" i="43"/>
  <c r="R30" i="43" s="1"/>
  <c r="Q31" i="43"/>
  <c r="R31" i="43" s="1"/>
  <c r="Q32" i="43"/>
  <c r="Q33" i="43"/>
  <c r="R33" i="43" s="1"/>
  <c r="Q34" i="43"/>
  <c r="R34" i="43" s="1"/>
  <c r="I1474" i="10" s="1"/>
  <c r="Q35" i="43"/>
  <c r="R35" i="43" s="1"/>
  <c r="I1521" i="10" s="1"/>
  <c r="Q36" i="43"/>
  <c r="Q37" i="43"/>
  <c r="R37" i="43" s="1"/>
  <c r="Q38" i="43"/>
  <c r="R38" i="43" s="1"/>
  <c r="I1662" i="10" s="1"/>
  <c r="Q39" i="43"/>
  <c r="R39" i="43" s="1"/>
  <c r="I1709" i="10" s="1"/>
  <c r="Q40" i="43"/>
  <c r="Q41" i="43"/>
  <c r="R41" i="43" s="1"/>
  <c r="Q42" i="43"/>
  <c r="R42" i="43" s="1"/>
  <c r="I17" i="10"/>
  <c r="Q4" i="43"/>
  <c r="E14" i="2"/>
  <c r="E17" i="2"/>
  <c r="C19" i="2"/>
  <c r="C20" i="2"/>
  <c r="C18" i="2"/>
  <c r="C23" i="2"/>
  <c r="C24" i="2" s="1"/>
  <c r="C25" i="2" s="1"/>
  <c r="M12" i="54" s="1"/>
  <c r="AF20" i="54"/>
  <c r="AH12" i="54"/>
  <c r="AI12" i="54"/>
  <c r="H27" i="53"/>
  <c r="G27" i="53"/>
  <c r="G23" i="53"/>
  <c r="G19" i="53"/>
  <c r="H27" i="52"/>
  <c r="G27" i="52"/>
  <c r="D7" i="52"/>
  <c r="O13" i="50"/>
  <c r="E33" i="51"/>
  <c r="F37" i="51"/>
  <c r="H37" i="51"/>
  <c r="E13" i="50"/>
  <c r="A13" i="35"/>
  <c r="K13" i="35" s="1"/>
  <c r="Q13" i="35" s="1"/>
  <c r="B25" i="49"/>
  <c r="E27" i="49"/>
  <c r="G27" i="49"/>
  <c r="B12" i="48"/>
  <c r="K14" i="48"/>
  <c r="M14" i="48"/>
  <c r="E26" i="47"/>
  <c r="G26" i="47"/>
  <c r="B9" i="46"/>
  <c r="J11" i="46"/>
  <c r="L11" i="46"/>
  <c r="B10" i="45"/>
  <c r="J12" i="45"/>
  <c r="L12" i="45"/>
  <c r="N78" i="41"/>
  <c r="N76" i="41"/>
  <c r="N75" i="41"/>
  <c r="N74" i="41"/>
  <c r="N72" i="41"/>
  <c r="N71" i="41"/>
  <c r="N70" i="41"/>
  <c r="N69" i="41"/>
  <c r="N68" i="41"/>
  <c r="M46" i="41"/>
  <c r="M45" i="41"/>
  <c r="M44" i="41"/>
  <c r="M43" i="41"/>
  <c r="M42" i="41"/>
  <c r="M41" i="41"/>
  <c r="M40" i="41"/>
  <c r="M39" i="41"/>
  <c r="I19" i="41"/>
  <c r="P19" i="41"/>
  <c r="I18" i="41"/>
  <c r="P18" i="41"/>
  <c r="I17" i="41"/>
  <c r="P17" i="41"/>
  <c r="I16" i="41"/>
  <c r="P16" i="41"/>
  <c r="I15" i="41"/>
  <c r="P15" i="41"/>
  <c r="I14" i="41"/>
  <c r="P14" i="41"/>
  <c r="I13" i="41"/>
  <c r="P13" i="41"/>
  <c r="I12" i="41"/>
  <c r="P12" i="41"/>
  <c r="I16" i="25"/>
  <c r="P16" i="25"/>
  <c r="I15" i="25"/>
  <c r="P15" i="25"/>
  <c r="I14" i="25"/>
  <c r="P14" i="25"/>
  <c r="I13" i="25"/>
  <c r="P13" i="25"/>
  <c r="I12" i="25"/>
  <c r="P12" i="25"/>
  <c r="I11" i="25"/>
  <c r="P11" i="25"/>
  <c r="I10" i="25"/>
  <c r="P10" i="25"/>
  <c r="H97" i="11"/>
  <c r="J102" i="11"/>
  <c r="H102" i="11"/>
  <c r="F108" i="11"/>
  <c r="D108" i="11"/>
  <c r="H135" i="11"/>
  <c r="J140" i="11"/>
  <c r="H140" i="11"/>
  <c r="F146" i="11"/>
  <c r="D146" i="11"/>
  <c r="H173" i="11"/>
  <c r="J178" i="11"/>
  <c r="H178" i="11"/>
  <c r="F184" i="11"/>
  <c r="D184" i="11"/>
  <c r="H211" i="11"/>
  <c r="J216" i="11"/>
  <c r="H216" i="11"/>
  <c r="F222" i="11"/>
  <c r="D222" i="11"/>
  <c r="H249" i="11"/>
  <c r="J254" i="11"/>
  <c r="H254" i="11"/>
  <c r="F260" i="11"/>
  <c r="D260" i="11"/>
  <c r="H287" i="11"/>
  <c r="J292" i="11"/>
  <c r="H292" i="11"/>
  <c r="F298" i="11"/>
  <c r="D298" i="11"/>
  <c r="H325" i="11"/>
  <c r="J330" i="11"/>
  <c r="H330" i="11"/>
  <c r="F336" i="11"/>
  <c r="D336" i="11"/>
  <c r="H363" i="11"/>
  <c r="J368" i="11"/>
  <c r="H368" i="11"/>
  <c r="F374" i="11"/>
  <c r="D374" i="11"/>
  <c r="H401" i="11"/>
  <c r="J406" i="11"/>
  <c r="H406" i="11"/>
  <c r="F412" i="11"/>
  <c r="D412" i="11"/>
  <c r="H439" i="11"/>
  <c r="J444" i="11"/>
  <c r="H444" i="11"/>
  <c r="F450" i="11"/>
  <c r="D450" i="11"/>
  <c r="H477" i="11"/>
  <c r="J482" i="11"/>
  <c r="H482" i="11"/>
  <c r="F488" i="11"/>
  <c r="D488" i="11"/>
  <c r="H515" i="11"/>
  <c r="J520" i="11"/>
  <c r="H520" i="11"/>
  <c r="F526" i="11"/>
  <c r="D526" i="11"/>
  <c r="H553" i="11"/>
  <c r="J558" i="11"/>
  <c r="H558" i="11"/>
  <c r="F564" i="11"/>
  <c r="D564" i="11"/>
  <c r="H591" i="11"/>
  <c r="J596" i="11"/>
  <c r="H596" i="11"/>
  <c r="F602" i="11"/>
  <c r="D602" i="11"/>
  <c r="H629" i="11"/>
  <c r="J634" i="11"/>
  <c r="H634" i="11"/>
  <c r="F640" i="11"/>
  <c r="D640" i="11"/>
  <c r="H667" i="11"/>
  <c r="J672" i="11"/>
  <c r="H672" i="11"/>
  <c r="F678" i="11"/>
  <c r="D678" i="11"/>
  <c r="H705" i="11"/>
  <c r="J710" i="11"/>
  <c r="H710" i="11"/>
  <c r="F716" i="11"/>
  <c r="D716" i="11"/>
  <c r="J748" i="11"/>
  <c r="H748" i="11"/>
  <c r="H743" i="11"/>
  <c r="F754" i="11"/>
  <c r="D754" i="11"/>
  <c r="H781" i="11"/>
  <c r="H786" i="11"/>
  <c r="J786" i="11"/>
  <c r="H819" i="11"/>
  <c r="F792" i="11"/>
  <c r="D792" i="11"/>
  <c r="J824" i="11"/>
  <c r="H824" i="11"/>
  <c r="F830" i="11"/>
  <c r="D830" i="11"/>
  <c r="J862" i="11"/>
  <c r="H862" i="11"/>
  <c r="H857" i="11"/>
  <c r="F868" i="11"/>
  <c r="D868" i="11"/>
  <c r="J900" i="11"/>
  <c r="H900" i="11"/>
  <c r="H895" i="11"/>
  <c r="F906" i="11"/>
  <c r="D906" i="11"/>
  <c r="H933" i="11"/>
  <c r="J938" i="11"/>
  <c r="H938" i="11"/>
  <c r="F944" i="11"/>
  <c r="D944" i="11"/>
  <c r="H971" i="11"/>
  <c r="J976" i="11"/>
  <c r="H976" i="11"/>
  <c r="F982" i="11"/>
  <c r="D982" i="11"/>
  <c r="J1014" i="11"/>
  <c r="H1014" i="11"/>
  <c r="H1009" i="11"/>
  <c r="F1020" i="11"/>
  <c r="D1020" i="11"/>
  <c r="H1047" i="11"/>
  <c r="J1052" i="11"/>
  <c r="H1052" i="11"/>
  <c r="F1058" i="11"/>
  <c r="D1058" i="11"/>
  <c r="H1085" i="11"/>
  <c r="J1090" i="11"/>
  <c r="H1090" i="11"/>
  <c r="F1096" i="11"/>
  <c r="D1096" i="11"/>
  <c r="H1123" i="11"/>
  <c r="J1128" i="11"/>
  <c r="H1128" i="11"/>
  <c r="F1134" i="11"/>
  <c r="D1134" i="11"/>
  <c r="H1161" i="11"/>
  <c r="J1166" i="11"/>
  <c r="H1166" i="11"/>
  <c r="F1172" i="11"/>
  <c r="D1172" i="11"/>
  <c r="H1199" i="11"/>
  <c r="J1204" i="11"/>
  <c r="H1204" i="11"/>
  <c r="F1210" i="11"/>
  <c r="D1210" i="11"/>
  <c r="J1242" i="11"/>
  <c r="H1242" i="11"/>
  <c r="H1237" i="11"/>
  <c r="F1248" i="11"/>
  <c r="D1248" i="11"/>
  <c r="H1275" i="11"/>
  <c r="J1280" i="11"/>
  <c r="H1280" i="11"/>
  <c r="F1286" i="11"/>
  <c r="D1286" i="11"/>
  <c r="H1313" i="11"/>
  <c r="J1318" i="11"/>
  <c r="H1318" i="11"/>
  <c r="F1324" i="11"/>
  <c r="D1324" i="11"/>
  <c r="J1356" i="11"/>
  <c r="H1351" i="11"/>
  <c r="H1356" i="11"/>
  <c r="F1362" i="11"/>
  <c r="D1362" i="11"/>
  <c r="H1427" i="11"/>
  <c r="J1432" i="11"/>
  <c r="H1432" i="11"/>
  <c r="H1389" i="11"/>
  <c r="J1394" i="11"/>
  <c r="H1394" i="11"/>
  <c r="F1400" i="11"/>
  <c r="D1400" i="11"/>
  <c r="F1438" i="11"/>
  <c r="D1438" i="11"/>
  <c r="J1470" i="11"/>
  <c r="H1470" i="11"/>
  <c r="H1465" i="11"/>
  <c r="F1476" i="11"/>
  <c r="D1476" i="11"/>
  <c r="F1514" i="11"/>
  <c r="D1514" i="11"/>
  <c r="F70" i="11"/>
  <c r="D70" i="11"/>
  <c r="J64" i="11"/>
  <c r="H64" i="11"/>
  <c r="H59" i="11"/>
  <c r="B932" i="10"/>
  <c r="F917" i="10"/>
  <c r="B885" i="10"/>
  <c r="F870" i="10"/>
  <c r="B838" i="10"/>
  <c r="F823" i="10"/>
  <c r="B791" i="10"/>
  <c r="F776" i="10"/>
  <c r="B1778" i="10"/>
  <c r="F1763" i="10"/>
  <c r="K1754" i="10"/>
  <c r="I1754" i="10"/>
  <c r="K1752" i="10"/>
  <c r="I1752" i="10"/>
  <c r="I1750" i="10"/>
  <c r="B1731" i="10"/>
  <c r="F1716" i="10"/>
  <c r="K1707" i="10"/>
  <c r="I1707" i="10"/>
  <c r="K1705" i="10"/>
  <c r="I1705" i="10"/>
  <c r="I1703" i="10"/>
  <c r="B1684" i="10"/>
  <c r="F1669" i="10"/>
  <c r="K1660" i="10"/>
  <c r="I1660" i="10"/>
  <c r="K1658" i="10"/>
  <c r="I1658" i="10"/>
  <c r="I1656" i="10"/>
  <c r="B1637" i="10"/>
  <c r="F1622" i="10"/>
  <c r="K1613" i="10"/>
  <c r="I1613" i="10"/>
  <c r="K1611" i="10"/>
  <c r="I1611" i="10"/>
  <c r="I1609" i="10"/>
  <c r="B1590" i="10"/>
  <c r="F1575" i="10"/>
  <c r="K1566" i="10"/>
  <c r="I1566" i="10"/>
  <c r="K1564" i="10"/>
  <c r="I1564" i="10"/>
  <c r="I1562" i="10"/>
  <c r="B1543" i="10"/>
  <c r="F1528" i="10"/>
  <c r="K1519" i="10"/>
  <c r="I1519" i="10"/>
  <c r="K1517" i="10"/>
  <c r="I1517" i="10"/>
  <c r="I1515" i="10"/>
  <c r="B1496" i="10"/>
  <c r="F1481" i="10"/>
  <c r="K1472" i="10"/>
  <c r="I1472" i="10"/>
  <c r="K1470" i="10"/>
  <c r="I1470" i="10"/>
  <c r="I1468" i="10"/>
  <c r="B1449" i="10"/>
  <c r="F1434" i="10"/>
  <c r="K1425" i="10"/>
  <c r="I1425" i="10"/>
  <c r="K1423" i="10"/>
  <c r="I1423" i="10"/>
  <c r="I1421" i="10"/>
  <c r="B1402" i="10"/>
  <c r="F1387" i="10"/>
  <c r="K1378" i="10"/>
  <c r="I1378" i="10"/>
  <c r="K1376" i="10"/>
  <c r="I1376" i="10"/>
  <c r="I1374" i="10"/>
  <c r="B1355" i="10"/>
  <c r="F1340" i="10"/>
  <c r="K1331" i="10"/>
  <c r="I1331" i="10"/>
  <c r="K1329" i="10"/>
  <c r="I1329" i="10"/>
  <c r="I1327" i="10"/>
  <c r="B1308" i="10"/>
  <c r="F1293" i="10"/>
  <c r="K1284" i="10"/>
  <c r="I1284" i="10"/>
  <c r="K1282" i="10"/>
  <c r="I1282" i="10"/>
  <c r="I1280" i="10"/>
  <c r="B1261" i="10"/>
  <c r="F1246" i="10"/>
  <c r="K1237" i="10"/>
  <c r="I1237" i="10"/>
  <c r="K1235" i="10"/>
  <c r="I1235" i="10"/>
  <c r="I1233" i="10"/>
  <c r="B1214" i="10"/>
  <c r="F1199" i="10"/>
  <c r="I1190" i="10"/>
  <c r="K1190" i="10"/>
  <c r="K1188" i="10"/>
  <c r="I1188" i="10"/>
  <c r="I1186" i="10"/>
  <c r="B1167" i="10"/>
  <c r="F1152" i="10"/>
  <c r="K1143" i="10"/>
  <c r="I1143" i="10"/>
  <c r="K1141" i="10"/>
  <c r="I1141" i="10"/>
  <c r="I1139" i="10"/>
  <c r="B1120" i="10"/>
  <c r="F1105" i="10"/>
  <c r="K1096" i="10"/>
  <c r="I1096" i="10"/>
  <c r="K1094" i="10"/>
  <c r="I1094" i="10"/>
  <c r="I1092" i="10"/>
  <c r="B1073" i="10"/>
  <c r="F1058" i="10"/>
  <c r="K1049" i="10"/>
  <c r="I1049" i="10"/>
  <c r="K1047" i="10"/>
  <c r="I1047" i="10"/>
  <c r="I1045" i="10"/>
  <c r="B1026" i="10"/>
  <c r="F1011" i="10"/>
  <c r="K1002" i="10"/>
  <c r="I1002" i="10"/>
  <c r="K1000" i="10"/>
  <c r="I1000" i="10"/>
  <c r="I998" i="10"/>
  <c r="B979" i="10"/>
  <c r="F964" i="10"/>
  <c r="K955" i="10"/>
  <c r="K953" i="10"/>
  <c r="I955" i="10"/>
  <c r="I953" i="10"/>
  <c r="I951" i="10"/>
  <c r="G11" i="44"/>
  <c r="F11" i="44"/>
  <c r="J1508" i="11"/>
  <c r="H1508" i="11"/>
  <c r="H1503" i="11"/>
  <c r="K908" i="10"/>
  <c r="I908" i="10"/>
  <c r="K906" i="10"/>
  <c r="I906" i="10"/>
  <c r="I904" i="10"/>
  <c r="K861" i="10"/>
  <c r="I861" i="10"/>
  <c r="K859" i="10"/>
  <c r="I859" i="10"/>
  <c r="I857" i="10"/>
  <c r="K814" i="10"/>
  <c r="I814" i="10"/>
  <c r="K812" i="10"/>
  <c r="I812" i="10"/>
  <c r="I810" i="10"/>
  <c r="K767" i="10"/>
  <c r="I767" i="10"/>
  <c r="K765" i="10"/>
  <c r="I765" i="10"/>
  <c r="I763" i="10"/>
  <c r="B744" i="10"/>
  <c r="F729" i="10"/>
  <c r="K720" i="10"/>
  <c r="I720" i="10"/>
  <c r="K718" i="10"/>
  <c r="I718" i="10"/>
  <c r="I716" i="10"/>
  <c r="B697" i="10"/>
  <c r="F682" i="10"/>
  <c r="K673" i="10"/>
  <c r="I673" i="10"/>
  <c r="K671" i="10"/>
  <c r="I671" i="10"/>
  <c r="I669" i="10"/>
  <c r="B650" i="10"/>
  <c r="F635" i="10"/>
  <c r="K626" i="10"/>
  <c r="I626" i="10"/>
  <c r="K624" i="10"/>
  <c r="I624" i="10"/>
  <c r="I622" i="10"/>
  <c r="B603" i="10"/>
  <c r="F588" i="10"/>
  <c r="K579" i="10"/>
  <c r="I579" i="10"/>
  <c r="K577" i="10"/>
  <c r="I577" i="10"/>
  <c r="I575" i="10"/>
  <c r="B556" i="10"/>
  <c r="F541" i="10"/>
  <c r="K532" i="10"/>
  <c r="I532" i="10"/>
  <c r="K530" i="10"/>
  <c r="I530" i="10"/>
  <c r="I528" i="10"/>
  <c r="B509" i="10"/>
  <c r="F494" i="10"/>
  <c r="K485" i="10"/>
  <c r="I485" i="10"/>
  <c r="K483" i="10"/>
  <c r="I483" i="10"/>
  <c r="I481" i="10"/>
  <c r="B462" i="10"/>
  <c r="F447" i="10"/>
  <c r="I438" i="10"/>
  <c r="K438" i="10"/>
  <c r="K436" i="10"/>
  <c r="I436" i="10"/>
  <c r="I434" i="10"/>
  <c r="B415" i="10"/>
  <c r="F400" i="10"/>
  <c r="I391" i="10"/>
  <c r="K391" i="10"/>
  <c r="K389" i="10"/>
  <c r="I389" i="10"/>
  <c r="I387" i="10"/>
  <c r="B368" i="10"/>
  <c r="F353" i="10"/>
  <c r="I344" i="10"/>
  <c r="K344" i="10"/>
  <c r="K342" i="10"/>
  <c r="I342" i="10"/>
  <c r="I340" i="10"/>
  <c r="B321" i="10"/>
  <c r="F306" i="10"/>
  <c r="I297" i="10"/>
  <c r="K297" i="10"/>
  <c r="K295" i="10"/>
  <c r="I295" i="10"/>
  <c r="I293" i="10"/>
  <c r="B274" i="10"/>
  <c r="F259" i="10"/>
  <c r="I250" i="10"/>
  <c r="K250" i="10"/>
  <c r="K248" i="10"/>
  <c r="I248" i="10"/>
  <c r="I246" i="10"/>
  <c r="B227" i="10"/>
  <c r="F212" i="10"/>
  <c r="K203" i="10"/>
  <c r="I203" i="10"/>
  <c r="K201" i="10"/>
  <c r="I201" i="10"/>
  <c r="I199" i="10"/>
  <c r="B180" i="10"/>
  <c r="F165" i="10"/>
  <c r="K156" i="10"/>
  <c r="I156" i="10"/>
  <c r="K154" i="10"/>
  <c r="I154" i="10"/>
  <c r="I152" i="10"/>
  <c r="B133" i="10"/>
  <c r="F118" i="10"/>
  <c r="K109" i="10"/>
  <c r="I109" i="10"/>
  <c r="K107" i="10"/>
  <c r="I107" i="10"/>
  <c r="I105" i="10"/>
  <c r="B86" i="10"/>
  <c r="F71" i="10"/>
  <c r="I62" i="10"/>
  <c r="K62" i="10"/>
  <c r="K60" i="10"/>
  <c r="I60" i="10"/>
  <c r="I58" i="10"/>
  <c r="K1801" i="10"/>
  <c r="I1801" i="10"/>
  <c r="K1799" i="10"/>
  <c r="I1799" i="10"/>
  <c r="I1797" i="10"/>
  <c r="B1825" i="10"/>
  <c r="F1810" i="10"/>
  <c r="B1872" i="10"/>
  <c r="F1857" i="10"/>
  <c r="I1848" i="10"/>
  <c r="K1848" i="10"/>
  <c r="K1846" i="10"/>
  <c r="I1844" i="10"/>
  <c r="I1846" i="10"/>
  <c r="J26" i="11"/>
  <c r="H26" i="11"/>
  <c r="H21" i="11"/>
  <c r="B39" i="10"/>
  <c r="F24" i="10"/>
  <c r="K15" i="10"/>
  <c r="I15" i="10"/>
  <c r="K13" i="10"/>
  <c r="I13" i="10"/>
  <c r="I11" i="10"/>
  <c r="P4" i="43"/>
  <c r="P5" i="43"/>
  <c r="P6" i="43"/>
  <c r="I158" i="10"/>
  <c r="P7" i="43"/>
  <c r="I205" i="10"/>
  <c r="P8" i="43"/>
  <c r="I252" i="10"/>
  <c r="P9" i="43"/>
  <c r="I299" i="10"/>
  <c r="P10" i="43"/>
  <c r="I346" i="10"/>
  <c r="P11" i="43"/>
  <c r="P12" i="43"/>
  <c r="I440" i="10"/>
  <c r="P13" i="43"/>
  <c r="P14" i="43"/>
  <c r="I534" i="10"/>
  <c r="P15" i="43"/>
  <c r="I581" i="10"/>
  <c r="P16" i="43"/>
  <c r="I628" i="10"/>
  <c r="P17" i="43"/>
  <c r="I675" i="10"/>
  <c r="P18" i="43"/>
  <c r="P19" i="43"/>
  <c r="P20" i="43"/>
  <c r="I816" i="10"/>
  <c r="P21" i="43"/>
  <c r="P22" i="43"/>
  <c r="I910" i="10"/>
  <c r="P23" i="43"/>
  <c r="I957" i="10"/>
  <c r="P24" i="43"/>
  <c r="I1004" i="10"/>
  <c r="P25" i="43"/>
  <c r="P26" i="43"/>
  <c r="P27" i="43"/>
  <c r="P28" i="43"/>
  <c r="P29" i="43"/>
  <c r="I1239" i="10"/>
  <c r="P30" i="43"/>
  <c r="I1286" i="10"/>
  <c r="P31" i="43"/>
  <c r="I1333" i="10"/>
  <c r="P32" i="43"/>
  <c r="P33" i="43"/>
  <c r="I1427" i="10"/>
  <c r="P34" i="43"/>
  <c r="P35" i="43"/>
  <c r="P36" i="43"/>
  <c r="P37" i="43"/>
  <c r="I1615" i="10"/>
  <c r="P38" i="43"/>
  <c r="P39" i="43"/>
  <c r="P40" i="43"/>
  <c r="P41" i="43"/>
  <c r="I1803" i="10"/>
  <c r="P42" i="43"/>
  <c r="I1850" i="10"/>
  <c r="E33" i="40"/>
  <c r="E36" i="39"/>
  <c r="E38" i="38"/>
  <c r="E41" i="37"/>
  <c r="E42" i="36"/>
  <c r="G120" i="42"/>
  <c r="E120" i="42"/>
  <c r="G73" i="42"/>
  <c r="E73" i="42"/>
  <c r="B118" i="42"/>
  <c r="B71" i="42"/>
  <c r="G26" i="42"/>
  <c r="E26" i="42"/>
  <c r="B24" i="42"/>
  <c r="G13" i="20"/>
  <c r="G10" i="16"/>
  <c r="G11" i="15"/>
  <c r="G15" i="13"/>
  <c r="G15" i="14"/>
  <c r="G15" i="12"/>
  <c r="F24" i="33"/>
  <c r="P25" i="41"/>
  <c r="P24" i="41"/>
  <c r="P23" i="41"/>
  <c r="P22" i="41"/>
  <c r="P21" i="41"/>
  <c r="P20" i="41"/>
  <c r="P11" i="41"/>
  <c r="I23" i="25"/>
  <c r="P23" i="25"/>
  <c r="R23" i="25"/>
  <c r="I22" i="25"/>
  <c r="P22" i="25"/>
  <c r="I19" i="25"/>
  <c r="I18" i="25"/>
  <c r="P18" i="25"/>
  <c r="I17" i="25"/>
  <c r="I9" i="25"/>
  <c r="P9" i="25"/>
  <c r="I8" i="25"/>
  <c r="N81" i="41"/>
  <c r="N80" i="41"/>
  <c r="N79" i="41"/>
  <c r="N73" i="41"/>
  <c r="N67" i="41"/>
  <c r="N66" i="41"/>
  <c r="M50" i="41"/>
  <c r="M49" i="41"/>
  <c r="M48" i="41"/>
  <c r="M47" i="41"/>
  <c r="M38" i="41"/>
  <c r="M37" i="41"/>
  <c r="I25" i="41"/>
  <c r="I24" i="41"/>
  <c r="I23" i="41"/>
  <c r="I22" i="41"/>
  <c r="I21" i="41"/>
  <c r="I20" i="41"/>
  <c r="I11" i="41"/>
  <c r="N65" i="41"/>
  <c r="M35" i="41"/>
  <c r="M34" i="41"/>
  <c r="P10" i="41"/>
  <c r="I10" i="41"/>
  <c r="P9" i="41"/>
  <c r="I9" i="41"/>
  <c r="P8" i="25"/>
  <c r="P17" i="25"/>
  <c r="P19" i="25"/>
  <c r="P7" i="25"/>
  <c r="E42" i="2"/>
  <c r="H37" i="40"/>
  <c r="F37" i="40"/>
  <c r="H40" i="39"/>
  <c r="F40" i="39"/>
  <c r="H42" i="38"/>
  <c r="F42" i="38"/>
  <c r="H45" i="37"/>
  <c r="F45" i="37"/>
  <c r="H46" i="36"/>
  <c r="F46" i="36"/>
  <c r="G13" i="35"/>
  <c r="G27" i="34"/>
  <c r="E27" i="34"/>
  <c r="B25" i="34"/>
  <c r="M14" i="33"/>
  <c r="K14" i="33"/>
  <c r="B12" i="33"/>
  <c r="G26" i="32"/>
  <c r="E26" i="32"/>
  <c r="L11" i="31"/>
  <c r="J11" i="31"/>
  <c r="B9" i="31"/>
  <c r="L12" i="30"/>
  <c r="J12" i="30"/>
  <c r="B10" i="30"/>
  <c r="M11" i="29"/>
  <c r="K11" i="29"/>
  <c r="B9" i="29"/>
  <c r="M11" i="28"/>
  <c r="L11" i="28"/>
  <c r="B9" i="28"/>
  <c r="G25" i="27"/>
  <c r="E25" i="27"/>
  <c r="L11" i="26"/>
  <c r="J11" i="26"/>
  <c r="B9" i="26"/>
  <c r="I7" i="25"/>
  <c r="B24" i="24"/>
  <c r="E26" i="24"/>
  <c r="G26" i="24"/>
  <c r="B9" i="23"/>
  <c r="J11" i="23"/>
  <c r="L11" i="23"/>
  <c r="L11" i="22"/>
  <c r="J11" i="22"/>
  <c r="F9" i="22"/>
  <c r="L12" i="21"/>
  <c r="N12" i="21"/>
  <c r="F26" i="20"/>
  <c r="D26" i="20"/>
  <c r="B7" i="20"/>
  <c r="G17" i="20"/>
  <c r="G10" i="20"/>
  <c r="I10" i="20"/>
  <c r="F19" i="19"/>
  <c r="F21" i="19"/>
  <c r="G21" i="19"/>
  <c r="F19" i="18"/>
  <c r="F21" i="18"/>
  <c r="G21" i="18"/>
  <c r="F21" i="17"/>
  <c r="G21" i="17"/>
  <c r="F19" i="17"/>
  <c r="B13" i="17"/>
  <c r="H22" i="16"/>
  <c r="E22" i="16"/>
  <c r="E28" i="16"/>
  <c r="E27" i="16"/>
  <c r="J26" i="16"/>
  <c r="E25" i="16"/>
  <c r="H24" i="16"/>
  <c r="E24" i="16"/>
  <c r="E23" i="16"/>
  <c r="G13" i="16"/>
  <c r="I13" i="16"/>
  <c r="E21" i="16"/>
  <c r="H21" i="16"/>
  <c r="E31" i="15"/>
  <c r="E29" i="15"/>
  <c r="E28" i="15"/>
  <c r="J27" i="15"/>
  <c r="E26" i="15"/>
  <c r="H25" i="15"/>
  <c r="E25" i="15"/>
  <c r="G14" i="15"/>
  <c r="G17" i="15"/>
  <c r="I17" i="15"/>
  <c r="E24" i="15"/>
  <c r="H24" i="15"/>
  <c r="E32" i="15"/>
  <c r="H32" i="15"/>
  <c r="H35" i="14"/>
  <c r="E35" i="14"/>
  <c r="E33" i="14"/>
  <c r="E32" i="14"/>
  <c r="J31" i="14"/>
  <c r="E30" i="14"/>
  <c r="H29" i="14"/>
  <c r="E29" i="14"/>
  <c r="L7" i="14"/>
  <c r="G18" i="14"/>
  <c r="G21" i="14"/>
  <c r="I21" i="14"/>
  <c r="J32" i="13"/>
  <c r="E32" i="13"/>
  <c r="E31" i="13"/>
  <c r="E30" i="13"/>
  <c r="J74" i="13"/>
  <c r="E74" i="13"/>
  <c r="E73" i="13"/>
  <c r="E72" i="13"/>
  <c r="G18" i="13"/>
  <c r="G21" i="13"/>
  <c r="I21" i="13"/>
  <c r="E34" i="13"/>
  <c r="H34" i="13"/>
  <c r="G60" i="13"/>
  <c r="G63" i="13"/>
  <c r="I63" i="13"/>
  <c r="E76" i="13"/>
  <c r="H76" i="13"/>
  <c r="L48" i="12"/>
  <c r="H74" i="12"/>
  <c r="E74" i="12"/>
  <c r="E73" i="12"/>
  <c r="J72" i="12"/>
  <c r="E72" i="12"/>
  <c r="E71" i="12"/>
  <c r="I62" i="12"/>
  <c r="G62" i="12"/>
  <c r="G59" i="12"/>
  <c r="A9" i="12"/>
  <c r="H33" i="12"/>
  <c r="E33" i="12"/>
  <c r="E32" i="12"/>
  <c r="J31" i="12"/>
  <c r="E31" i="12"/>
  <c r="E30" i="12"/>
  <c r="G18" i="12"/>
  <c r="K7" i="12"/>
  <c r="G21" i="12"/>
  <c r="I21" i="12"/>
  <c r="D32" i="11"/>
  <c r="F32" i="11"/>
  <c r="H17" i="7"/>
  <c r="F32" i="8"/>
  <c r="D32" i="8"/>
  <c r="J26" i="8"/>
  <c r="H26" i="8"/>
  <c r="H21" i="8"/>
  <c r="J33" i="7"/>
  <c r="C21" i="7"/>
  <c r="J15" i="7"/>
  <c r="H15" i="7"/>
  <c r="J13" i="7"/>
  <c r="H13" i="7"/>
  <c r="H11" i="7"/>
  <c r="I35" i="7"/>
  <c r="K35" i="7"/>
  <c r="K32" i="3"/>
  <c r="I32" i="3"/>
  <c r="B28" i="3"/>
  <c r="J12" i="3"/>
  <c r="G12" i="3"/>
  <c r="J9" i="3"/>
  <c r="G9" i="3"/>
  <c r="G37" i="6"/>
  <c r="F37" i="6"/>
  <c r="F32" i="6"/>
  <c r="F14" i="6"/>
  <c r="G10" i="6"/>
  <c r="F10" i="6"/>
  <c r="G27" i="5"/>
  <c r="F27" i="5"/>
  <c r="F23" i="5"/>
  <c r="B19" i="5"/>
  <c r="H50" i="1"/>
  <c r="K50" i="1"/>
  <c r="C30" i="1"/>
  <c r="J27" i="1"/>
  <c r="C27" i="1"/>
  <c r="C21" i="1"/>
  <c r="C18" i="1"/>
  <c r="L15" i="1"/>
  <c r="G15" i="1"/>
  <c r="C15" i="1"/>
  <c r="G12" i="1"/>
  <c r="C12" i="1"/>
  <c r="K13" i="50"/>
  <c r="I10" i="51" l="1"/>
  <c r="I10" i="36"/>
  <c r="I10" i="78"/>
  <c r="I9" i="79"/>
  <c r="I10" i="76"/>
  <c r="I10" i="38"/>
  <c r="I10" i="39"/>
  <c r="I10" i="37"/>
  <c r="R25" i="43"/>
  <c r="I1051" i="10" s="1"/>
  <c r="R40" i="43"/>
  <c r="I1756" i="10" s="1"/>
  <c r="R32" i="43"/>
  <c r="I1380" i="10" s="1"/>
  <c r="R26" i="43"/>
  <c r="I1098" i="10" s="1"/>
  <c r="R14" i="25"/>
  <c r="R21" i="43"/>
  <c r="I863" i="10" s="1"/>
  <c r="I487" i="10"/>
  <c r="R13" i="43"/>
  <c r="R5" i="43"/>
  <c r="I111" i="10" s="1"/>
  <c r="R8" i="25"/>
  <c r="R36" i="43"/>
  <c r="I1568" i="10" s="1"/>
  <c r="R28" i="43"/>
  <c r="I1192" i="10" s="1"/>
  <c r="N39" i="60"/>
  <c r="R39" i="60" s="1"/>
  <c r="E17" i="60" s="1"/>
  <c r="R15" i="25"/>
  <c r="R7" i="25"/>
  <c r="R4" i="43"/>
  <c r="I64" i="10" s="1"/>
  <c r="R23" i="41"/>
  <c r="R21" i="41"/>
  <c r="R11" i="25"/>
  <c r="R17" i="41"/>
  <c r="E18" i="2"/>
  <c r="C24" i="1" s="1"/>
  <c r="I10" i="77"/>
  <c r="B73" i="86"/>
  <c r="B57" i="86"/>
  <c r="K12" i="54"/>
  <c r="B41" i="86"/>
  <c r="Q89" i="86"/>
  <c r="B25" i="86"/>
  <c r="B9" i="86"/>
  <c r="I18" i="89"/>
  <c r="J13" i="87"/>
  <c r="I70" i="89"/>
  <c r="I23" i="88"/>
  <c r="G31" i="90"/>
  <c r="R18" i="25"/>
  <c r="R9" i="25"/>
  <c r="R22" i="25"/>
  <c r="R19" i="25"/>
  <c r="R10" i="25"/>
  <c r="R13" i="25"/>
  <c r="R16" i="25"/>
  <c r="R17" i="25"/>
  <c r="R12" i="25"/>
  <c r="R10" i="41"/>
  <c r="R15" i="41"/>
  <c r="R25" i="41"/>
  <c r="R22" i="41"/>
  <c r="N82" i="41"/>
  <c r="D113" i="42" s="1"/>
  <c r="R16" i="41"/>
  <c r="R13" i="41"/>
  <c r="R9" i="41"/>
  <c r="R18" i="41"/>
  <c r="R20" i="41"/>
  <c r="M51" i="41"/>
  <c r="R51" i="41" s="1"/>
  <c r="D66" i="42" s="1"/>
  <c r="R12" i="41"/>
  <c r="R19" i="41"/>
  <c r="R11" i="41"/>
  <c r="R14" i="41"/>
  <c r="R24" i="41"/>
  <c r="E19" i="2"/>
  <c r="AE12" i="54" s="1"/>
  <c r="Q13" i="50"/>
  <c r="D20" i="49" s="1"/>
  <c r="E16" i="2"/>
  <c r="L25" i="1" s="1"/>
  <c r="O13" i="35"/>
  <c r="S13" i="35" s="1"/>
  <c r="D20" i="34" s="1"/>
  <c r="M13" i="35"/>
  <c r="R24" i="25" l="1"/>
  <c r="D19" i="24" s="1"/>
  <c r="R26" i="41"/>
  <c r="D19" i="42" s="1"/>
  <c r="AE18" i="54"/>
  <c r="X87"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2" authorId="0" shapeId="0" xr:uid="{00000000-0006-0000-0000-000001000000}">
      <text>
        <r>
          <rPr>
            <sz val="14"/>
            <color indexed="81"/>
            <rFont val="ＭＳ Ｐゴシック"/>
            <family val="3"/>
            <charset val="128"/>
          </rPr>
          <t>　</t>
        </r>
        <r>
          <rPr>
            <b/>
            <sz val="14"/>
            <color indexed="81"/>
            <rFont val="ＭＳ Ｐゴシック"/>
            <family val="3"/>
            <charset val="128"/>
          </rPr>
          <t>公営３その１（公営３内訳１）、公営３その２（公営３内訳２）は、各候補者の選挙運動用自動車に係る契約の実態に応じていずれかの様式を作成してください。</t>
        </r>
        <r>
          <rPr>
            <sz val="9"/>
            <color indexed="81"/>
            <rFont val="ＭＳ Ｐゴシック"/>
            <family val="3"/>
            <charset val="128"/>
          </rPr>
          <t xml:space="preserve">
</t>
        </r>
      </text>
    </comment>
    <comment ref="H24" authorId="0" shapeId="0" xr:uid="{00000000-0006-0000-0000-000002000000}">
      <text>
        <r>
          <rPr>
            <b/>
            <sz val="12"/>
            <color indexed="81"/>
            <rFont val="ＭＳ Ｐゴシック"/>
            <family val="3"/>
            <charset val="128"/>
          </rPr>
          <t>　公営３その１（公営３内訳１）、公営３その２（公営３内訳２）は、各候補者の選挙運動用自動車に係る契約の実態に応じていずれかの様式を作成してください。</t>
        </r>
        <r>
          <rPr>
            <sz val="9"/>
            <color indexed="81"/>
            <rFont val="ＭＳ Ｐゴシック"/>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3" authorId="0" shapeId="0" xr:uid="{00000000-0006-0000-1200-000001000000}">
      <text>
        <r>
          <rPr>
            <sz val="9"/>
            <color indexed="81"/>
            <rFont val="ＭＳ Ｐゴシック"/>
            <family val="3"/>
            <charset val="128"/>
          </rPr>
          <t xml:space="preserve">　公示日、公示日翌日の午前8時30分から午後5時までに申請してください。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3" authorId="0" shapeId="0" xr:uid="{00000000-0006-0000-1300-000001000000}">
      <text>
        <r>
          <rPr>
            <sz val="9"/>
            <color indexed="81"/>
            <rFont val="ＭＳ Ｐゴシック"/>
            <family val="3"/>
            <charset val="128"/>
          </rPr>
          <t xml:space="preserve">　公示日、公示日翌日の午前8時30分から午後5時までに申請してください。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3" authorId="0" shapeId="0" xr:uid="{00000000-0006-0000-1400-000001000000}">
      <text>
        <r>
          <rPr>
            <b/>
            <sz val="9"/>
            <color indexed="81"/>
            <rFont val="ＭＳ Ｐゴシック"/>
            <family val="3"/>
            <charset val="128"/>
          </rPr>
          <t>　頒布する前にビラの見本2枚を添えて届け出てくださるようお願いします。</t>
        </r>
        <r>
          <rPr>
            <sz val="9"/>
            <color indexed="81"/>
            <rFont val="ＭＳ Ｐゴシック"/>
            <family val="3"/>
            <charset val="128"/>
          </rPr>
          <t xml:space="preserve">
</t>
        </r>
      </text>
    </comment>
    <comment ref="D30" authorId="0" shapeId="0" xr:uid="{00000000-0006-0000-1400-000002000000}">
      <text>
        <r>
          <rPr>
            <b/>
            <sz val="9"/>
            <color indexed="81"/>
            <rFont val="ＭＳ Ｐゴシック"/>
            <family val="3"/>
            <charset val="128"/>
          </rPr>
          <t>２種類まで作成することができます。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1500-000001000000}">
      <text>
        <r>
          <rPr>
            <b/>
            <sz val="9"/>
            <color indexed="81"/>
            <rFont val="ＭＳ Ｐゴシック"/>
            <family val="3"/>
            <charset val="128"/>
          </rPr>
          <t>提出年月日は、入力後印刷するか、印刷後手書きで御記入くださるようお願いします。</t>
        </r>
      </text>
    </comment>
    <comment ref="N28" authorId="0" shapeId="0" xr:uid="{00000000-0006-0000-1500-000002000000}">
      <text>
        <r>
          <rPr>
            <b/>
            <sz val="9"/>
            <color indexed="81"/>
            <rFont val="ＭＳ Ｐゴシック"/>
            <family val="3"/>
            <charset val="128"/>
          </rPr>
          <t>開催日時、施設名称及び所在地は、入力後印刷するか、印刷後手書きで入力くださるようお願いします。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201user</author>
    <author>user</author>
  </authors>
  <commentList>
    <comment ref="D5" authorId="0" shapeId="0" xr:uid="{00000000-0006-0000-1700-000001000000}">
      <text>
        <r>
          <rPr>
            <b/>
            <sz val="12"/>
            <color indexed="81"/>
            <rFont val="MS P ゴシック"/>
            <family val="3"/>
            <charset val="128"/>
          </rPr>
          <t>選挙長に通称の使用を申請する場合には、通称に付したふりがなを記載してください。</t>
        </r>
      </text>
    </comment>
    <comment ref="D6" authorId="0" shapeId="0" xr:uid="{00000000-0006-0000-1700-000002000000}">
      <text>
        <r>
          <rPr>
            <b/>
            <sz val="12"/>
            <color indexed="81"/>
            <rFont val="MS P ゴシック"/>
            <family val="3"/>
            <charset val="128"/>
          </rPr>
          <t>選挙長に通称の使用を申請する場合には、その通称を記載してください。</t>
        </r>
        <r>
          <rPr>
            <sz val="9"/>
            <color indexed="81"/>
            <rFont val="MS P ゴシック"/>
            <family val="3"/>
            <charset val="128"/>
          </rPr>
          <t xml:space="preserve">
</t>
        </r>
      </text>
    </comment>
    <comment ref="E11" authorId="1" shapeId="0" xr:uid="{00000000-0006-0000-1700-000003000000}">
      <text>
        <r>
          <rPr>
            <b/>
            <sz val="9"/>
            <color indexed="81"/>
            <rFont val="ＭＳ Ｐゴシック"/>
            <family val="3"/>
            <charset val="128"/>
          </rPr>
          <t xml:space="preserve">　日本放送協会青森放送局は２回、それ以外の放送事業者は各１回となります。
</t>
        </r>
      </text>
    </comment>
    <comment ref="H11" authorId="1" shapeId="0" xr:uid="{00000000-0006-0000-1700-000004000000}">
      <text>
        <r>
          <rPr>
            <b/>
            <sz val="9"/>
            <color indexed="81"/>
            <rFont val="ＭＳ Ｐゴシック"/>
            <family val="3"/>
            <charset val="128"/>
          </rPr>
          <t>　日本放送協会青森放送局は２回、青森放送株式会社は１回となります。</t>
        </r>
      </text>
    </comment>
    <comment ref="E12" authorId="0" shapeId="0" xr:uid="{00000000-0006-0000-1700-000005000000}">
      <text>
        <r>
          <rPr>
            <b/>
            <sz val="9"/>
            <color indexed="81"/>
            <rFont val="MS P ゴシック"/>
            <family val="3"/>
            <charset val="128"/>
          </rPr>
          <t>持込みを選択する場合は、「○」を選択してください。ラジオにも使用する場合は、ラジオ使用「有」に○を付けてください。なお、持込みを選択できるかどうかは、お問い合わせください。</t>
        </r>
        <r>
          <rPr>
            <sz val="9"/>
            <color indexed="81"/>
            <rFont val="MS P ゴシック"/>
            <family val="3"/>
            <charset val="128"/>
          </rPr>
          <t xml:space="preserve">
</t>
        </r>
      </text>
    </comment>
    <comment ref="H12" authorId="0" shapeId="0" xr:uid="{00000000-0006-0000-1700-000006000000}">
      <text>
        <r>
          <rPr>
            <b/>
            <sz val="9"/>
            <color indexed="81"/>
            <rFont val="MS P ゴシック"/>
            <family val="3"/>
            <charset val="128"/>
          </rPr>
          <t>ラジオ録音政見を持込む場合は、「○」を選択してください。テレビ用の政見をラジオにも使用する場合は、そのままで結構です。</t>
        </r>
      </text>
    </comment>
    <comment ref="E14" authorId="0" shapeId="0" xr:uid="{00000000-0006-0000-1700-000007000000}">
      <text>
        <r>
          <rPr>
            <b/>
            <sz val="9"/>
            <color indexed="81"/>
            <rFont val="MS P ゴシック"/>
            <family val="3"/>
            <charset val="128"/>
          </rPr>
          <t>推薦団体がない場合は、記載不要です。</t>
        </r>
        <r>
          <rPr>
            <sz val="9"/>
            <color indexed="81"/>
            <rFont val="MS P ゴシック"/>
            <family val="3"/>
            <charset val="128"/>
          </rPr>
          <t xml:space="preserve">
</t>
        </r>
      </text>
    </comment>
    <comment ref="E17" authorId="0" shapeId="0" xr:uid="{00000000-0006-0000-1700-000008000000}">
      <text>
        <r>
          <rPr>
            <b/>
            <sz val="9"/>
            <color indexed="81"/>
            <rFont val="MS P ゴシック"/>
            <family val="3"/>
            <charset val="128"/>
          </rPr>
          <t>局収録を希望する場合は、「○」選択してください。</t>
        </r>
        <r>
          <rPr>
            <sz val="9"/>
            <color indexed="81"/>
            <rFont val="MS P ゴシック"/>
            <family val="3"/>
            <charset val="128"/>
          </rPr>
          <t xml:space="preserve">
</t>
        </r>
      </text>
    </comment>
    <comment ref="E18" authorId="0" shapeId="0" xr:uid="{00000000-0006-0000-1700-000009000000}">
      <text>
        <r>
          <rPr>
            <b/>
            <sz val="9"/>
            <color indexed="81"/>
            <rFont val="MS P ゴシック"/>
            <family val="3"/>
            <charset val="128"/>
          </rPr>
          <t>ＮＨＫで収録した政見を民放で利用したい場合は、「○」を選択してください。</t>
        </r>
        <r>
          <rPr>
            <sz val="9"/>
            <color indexed="81"/>
            <rFont val="MS P ゴシック"/>
            <family val="3"/>
            <charset val="128"/>
          </rPr>
          <t xml:space="preserve">
</t>
        </r>
      </text>
    </comment>
    <comment ref="E19" authorId="0" shapeId="0" xr:uid="{00000000-0006-0000-1700-00000A000000}">
      <text>
        <r>
          <rPr>
            <b/>
            <sz val="9"/>
            <color indexed="81"/>
            <rFont val="MS P ゴシック"/>
            <family val="3"/>
            <charset val="128"/>
          </rPr>
          <t>手話付きで政見放送を収録する際に記入してください。手話通訳士の派遣については、政見様式５を一般社団法人青森県ろうあ協会に提出してください。</t>
        </r>
        <r>
          <rPr>
            <sz val="9"/>
            <color indexed="81"/>
            <rFont val="MS P ゴシック"/>
            <family val="3"/>
            <charset val="128"/>
          </rPr>
          <t xml:space="preserve">
</t>
        </r>
      </text>
    </comment>
    <comment ref="D29" authorId="1" shapeId="0" xr:uid="{00000000-0006-0000-1700-00000B000000}">
      <text>
        <r>
          <rPr>
            <b/>
            <sz val="9"/>
            <color indexed="81"/>
            <rFont val="ＭＳ Ｐゴシック"/>
            <family val="3"/>
            <charset val="128"/>
          </rPr>
          <t>政見放送の録音又は録画を行う放送事業者名を記載してください。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user</author>
    <author>201user</author>
  </authors>
  <commentList>
    <comment ref="I1" authorId="0" shapeId="0" xr:uid="{00000000-0006-0000-1800-000001000000}">
      <text>
        <r>
          <rPr>
            <b/>
            <sz val="9"/>
            <color indexed="81"/>
            <rFont val="ＭＳ Ｐゴシック"/>
            <family val="3"/>
            <charset val="128"/>
          </rPr>
          <t>政見放送の録音又は録画を行う放送事業者名を記載してください。</t>
        </r>
      </text>
    </comment>
    <comment ref="AF12" authorId="1" shapeId="0" xr:uid="{00000000-0006-0000-1800-000002000000}">
      <text>
        <r>
          <rPr>
            <b/>
            <sz val="12"/>
            <color indexed="81"/>
            <rFont val="MS P ゴシック"/>
            <family val="3"/>
            <charset val="128"/>
          </rPr>
          <t>選挙長に使用を申請する通称がある場合は、その通称を記入してください。</t>
        </r>
        <r>
          <rPr>
            <sz val="12"/>
            <color indexed="81"/>
            <rFont val="MS P ゴシック"/>
            <family val="3"/>
            <charset val="128"/>
          </rPr>
          <t xml:space="preserve">
</t>
        </r>
      </text>
    </comment>
    <comment ref="AG12" authorId="1" shapeId="0" xr:uid="{00000000-0006-0000-1800-000003000000}">
      <text>
        <r>
          <rPr>
            <b/>
            <sz val="12"/>
            <color indexed="81"/>
            <rFont val="MS P ゴシック"/>
            <family val="3"/>
            <charset val="128"/>
          </rPr>
          <t>選挙長に使用を申請する通称がある場合は、その通称に付したふりがなを記入してください。</t>
        </r>
      </text>
    </comment>
    <comment ref="AF15" authorId="1" shapeId="0" xr:uid="{00000000-0006-0000-1800-000004000000}">
      <text>
        <r>
          <rPr>
            <b/>
            <sz val="12"/>
            <color indexed="81"/>
            <rFont val="MS P ゴシック"/>
            <family val="3"/>
            <charset val="128"/>
          </rPr>
          <t>選挙長に使用を申請する通称がある場合は、その通称を記入してください。</t>
        </r>
      </text>
    </comment>
    <comment ref="AG15" authorId="1" shapeId="0" xr:uid="{00000000-0006-0000-1800-000005000000}">
      <text>
        <r>
          <rPr>
            <b/>
            <sz val="12"/>
            <color indexed="81"/>
            <rFont val="MS P ゴシック"/>
            <family val="3"/>
            <charset val="128"/>
          </rPr>
          <t>選挙長に使用を申請する通称がある場合は、その通称に付したふりがなを記入してください。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201user</author>
  </authors>
  <commentList>
    <comment ref="D18" authorId="0" shapeId="0" xr:uid="{00000000-0006-0000-1900-000001000000}">
      <text>
        <r>
          <rPr>
            <b/>
            <sz val="9"/>
            <color indexed="81"/>
            <rFont val="ＭＳ Ｐゴシック"/>
            <family val="3"/>
            <charset val="128"/>
          </rPr>
          <t>衆議院議員か参議院議員のいずれかをドロップダウンリストから選択してください。</t>
        </r>
        <r>
          <rPr>
            <sz val="9"/>
            <color indexed="81"/>
            <rFont val="ＭＳ Ｐゴシック"/>
            <family val="3"/>
            <charset val="128"/>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11" authorId="0" shapeId="0" xr:uid="{00000000-0006-0000-1A00-000001000000}">
      <text>
        <r>
          <rPr>
            <b/>
            <sz val="12"/>
            <color indexed="81"/>
            <rFont val="ＭＳ Ｐゴシック"/>
            <family val="3"/>
            <charset val="128"/>
          </rPr>
          <t>衆議院議員か参議院議員のいずれかを選択してください。</t>
        </r>
      </text>
    </comment>
    <comment ref="F18" authorId="0" shapeId="0" xr:uid="{00000000-0006-0000-1A00-000002000000}">
      <text>
        <r>
          <rPr>
            <b/>
            <sz val="12"/>
            <color indexed="81"/>
            <rFont val="ＭＳ Ｐゴシック"/>
            <family val="3"/>
            <charset val="128"/>
          </rPr>
          <t>衆議院議員か参議院議員のいずれかを選択してください。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1D00-000001000000}">
      <text>
        <r>
          <rPr>
            <b/>
            <sz val="9"/>
            <color indexed="81"/>
            <rFont val="ＭＳ Ｐゴシック"/>
            <family val="3"/>
            <charset val="128"/>
          </rPr>
          <t>申込年月日を記入してください。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3" authorId="0" shapeId="0" xr:uid="{00000000-0006-0000-1E00-000001000000}">
      <text>
        <r>
          <rPr>
            <b/>
            <sz val="9"/>
            <color indexed="81"/>
            <rFont val="ＭＳ Ｐゴシック"/>
            <family val="3"/>
            <charset val="128"/>
          </rPr>
          <t>申請年月日を記入してください。</t>
        </r>
      </text>
    </comment>
    <comment ref="A31" authorId="0" shapeId="0" xr:uid="{00000000-0006-0000-1E00-000002000000}">
      <text>
        <r>
          <rPr>
            <b/>
            <sz val="9"/>
            <color indexed="81"/>
            <rFont val="ＭＳ Ｐゴシック"/>
            <family val="3"/>
            <charset val="128"/>
          </rPr>
          <t>政見放送の録音又は録画を行う放送事業者名を記載してください。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HP Customer</author>
  </authors>
  <commentList>
    <comment ref="C1" authorId="0" shapeId="0" xr:uid="{00000000-0006-0000-0100-000001000000}">
      <text>
        <r>
          <rPr>
            <b/>
            <sz val="9"/>
            <color indexed="81"/>
            <rFont val="ＭＳ Ｐゴシック"/>
            <family val="3"/>
            <charset val="128"/>
          </rPr>
          <t>このセルは、修正しないでください。</t>
        </r>
      </text>
    </comment>
    <comment ref="C3" authorId="0" shapeId="0" xr:uid="{00000000-0006-0000-0100-000002000000}">
      <text>
        <r>
          <rPr>
            <b/>
            <sz val="9"/>
            <color indexed="81"/>
            <rFont val="ＭＳ Ｐゴシック"/>
            <family val="3"/>
            <charset val="128"/>
          </rPr>
          <t>このシートは修正しないでください。</t>
        </r>
      </text>
    </comment>
    <comment ref="C4" authorId="0" shapeId="0" xr:uid="{00000000-0006-0000-0100-000003000000}">
      <text>
        <r>
          <rPr>
            <b/>
            <sz val="9"/>
            <color indexed="81"/>
            <rFont val="ＭＳ Ｐゴシック"/>
            <family val="3"/>
            <charset val="128"/>
          </rPr>
          <t>このセルは修正しないでください。</t>
        </r>
      </text>
    </comment>
    <comment ref="C5" authorId="0" shapeId="0" xr:uid="{00000000-0006-0000-0100-000004000000}">
      <text>
        <r>
          <rPr>
            <b/>
            <sz val="9"/>
            <color indexed="81"/>
            <rFont val="ＭＳ Ｐゴシック"/>
            <family val="3"/>
            <charset val="128"/>
          </rPr>
          <t>このセルは修正しないでください。</t>
        </r>
      </text>
    </comment>
    <comment ref="C6" authorId="0" shapeId="0" xr:uid="{00000000-0006-0000-0100-000005000000}">
      <text>
        <r>
          <rPr>
            <b/>
            <sz val="9"/>
            <color indexed="81"/>
            <rFont val="ＭＳ Ｐゴシック"/>
            <family val="3"/>
            <charset val="128"/>
          </rPr>
          <t>このセルは修正しないでください。</t>
        </r>
      </text>
    </comment>
    <comment ref="C7" authorId="0" shapeId="0" xr:uid="{00000000-0006-0000-0100-000006000000}">
      <text>
        <r>
          <rPr>
            <b/>
            <sz val="9"/>
            <color indexed="81"/>
            <rFont val="ＭＳ Ｐゴシック"/>
            <family val="3"/>
            <charset val="128"/>
          </rPr>
          <t>このセルは修正しないでください。</t>
        </r>
      </text>
    </comment>
    <comment ref="E7" authorId="0" shapeId="0" xr:uid="{00000000-0006-0000-0100-000007000000}">
      <text>
        <r>
          <rPr>
            <b/>
            <sz val="9"/>
            <color indexed="81"/>
            <rFont val="ＭＳ Ｐゴシック"/>
            <family val="3"/>
            <charset val="128"/>
          </rPr>
          <t>このセルは修正しないでください。</t>
        </r>
      </text>
    </comment>
    <comment ref="C12" authorId="1" shapeId="0" xr:uid="{00000000-0006-0000-0100-000008000000}">
      <text>
        <r>
          <rPr>
            <b/>
            <sz val="9"/>
            <color indexed="81"/>
            <rFont val="ＭＳ Ｐゴシック"/>
            <family val="3"/>
            <charset val="128"/>
          </rPr>
          <t>男か女を選択</t>
        </r>
      </text>
    </comment>
    <comment ref="C13" authorId="1" shapeId="0" xr:uid="{00000000-0006-0000-0100-000009000000}">
      <text>
        <r>
          <rPr>
            <b/>
            <sz val="9"/>
            <color indexed="81"/>
            <rFont val="ＭＳ Ｐゴシック"/>
            <family val="3"/>
            <charset val="128"/>
          </rPr>
          <t>昭和は「S」、平成は「H」を選択。</t>
        </r>
      </text>
    </comment>
    <comment ref="E14" authorId="0" shapeId="0" xr:uid="{00000000-0006-0000-0100-00000A000000}">
      <text>
        <r>
          <rPr>
            <b/>
            <sz val="9"/>
            <color indexed="81"/>
            <rFont val="ＭＳ Ｐゴシック"/>
            <family val="3"/>
            <charset val="128"/>
          </rPr>
          <t>このセルは修正しないでください。</t>
        </r>
      </text>
    </comment>
    <comment ref="E16" authorId="0" shapeId="0" xr:uid="{00000000-0006-0000-0100-00000B000000}">
      <text>
        <r>
          <rPr>
            <b/>
            <sz val="9"/>
            <color indexed="81"/>
            <rFont val="ＭＳ Ｐゴシック"/>
            <family val="3"/>
            <charset val="128"/>
          </rPr>
          <t>このセルは修正しないでください。</t>
        </r>
      </text>
    </comment>
    <comment ref="E17" authorId="0" shapeId="0" xr:uid="{00000000-0006-0000-0100-00000C000000}">
      <text>
        <r>
          <rPr>
            <b/>
            <sz val="9"/>
            <color indexed="81"/>
            <rFont val="ＭＳ Ｐゴシック"/>
            <family val="3"/>
            <charset val="128"/>
          </rPr>
          <t>このセルは修正しないでください。</t>
        </r>
      </text>
    </comment>
    <comment ref="E18" authorId="0" shapeId="0" xr:uid="{00000000-0006-0000-0100-00000D000000}">
      <text>
        <r>
          <rPr>
            <b/>
            <sz val="9"/>
            <color indexed="81"/>
            <rFont val="ＭＳ Ｐゴシック"/>
            <family val="3"/>
            <charset val="128"/>
          </rPr>
          <t>このセルは修正しないでください。</t>
        </r>
      </text>
    </comment>
    <comment ref="E31" authorId="0" shapeId="0" xr:uid="{00000000-0006-0000-0100-00000E000000}">
      <text>
        <r>
          <rPr>
            <b/>
            <sz val="9"/>
            <color indexed="81"/>
            <rFont val="ＭＳ Ｐゴシック"/>
            <family val="3"/>
            <charset val="128"/>
          </rPr>
          <t>このセルは修正しないでください。</t>
        </r>
      </text>
    </comment>
    <comment ref="E32" authorId="0" shapeId="0" xr:uid="{00000000-0006-0000-0100-00000F000000}">
      <text>
        <r>
          <rPr>
            <b/>
            <sz val="9"/>
            <color indexed="81"/>
            <rFont val="ＭＳ Ｐゴシック"/>
            <family val="3"/>
            <charset val="128"/>
          </rPr>
          <t>このセルは修正しないでください。</t>
        </r>
      </text>
    </comment>
    <comment ref="C40" authorId="1" shapeId="0" xr:uid="{00000000-0006-0000-0100-000010000000}">
      <text>
        <r>
          <rPr>
            <b/>
            <sz val="9"/>
            <color indexed="81"/>
            <rFont val="ＭＳ Ｐゴシック"/>
            <family val="3"/>
            <charset val="128"/>
          </rPr>
          <t>市町村名を選択。</t>
        </r>
      </text>
    </comment>
    <comment ref="C41" authorId="1" shapeId="0" xr:uid="{00000000-0006-0000-0100-000011000000}">
      <text>
        <r>
          <rPr>
            <b/>
            <sz val="9"/>
            <color indexed="81"/>
            <rFont val="ＭＳ Ｐゴシック"/>
            <family val="3"/>
            <charset val="128"/>
          </rPr>
          <t>昭和は「S」、平成は「H」を選択。</t>
        </r>
      </text>
    </comment>
    <comment ref="E42" authorId="0" shapeId="0" xr:uid="{00000000-0006-0000-0100-000012000000}">
      <text>
        <r>
          <rPr>
            <b/>
            <sz val="9"/>
            <color indexed="81"/>
            <rFont val="ＭＳ Ｐゴシック"/>
            <family val="3"/>
            <charset val="128"/>
          </rPr>
          <t>このセルは修正しないでください。</t>
        </r>
      </text>
    </comment>
    <comment ref="E45" authorId="0" shapeId="0" xr:uid="{00000000-0006-0000-0100-000013000000}">
      <text>
        <r>
          <rPr>
            <b/>
            <sz val="9"/>
            <color indexed="81"/>
            <rFont val="ＭＳ Ｐゴシック"/>
            <family val="3"/>
            <charset val="128"/>
          </rPr>
          <t>このセルは修正しないでください。</t>
        </r>
      </text>
    </comment>
    <comment ref="E46" authorId="0" shapeId="0" xr:uid="{00000000-0006-0000-0100-000014000000}">
      <text>
        <r>
          <rPr>
            <b/>
            <sz val="9"/>
            <color indexed="81"/>
            <rFont val="ＭＳ Ｐゴシック"/>
            <family val="3"/>
            <charset val="128"/>
          </rPr>
          <t>このセルは修正しないでください。</t>
        </r>
      </text>
    </comment>
    <comment ref="C82" authorId="1" shapeId="0" xr:uid="{00000000-0006-0000-0100-000015000000}">
      <text>
        <r>
          <rPr>
            <b/>
            <sz val="9"/>
            <color indexed="81"/>
            <rFont val="ＭＳ Ｐゴシック"/>
            <family val="3"/>
            <charset val="128"/>
          </rPr>
          <t>市町村名を選択。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83" authorId="0" shapeId="0" xr:uid="{00000000-0006-0000-1F00-000001000000}">
      <text>
        <r>
          <rPr>
            <b/>
            <sz val="12"/>
            <color indexed="81"/>
            <rFont val="ＭＳ Ｐゴシック"/>
            <family val="3"/>
            <charset val="128"/>
          </rPr>
          <t>実施放送局名を入力してください。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11" authorId="0" shapeId="0" xr:uid="{00000000-0006-0000-2100-000001000000}">
      <text>
        <r>
          <rPr>
            <b/>
            <sz val="12"/>
            <color indexed="81"/>
            <rFont val="ＭＳ Ｐゴシック"/>
            <family val="3"/>
            <charset val="128"/>
          </rPr>
          <t>届出年月日を入力してください。</t>
        </r>
        <r>
          <rPr>
            <sz val="9"/>
            <color indexed="81"/>
            <rFont val="ＭＳ Ｐゴシック"/>
            <family val="3"/>
            <charset val="128"/>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9" authorId="0" shapeId="0" xr:uid="{00000000-0006-0000-2200-000001000000}">
      <text>
        <r>
          <rPr>
            <b/>
            <sz val="12"/>
            <color indexed="81"/>
            <rFont val="ＭＳ Ｐゴシック"/>
            <family val="3"/>
            <charset val="128"/>
          </rPr>
          <t>届出年月日を入力してください。</t>
        </r>
        <r>
          <rPr>
            <sz val="9"/>
            <color indexed="81"/>
            <rFont val="ＭＳ Ｐゴシック"/>
            <family val="3"/>
            <charset val="128"/>
          </rPr>
          <t xml:space="preserve">
</t>
        </r>
      </text>
    </comment>
    <comment ref="P61" authorId="0" shapeId="0" xr:uid="{00000000-0006-0000-2200-000002000000}">
      <text>
        <r>
          <rPr>
            <b/>
            <sz val="12"/>
            <color indexed="81"/>
            <rFont val="ＭＳ Ｐゴシック"/>
            <family val="3"/>
            <charset val="128"/>
          </rPr>
          <t>届出年月日を入力してください。</t>
        </r>
        <r>
          <rPr>
            <sz val="9"/>
            <color indexed="81"/>
            <rFont val="ＭＳ Ｐゴシック"/>
            <family val="3"/>
            <charset val="128"/>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7" authorId="0" shapeId="0" xr:uid="{00000000-0006-0000-2300-000001000000}">
      <text>
        <r>
          <rPr>
            <b/>
            <sz val="9"/>
            <color indexed="81"/>
            <rFont val="ＭＳ Ｐゴシック"/>
            <family val="3"/>
            <charset val="128"/>
          </rPr>
          <t>請求年月日を入力後印刷するか、印刷後手書きで御記入くださるようお願いします。</t>
        </r>
      </text>
    </comment>
    <comment ref="K12" authorId="0" shapeId="0" xr:uid="{00000000-0006-0000-2300-000002000000}">
      <text>
        <r>
          <rPr>
            <b/>
            <sz val="9"/>
            <color indexed="81"/>
            <rFont val="ＭＳ Ｐゴシック"/>
            <family val="3"/>
            <charset val="128"/>
          </rPr>
          <t>もれなく御記入くださるようお願いします。</t>
        </r>
      </text>
    </comment>
    <comment ref="K15" authorId="0" shapeId="0" xr:uid="{00000000-0006-0000-2300-000003000000}">
      <text>
        <r>
          <rPr>
            <b/>
            <sz val="9"/>
            <color indexed="81"/>
            <rFont val="ＭＳ Ｐゴシック"/>
            <family val="3"/>
            <charset val="128"/>
          </rPr>
          <t>電話番号を入力してくださるようお願いします。</t>
        </r>
      </text>
    </comment>
    <comment ref="E20" authorId="0" shapeId="0" xr:uid="{00000000-0006-0000-2300-000004000000}">
      <text>
        <r>
          <rPr>
            <b/>
            <sz val="12"/>
            <color indexed="81"/>
            <rFont val="ＭＳ Ｐゴシック"/>
            <family val="3"/>
            <charset val="128"/>
          </rPr>
          <t>　別紙請求内訳書に記載された請求額が自動計算後、転記されます。
　まず内訳を作成してください。</t>
        </r>
      </text>
    </comment>
    <comment ref="F36" authorId="0" shapeId="0" xr:uid="{00000000-0006-0000-2300-000005000000}">
      <text>
        <r>
          <rPr>
            <b/>
            <sz val="12"/>
            <color indexed="81"/>
            <rFont val="ＭＳ Ｐゴシック"/>
            <family val="3"/>
            <charset val="128"/>
          </rPr>
          <t>必要事項をもれなく入力後印刷するか、印刷後御記入くださるようお願いします。</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5" authorId="0" shapeId="0" xr:uid="{00000000-0006-0000-2400-000001000000}">
      <text>
        <r>
          <rPr>
            <b/>
            <sz val="9"/>
            <color indexed="81"/>
            <rFont val="ＭＳ Ｐゴシック"/>
            <family val="3"/>
            <charset val="128"/>
          </rPr>
          <t xml:space="preserve">提出年月日は、入力後印刷するか、印刷後手書きで御記入くださるようお願いします。
</t>
        </r>
      </text>
    </comment>
    <comment ref="J17" authorId="0" shapeId="0" xr:uid="{00000000-0006-0000-2400-000002000000}">
      <text>
        <r>
          <rPr>
            <b/>
            <sz val="9"/>
            <color indexed="81"/>
            <rFont val="ＭＳ Ｐゴシック"/>
            <family val="3"/>
            <charset val="128"/>
          </rPr>
          <t>１か２のいずれか黄色いセルに必要事項を入力後印刷するか、印刷後手書きで御記入くださるようお願いします。</t>
        </r>
      </text>
    </comment>
    <comment ref="A24" authorId="0" shapeId="0" xr:uid="{00000000-0006-0000-2400-000003000000}">
      <text>
        <r>
          <rPr>
            <b/>
            <sz val="9"/>
            <color indexed="81"/>
            <rFont val="ＭＳ Ｐゴシック"/>
            <family val="3"/>
            <charset val="128"/>
          </rPr>
          <t xml:space="preserve">契約年月日を入力してください。
</t>
        </r>
      </text>
    </comment>
    <comment ref="F27" authorId="0" shapeId="0" xr:uid="{00000000-0006-0000-2400-000004000000}">
      <text>
        <r>
          <rPr>
            <b/>
            <sz val="9"/>
            <color indexed="81"/>
            <rFont val="ＭＳ Ｐゴシック"/>
            <family val="3"/>
            <charset val="128"/>
          </rPr>
          <t>１か２のいずれか黄色いセルに必要事項を入力後印刷するか、印刷後手書きで御記入くださるようお願いします。</t>
        </r>
      </text>
    </comment>
    <comment ref="O39" authorId="0" shapeId="0" xr:uid="{00000000-0006-0000-2400-000005000000}">
      <text>
        <r>
          <rPr>
            <b/>
            <sz val="9"/>
            <color indexed="81"/>
            <rFont val="ＭＳ Ｐゴシック"/>
            <family val="3"/>
            <charset val="128"/>
          </rPr>
          <t>自動車登録番号を入力してください。</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7" authorId="0" shapeId="0" xr:uid="{00000000-0006-0000-2500-000001000000}">
      <text>
        <r>
          <rPr>
            <b/>
            <sz val="9"/>
            <color indexed="81"/>
            <rFont val="ＭＳ Ｐゴシック"/>
            <family val="3"/>
            <charset val="128"/>
          </rPr>
          <t>証明年月日を入力してください。</t>
        </r>
      </text>
    </comment>
    <comment ref="F16" authorId="0" shapeId="0" xr:uid="{00000000-0006-0000-2500-000002000000}">
      <text>
        <r>
          <rPr>
            <b/>
            <sz val="9"/>
            <color indexed="81"/>
            <rFont val="ＭＳ Ｐゴシック"/>
            <family val="3"/>
            <charset val="128"/>
          </rPr>
          <t>１か２のいずれかに○をしてください。</t>
        </r>
      </text>
    </comment>
    <comment ref="K16" authorId="0" shapeId="0" xr:uid="{00000000-0006-0000-2500-000003000000}">
      <text>
        <r>
          <rPr>
            <b/>
            <sz val="9"/>
            <color indexed="81"/>
            <rFont val="ＭＳ Ｐゴシック"/>
            <family val="3"/>
            <charset val="128"/>
          </rPr>
          <t>１か２のいずれかに○をしてください。</t>
        </r>
      </text>
    </comment>
    <comment ref="F18" authorId="0" shapeId="0" xr:uid="{00000000-0006-0000-2500-000004000000}">
      <text>
        <r>
          <rPr>
            <b/>
            <sz val="9"/>
            <color indexed="81"/>
            <rFont val="ＭＳ Ｐゴシック"/>
            <family val="3"/>
            <charset val="128"/>
          </rPr>
          <t>もれなく入力してください。</t>
        </r>
      </text>
    </comment>
    <comment ref="A22" authorId="0" shapeId="0" xr:uid="{00000000-0006-0000-2500-000005000000}">
      <text>
        <r>
          <rPr>
            <b/>
            <sz val="9"/>
            <color indexed="81"/>
            <rFont val="ＭＳ Ｐゴシック"/>
            <family val="3"/>
            <charset val="128"/>
          </rPr>
          <t>もれなく入力してください。</t>
        </r>
      </text>
    </comment>
    <comment ref="E22" authorId="0" shapeId="0" xr:uid="{00000000-0006-0000-2500-000006000000}">
      <text>
        <r>
          <rPr>
            <b/>
            <sz val="9"/>
            <color indexed="81"/>
            <rFont val="ＭＳ Ｐゴシック"/>
            <family val="3"/>
            <charset val="128"/>
          </rPr>
          <t>運送開始年月日を入力してください。</t>
        </r>
      </text>
    </comment>
    <comment ref="H23" authorId="0" shapeId="0" xr:uid="{00000000-0006-0000-2500-000007000000}">
      <text>
        <r>
          <rPr>
            <b/>
            <sz val="9"/>
            <color indexed="81"/>
            <rFont val="ＭＳ Ｐゴシック"/>
            <family val="3"/>
            <charset val="128"/>
          </rPr>
          <t>金額を入力してください。</t>
        </r>
      </text>
    </comment>
    <comment ref="E24" authorId="0" shapeId="0" xr:uid="{00000000-0006-0000-2500-000008000000}">
      <text>
        <r>
          <rPr>
            <b/>
            <sz val="9"/>
            <color indexed="81"/>
            <rFont val="ＭＳ Ｐゴシック"/>
            <family val="3"/>
            <charset val="128"/>
          </rPr>
          <t>運送終了年月日を入力してください。</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2600-000001000000}">
      <text>
        <r>
          <rPr>
            <b/>
            <sz val="9"/>
            <color indexed="81"/>
            <rFont val="ＭＳ Ｐゴシック"/>
            <family val="3"/>
            <charset val="128"/>
          </rPr>
          <t>請求年月日を入力後印刷するか、印刷後手書きで御記入くださるようお願いします。</t>
        </r>
      </text>
    </comment>
    <comment ref="I9" authorId="0" shapeId="0" xr:uid="{00000000-0006-0000-2600-000002000000}">
      <text>
        <r>
          <rPr>
            <b/>
            <sz val="9"/>
            <color indexed="81"/>
            <rFont val="ＭＳ Ｐゴシック"/>
            <family val="3"/>
            <charset val="128"/>
          </rPr>
          <t>もれなく御記入くださるようお願いします。</t>
        </r>
      </text>
    </comment>
    <comment ref="I12" authorId="0" shapeId="0" xr:uid="{00000000-0006-0000-2600-000003000000}">
      <text>
        <r>
          <rPr>
            <b/>
            <sz val="9"/>
            <color indexed="81"/>
            <rFont val="ＭＳ Ｐゴシック"/>
            <family val="3"/>
            <charset val="128"/>
          </rPr>
          <t>電話番号を入力してくださるようお願いします。</t>
        </r>
      </text>
    </comment>
    <comment ref="D19" authorId="0" shapeId="0" xr:uid="{00000000-0006-0000-2600-000004000000}">
      <text>
        <r>
          <rPr>
            <b/>
            <sz val="9"/>
            <color indexed="81"/>
            <rFont val="ＭＳ Ｐゴシック"/>
            <family val="3"/>
            <charset val="128"/>
          </rPr>
          <t xml:space="preserve">　公営３内訳１の請求金額が自動表示されます。
　まず、公営３内訳１のシートを作成後、御使用ください。
</t>
        </r>
      </text>
    </comment>
    <comment ref="K29" authorId="0" shapeId="0" xr:uid="{00000000-0006-0000-2600-000005000000}">
      <text>
        <r>
          <rPr>
            <b/>
            <sz val="9"/>
            <color indexed="81"/>
            <rFont val="ＭＳ Ｐゴシック"/>
            <family val="3"/>
            <charset val="128"/>
          </rPr>
          <t>必要事項をもれなく入力後印刷するか、印刷後御記入くださるようお願いします。</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 authorId="0" shapeId="0" xr:uid="{00000000-0006-0000-2700-000001000000}">
      <text>
        <r>
          <rPr>
            <b/>
            <sz val="9"/>
            <color indexed="81"/>
            <rFont val="ＭＳ Ｐゴシック"/>
            <family val="3"/>
            <charset val="128"/>
          </rPr>
          <t>本内訳書を作成した場合は、内訳２の方には数値を入力しないでくださるようお願いします。</t>
        </r>
      </text>
    </comment>
    <comment ref="A7" authorId="0" shapeId="0" xr:uid="{00000000-0006-0000-2700-000002000000}">
      <text>
        <r>
          <rPr>
            <b/>
            <sz val="9"/>
            <color indexed="81"/>
            <rFont val="ＭＳ Ｐゴシック"/>
            <family val="3"/>
            <charset val="128"/>
          </rPr>
          <t>日付を入力してください。</t>
        </r>
      </text>
    </comment>
    <comment ref="E7" authorId="0" shapeId="0" xr:uid="{00000000-0006-0000-2700-000003000000}">
      <text>
        <r>
          <rPr>
            <b/>
            <sz val="9"/>
            <color indexed="81"/>
            <rFont val="ＭＳ Ｐゴシック"/>
            <family val="3"/>
            <charset val="128"/>
          </rPr>
          <t>１日当たりの運送金額を入力してください。（以下同じ。）</t>
        </r>
      </text>
    </comment>
    <comment ref="I7" authorId="0" shapeId="0" xr:uid="{00000000-0006-0000-2700-000004000000}">
      <text>
        <r>
          <rPr>
            <b/>
            <sz val="9"/>
            <color indexed="81"/>
            <rFont val="ＭＳ Ｐゴシック"/>
            <family val="3"/>
            <charset val="128"/>
          </rPr>
          <t xml:space="preserve">自動計算されます。
</t>
        </r>
      </text>
    </comment>
    <comment ref="R7" authorId="0" shapeId="0" xr:uid="{00000000-0006-0000-2700-000005000000}">
      <text>
        <r>
          <rPr>
            <b/>
            <sz val="9"/>
            <color indexed="81"/>
            <rFont val="ＭＳ Ｐゴシック"/>
            <family val="3"/>
            <charset val="128"/>
          </rPr>
          <t>（イ）又は（ロ）のいずれか少ない方の額が自動表示されます。</t>
        </r>
      </text>
    </comment>
    <comment ref="A8" authorId="0" shapeId="0" xr:uid="{00000000-0006-0000-2700-000006000000}">
      <text>
        <r>
          <rPr>
            <b/>
            <sz val="9"/>
            <color indexed="81"/>
            <rFont val="ＭＳ Ｐゴシック"/>
            <family val="3"/>
            <charset val="128"/>
          </rPr>
          <t>日付を入力してください。</t>
        </r>
      </text>
    </comment>
    <comment ref="I8" authorId="0" shapeId="0" xr:uid="{00000000-0006-0000-2700-000007000000}">
      <text>
        <r>
          <rPr>
            <b/>
            <sz val="9"/>
            <color indexed="81"/>
            <rFont val="ＭＳ Ｐゴシック"/>
            <family val="3"/>
            <charset val="128"/>
          </rPr>
          <t>自動計算されます。</t>
        </r>
      </text>
    </comment>
    <comment ref="R8" authorId="0" shapeId="0" xr:uid="{00000000-0006-0000-2700-000008000000}">
      <text>
        <r>
          <rPr>
            <b/>
            <sz val="9"/>
            <color indexed="81"/>
            <rFont val="ＭＳ Ｐゴシック"/>
            <family val="3"/>
            <charset val="128"/>
          </rPr>
          <t>（イ）又は（ロ）のいずれか少ない方の額が自動表示されます。</t>
        </r>
      </text>
    </comment>
    <comment ref="A9" authorId="0" shapeId="0" xr:uid="{00000000-0006-0000-2700-000009000000}">
      <text>
        <r>
          <rPr>
            <b/>
            <sz val="9"/>
            <color indexed="81"/>
            <rFont val="ＭＳ Ｐゴシック"/>
            <family val="3"/>
            <charset val="128"/>
          </rPr>
          <t>日付を入力してください。</t>
        </r>
      </text>
    </comment>
    <comment ref="I9" authorId="0" shapeId="0" xr:uid="{00000000-0006-0000-2700-00000A000000}">
      <text>
        <r>
          <rPr>
            <b/>
            <sz val="9"/>
            <color indexed="81"/>
            <rFont val="ＭＳ Ｐゴシック"/>
            <family val="3"/>
            <charset val="128"/>
          </rPr>
          <t>自動計算されます。</t>
        </r>
      </text>
    </comment>
    <comment ref="R9" authorId="0" shapeId="0" xr:uid="{00000000-0006-0000-2700-00000B000000}">
      <text>
        <r>
          <rPr>
            <b/>
            <sz val="9"/>
            <color indexed="81"/>
            <rFont val="ＭＳ Ｐゴシック"/>
            <family val="3"/>
            <charset val="128"/>
          </rPr>
          <t>（イ）又は（ロ）のいずれか少ない方の額が自動表示されます。</t>
        </r>
      </text>
    </comment>
    <comment ref="A10" authorId="0" shapeId="0" xr:uid="{00000000-0006-0000-2700-00000C000000}">
      <text>
        <r>
          <rPr>
            <b/>
            <sz val="9"/>
            <color indexed="81"/>
            <rFont val="ＭＳ Ｐゴシック"/>
            <family val="3"/>
            <charset val="128"/>
          </rPr>
          <t>日付を入力してください。</t>
        </r>
      </text>
    </comment>
    <comment ref="I10" authorId="0" shapeId="0" xr:uid="{00000000-0006-0000-2700-00000D000000}">
      <text>
        <r>
          <rPr>
            <b/>
            <sz val="9"/>
            <color indexed="81"/>
            <rFont val="ＭＳ Ｐゴシック"/>
            <family val="3"/>
            <charset val="128"/>
          </rPr>
          <t>自動計算されます。</t>
        </r>
      </text>
    </comment>
    <comment ref="R10" authorId="0" shapeId="0" xr:uid="{00000000-0006-0000-2700-00000E000000}">
      <text>
        <r>
          <rPr>
            <b/>
            <sz val="9"/>
            <color indexed="81"/>
            <rFont val="ＭＳ Ｐゴシック"/>
            <family val="3"/>
            <charset val="128"/>
          </rPr>
          <t>（イ）又は（ロ）のいずれか少ない方の額が自動表示されます。</t>
        </r>
      </text>
    </comment>
    <comment ref="A11" authorId="0" shapeId="0" xr:uid="{00000000-0006-0000-2700-00000F000000}">
      <text>
        <r>
          <rPr>
            <b/>
            <sz val="9"/>
            <color indexed="81"/>
            <rFont val="ＭＳ Ｐゴシック"/>
            <family val="3"/>
            <charset val="128"/>
          </rPr>
          <t>日付を入力してください。</t>
        </r>
      </text>
    </comment>
    <comment ref="I11" authorId="0" shapeId="0" xr:uid="{00000000-0006-0000-2700-000010000000}">
      <text>
        <r>
          <rPr>
            <b/>
            <sz val="9"/>
            <color indexed="81"/>
            <rFont val="ＭＳ Ｐゴシック"/>
            <family val="3"/>
            <charset val="128"/>
          </rPr>
          <t>自動計算されます。</t>
        </r>
      </text>
    </comment>
    <comment ref="R11" authorId="0" shapeId="0" xr:uid="{00000000-0006-0000-2700-000011000000}">
      <text>
        <r>
          <rPr>
            <b/>
            <sz val="9"/>
            <color indexed="81"/>
            <rFont val="ＭＳ Ｐゴシック"/>
            <family val="3"/>
            <charset val="128"/>
          </rPr>
          <t>（イ）又は（ロ）のいずれか少ない方の額が自動表示されます。</t>
        </r>
      </text>
    </comment>
    <comment ref="A12" authorId="0" shapeId="0" xr:uid="{00000000-0006-0000-2700-000012000000}">
      <text>
        <r>
          <rPr>
            <b/>
            <sz val="9"/>
            <color indexed="81"/>
            <rFont val="ＭＳ Ｐゴシック"/>
            <family val="3"/>
            <charset val="128"/>
          </rPr>
          <t>日付を入力してください。</t>
        </r>
      </text>
    </comment>
    <comment ref="I12" authorId="0" shapeId="0" xr:uid="{00000000-0006-0000-2700-000013000000}">
      <text>
        <r>
          <rPr>
            <b/>
            <sz val="9"/>
            <color indexed="81"/>
            <rFont val="ＭＳ Ｐゴシック"/>
            <family val="3"/>
            <charset val="128"/>
          </rPr>
          <t>自動計算されます。</t>
        </r>
      </text>
    </comment>
    <comment ref="R12" authorId="0" shapeId="0" xr:uid="{00000000-0006-0000-2700-000014000000}">
      <text>
        <r>
          <rPr>
            <b/>
            <sz val="9"/>
            <color indexed="81"/>
            <rFont val="ＭＳ Ｐゴシック"/>
            <family val="3"/>
            <charset val="128"/>
          </rPr>
          <t>（イ）又は（ロ）のいずれか少ない方の額が自動表示されます。</t>
        </r>
      </text>
    </comment>
    <comment ref="A13" authorId="0" shapeId="0" xr:uid="{00000000-0006-0000-2700-000015000000}">
      <text>
        <r>
          <rPr>
            <b/>
            <sz val="9"/>
            <color indexed="81"/>
            <rFont val="ＭＳ Ｐゴシック"/>
            <family val="3"/>
            <charset val="128"/>
          </rPr>
          <t>日付を入力してください。</t>
        </r>
      </text>
    </comment>
    <comment ref="I13" authorId="0" shapeId="0" xr:uid="{00000000-0006-0000-2700-000016000000}">
      <text>
        <r>
          <rPr>
            <b/>
            <sz val="9"/>
            <color indexed="81"/>
            <rFont val="ＭＳ Ｐゴシック"/>
            <family val="3"/>
            <charset val="128"/>
          </rPr>
          <t>自動計算されます。</t>
        </r>
      </text>
    </comment>
    <comment ref="R13" authorId="0" shapeId="0" xr:uid="{00000000-0006-0000-2700-000017000000}">
      <text>
        <r>
          <rPr>
            <b/>
            <sz val="9"/>
            <color indexed="81"/>
            <rFont val="ＭＳ Ｐゴシック"/>
            <family val="3"/>
            <charset val="128"/>
          </rPr>
          <t>（イ）又は（ロ）のいずれか少ない方の額が自動表示されます。</t>
        </r>
      </text>
    </comment>
    <comment ref="A14" authorId="0" shapeId="0" xr:uid="{00000000-0006-0000-2700-000018000000}">
      <text>
        <r>
          <rPr>
            <b/>
            <sz val="9"/>
            <color indexed="81"/>
            <rFont val="ＭＳ Ｐゴシック"/>
            <family val="3"/>
            <charset val="128"/>
          </rPr>
          <t>日付を入力してください。</t>
        </r>
      </text>
    </comment>
    <comment ref="I14" authorId="0" shapeId="0" xr:uid="{00000000-0006-0000-2700-000019000000}">
      <text>
        <r>
          <rPr>
            <b/>
            <sz val="9"/>
            <color indexed="81"/>
            <rFont val="ＭＳ Ｐゴシック"/>
            <family val="3"/>
            <charset val="128"/>
          </rPr>
          <t>自動計算されます。</t>
        </r>
      </text>
    </comment>
    <comment ref="R14" authorId="0" shapeId="0" xr:uid="{00000000-0006-0000-2700-00001A000000}">
      <text>
        <r>
          <rPr>
            <b/>
            <sz val="9"/>
            <color indexed="81"/>
            <rFont val="ＭＳ Ｐゴシック"/>
            <family val="3"/>
            <charset val="128"/>
          </rPr>
          <t>（イ）又は（ロ）のいずれか少ない方の額が自動表示されます。</t>
        </r>
      </text>
    </comment>
    <comment ref="A15" authorId="0" shapeId="0" xr:uid="{00000000-0006-0000-2700-00001B000000}">
      <text>
        <r>
          <rPr>
            <b/>
            <sz val="9"/>
            <color indexed="81"/>
            <rFont val="ＭＳ Ｐゴシック"/>
            <family val="3"/>
            <charset val="128"/>
          </rPr>
          <t>日付を入力してください。</t>
        </r>
      </text>
    </comment>
    <comment ref="I15" authorId="0" shapeId="0" xr:uid="{00000000-0006-0000-2700-00001C000000}">
      <text>
        <r>
          <rPr>
            <b/>
            <sz val="9"/>
            <color indexed="81"/>
            <rFont val="ＭＳ Ｐゴシック"/>
            <family val="3"/>
            <charset val="128"/>
          </rPr>
          <t>自動計算されます。</t>
        </r>
      </text>
    </comment>
    <comment ref="R15" authorId="0" shapeId="0" xr:uid="{00000000-0006-0000-2700-00001D000000}">
      <text>
        <r>
          <rPr>
            <b/>
            <sz val="9"/>
            <color indexed="81"/>
            <rFont val="ＭＳ Ｐゴシック"/>
            <family val="3"/>
            <charset val="128"/>
          </rPr>
          <t>（イ）又は（ロ）のいずれか少ない方の額が自動表示されます。</t>
        </r>
      </text>
    </comment>
    <comment ref="A16" authorId="0" shapeId="0" xr:uid="{00000000-0006-0000-2700-00001E000000}">
      <text>
        <r>
          <rPr>
            <b/>
            <sz val="9"/>
            <color indexed="81"/>
            <rFont val="ＭＳ Ｐゴシック"/>
            <family val="3"/>
            <charset val="128"/>
          </rPr>
          <t>日付を入力してください。</t>
        </r>
      </text>
    </comment>
    <comment ref="I16" authorId="0" shapeId="0" xr:uid="{00000000-0006-0000-2700-00001F000000}">
      <text>
        <r>
          <rPr>
            <b/>
            <sz val="9"/>
            <color indexed="81"/>
            <rFont val="ＭＳ Ｐゴシック"/>
            <family val="3"/>
            <charset val="128"/>
          </rPr>
          <t>自動計算されます。</t>
        </r>
      </text>
    </comment>
    <comment ref="R16" authorId="0" shapeId="0" xr:uid="{00000000-0006-0000-2700-000020000000}">
      <text>
        <r>
          <rPr>
            <b/>
            <sz val="9"/>
            <color indexed="81"/>
            <rFont val="ＭＳ Ｐゴシック"/>
            <family val="3"/>
            <charset val="128"/>
          </rPr>
          <t>（イ）又は（ロ）のいずれか少ない方の額が自動表示されます。</t>
        </r>
      </text>
    </comment>
    <comment ref="A17" authorId="0" shapeId="0" xr:uid="{00000000-0006-0000-2700-000021000000}">
      <text>
        <r>
          <rPr>
            <b/>
            <sz val="9"/>
            <color indexed="81"/>
            <rFont val="ＭＳ Ｐゴシック"/>
            <family val="3"/>
            <charset val="128"/>
          </rPr>
          <t>日付を入力してください。</t>
        </r>
      </text>
    </comment>
    <comment ref="I17" authorId="0" shapeId="0" xr:uid="{00000000-0006-0000-2700-000022000000}">
      <text>
        <r>
          <rPr>
            <b/>
            <sz val="9"/>
            <color indexed="81"/>
            <rFont val="ＭＳ Ｐゴシック"/>
            <family val="3"/>
            <charset val="128"/>
          </rPr>
          <t>自動計算されます。</t>
        </r>
      </text>
    </comment>
    <comment ref="R17" authorId="0" shapeId="0" xr:uid="{00000000-0006-0000-2700-000023000000}">
      <text>
        <r>
          <rPr>
            <b/>
            <sz val="9"/>
            <color indexed="81"/>
            <rFont val="ＭＳ Ｐゴシック"/>
            <family val="3"/>
            <charset val="128"/>
          </rPr>
          <t>（イ）又は（ロ）のいずれか少ない方の額が自動表示されます。</t>
        </r>
      </text>
    </comment>
    <comment ref="A18" authorId="0" shapeId="0" xr:uid="{00000000-0006-0000-2700-000024000000}">
      <text>
        <r>
          <rPr>
            <b/>
            <sz val="9"/>
            <color indexed="81"/>
            <rFont val="ＭＳ Ｐゴシック"/>
            <family val="3"/>
            <charset val="128"/>
          </rPr>
          <t>日付を入力してください。</t>
        </r>
      </text>
    </comment>
    <comment ref="I18" authorId="0" shapeId="0" xr:uid="{00000000-0006-0000-2700-000025000000}">
      <text>
        <r>
          <rPr>
            <b/>
            <sz val="9"/>
            <color indexed="81"/>
            <rFont val="ＭＳ Ｐゴシック"/>
            <family val="3"/>
            <charset val="128"/>
          </rPr>
          <t>自動計算されます。</t>
        </r>
      </text>
    </comment>
    <comment ref="R18" authorId="0" shapeId="0" xr:uid="{00000000-0006-0000-2700-000026000000}">
      <text>
        <r>
          <rPr>
            <b/>
            <sz val="9"/>
            <color indexed="81"/>
            <rFont val="ＭＳ Ｐゴシック"/>
            <family val="3"/>
            <charset val="128"/>
          </rPr>
          <t>（イ）又は（ロ）のいずれか少ない方の額が自動表示されます。</t>
        </r>
      </text>
    </comment>
    <comment ref="A19" authorId="0" shapeId="0" xr:uid="{00000000-0006-0000-2700-000027000000}">
      <text>
        <r>
          <rPr>
            <b/>
            <sz val="9"/>
            <color indexed="81"/>
            <rFont val="ＭＳ Ｐゴシック"/>
            <family val="3"/>
            <charset val="128"/>
          </rPr>
          <t>日付を入力してください。</t>
        </r>
      </text>
    </comment>
    <comment ref="I19" authorId="0" shapeId="0" xr:uid="{00000000-0006-0000-2700-000028000000}">
      <text>
        <r>
          <rPr>
            <b/>
            <sz val="9"/>
            <color indexed="81"/>
            <rFont val="ＭＳ Ｐゴシック"/>
            <family val="3"/>
            <charset val="128"/>
          </rPr>
          <t>自動計算されます。</t>
        </r>
      </text>
    </comment>
    <comment ref="R19" authorId="0" shapeId="0" xr:uid="{00000000-0006-0000-2700-000029000000}">
      <text>
        <r>
          <rPr>
            <b/>
            <sz val="9"/>
            <color indexed="81"/>
            <rFont val="ＭＳ Ｐゴシック"/>
            <family val="3"/>
            <charset val="128"/>
          </rPr>
          <t>（イ）又は（ロ）のいずれか少ない方の額が自動表示されます。</t>
        </r>
      </text>
    </comment>
    <comment ref="A20" authorId="0" shapeId="0" xr:uid="{00000000-0006-0000-2700-00002A000000}">
      <text>
        <r>
          <rPr>
            <b/>
            <sz val="9"/>
            <color indexed="81"/>
            <rFont val="ＭＳ Ｐゴシック"/>
            <family val="3"/>
            <charset val="128"/>
          </rPr>
          <t>日付を入力してください。</t>
        </r>
      </text>
    </comment>
    <comment ref="R20" authorId="0" shapeId="0" xr:uid="{00000000-0006-0000-2700-00002B000000}">
      <text>
        <r>
          <rPr>
            <b/>
            <sz val="9"/>
            <color indexed="81"/>
            <rFont val="ＭＳ Ｐゴシック"/>
            <family val="3"/>
            <charset val="128"/>
          </rPr>
          <t>（イ）又は（ロ）のいずれか少ない方の額が自動表示されます。</t>
        </r>
      </text>
    </comment>
    <comment ref="A21" authorId="0" shapeId="0" xr:uid="{00000000-0006-0000-2700-00002C000000}">
      <text>
        <r>
          <rPr>
            <b/>
            <sz val="9"/>
            <color indexed="81"/>
            <rFont val="ＭＳ Ｐゴシック"/>
            <family val="3"/>
            <charset val="128"/>
          </rPr>
          <t>日付を入力してください。</t>
        </r>
      </text>
    </comment>
    <comment ref="I21" authorId="0" shapeId="0" xr:uid="{00000000-0006-0000-2700-00002D000000}">
      <text>
        <r>
          <rPr>
            <b/>
            <sz val="9"/>
            <color indexed="81"/>
            <rFont val="ＭＳ Ｐゴシック"/>
            <family val="3"/>
            <charset val="128"/>
          </rPr>
          <t>自動計算されます。</t>
        </r>
      </text>
    </comment>
    <comment ref="R21" authorId="0" shapeId="0" xr:uid="{00000000-0006-0000-2700-00002E000000}">
      <text>
        <r>
          <rPr>
            <b/>
            <sz val="9"/>
            <color indexed="81"/>
            <rFont val="ＭＳ Ｐゴシック"/>
            <family val="3"/>
            <charset val="128"/>
          </rPr>
          <t>（イ）又は（ロ）のいずれか少ない方の額が自動表示されます。</t>
        </r>
      </text>
    </comment>
    <comment ref="A22" authorId="0" shapeId="0" xr:uid="{00000000-0006-0000-2700-00002F000000}">
      <text>
        <r>
          <rPr>
            <b/>
            <sz val="9"/>
            <color indexed="81"/>
            <rFont val="ＭＳ Ｐゴシック"/>
            <family val="3"/>
            <charset val="128"/>
          </rPr>
          <t>日付を入力してください。</t>
        </r>
      </text>
    </comment>
    <comment ref="I22" authorId="0" shapeId="0" xr:uid="{00000000-0006-0000-2700-000030000000}">
      <text>
        <r>
          <rPr>
            <b/>
            <sz val="9"/>
            <color indexed="81"/>
            <rFont val="ＭＳ Ｐゴシック"/>
            <family val="3"/>
            <charset val="128"/>
          </rPr>
          <t>自動計算されます。</t>
        </r>
      </text>
    </comment>
    <comment ref="R22" authorId="0" shapeId="0" xr:uid="{00000000-0006-0000-2700-000031000000}">
      <text>
        <r>
          <rPr>
            <b/>
            <sz val="9"/>
            <color indexed="81"/>
            <rFont val="ＭＳ Ｐゴシック"/>
            <family val="3"/>
            <charset val="128"/>
          </rPr>
          <t>（イ）又は（ロ）のいずれか少ない方の額が自動表示されます。</t>
        </r>
      </text>
    </comment>
    <comment ref="A23" authorId="0" shapeId="0" xr:uid="{00000000-0006-0000-2700-000032000000}">
      <text>
        <r>
          <rPr>
            <b/>
            <sz val="9"/>
            <color indexed="81"/>
            <rFont val="ＭＳ Ｐゴシック"/>
            <family val="3"/>
            <charset val="128"/>
          </rPr>
          <t>日付を入力してください。</t>
        </r>
      </text>
    </comment>
    <comment ref="I23" authorId="0" shapeId="0" xr:uid="{00000000-0006-0000-2700-000033000000}">
      <text>
        <r>
          <rPr>
            <b/>
            <sz val="9"/>
            <color indexed="81"/>
            <rFont val="ＭＳ Ｐゴシック"/>
            <family val="3"/>
            <charset val="128"/>
          </rPr>
          <t>自動計算されます。</t>
        </r>
      </text>
    </comment>
    <comment ref="R23" authorId="0" shapeId="0" xr:uid="{00000000-0006-0000-2700-000034000000}">
      <text>
        <r>
          <rPr>
            <b/>
            <sz val="9"/>
            <color indexed="81"/>
            <rFont val="ＭＳ Ｐゴシック"/>
            <family val="3"/>
            <charset val="128"/>
          </rPr>
          <t>（イ）又は（ロ）のいずれか少ない方の額が自動表示されます。</t>
        </r>
      </text>
    </comment>
    <comment ref="R24" authorId="0" shapeId="0" xr:uid="{00000000-0006-0000-2700-000035000000}">
      <text>
        <r>
          <rPr>
            <b/>
            <sz val="9"/>
            <color indexed="81"/>
            <rFont val="ＭＳ Ｐゴシック"/>
            <family val="3"/>
            <charset val="128"/>
          </rPr>
          <t>　自動計算されます。
　この額は公営３その１の請求額に自動表示されます。</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2800-000001000000}">
      <text>
        <r>
          <rPr>
            <b/>
            <sz val="9"/>
            <color indexed="81"/>
            <rFont val="ＭＳ Ｐゴシック"/>
            <family val="3"/>
            <charset val="128"/>
          </rPr>
          <t>請求年月日を入力後印刷するか、印刷後手書きで御記入くださるようお願いします。</t>
        </r>
      </text>
    </comment>
    <comment ref="I9" authorId="0" shapeId="0" xr:uid="{00000000-0006-0000-2800-000002000000}">
      <text>
        <r>
          <rPr>
            <b/>
            <sz val="9"/>
            <color indexed="81"/>
            <rFont val="ＭＳ Ｐゴシック"/>
            <family val="3"/>
            <charset val="128"/>
          </rPr>
          <t>　１ページは自動車借入用、２ページは燃料供給用、３ページは運転手用です。
　もれなく御記入くださるようお願いします。</t>
        </r>
      </text>
    </comment>
    <comment ref="I12" authorId="0" shapeId="0" xr:uid="{00000000-0006-0000-2800-000003000000}">
      <text>
        <r>
          <rPr>
            <b/>
            <sz val="9"/>
            <color indexed="81"/>
            <rFont val="ＭＳ Ｐゴシック"/>
            <family val="3"/>
            <charset val="128"/>
          </rPr>
          <t>電話番号を入力してくださるようお願いします。</t>
        </r>
      </text>
    </comment>
    <comment ref="D19" authorId="0" shapeId="0" xr:uid="{00000000-0006-0000-2800-000004000000}">
      <text>
        <r>
          <rPr>
            <b/>
            <sz val="9"/>
            <color indexed="81"/>
            <rFont val="ＭＳ Ｐゴシック"/>
            <family val="3"/>
            <charset val="128"/>
          </rPr>
          <t>　公営３内訳２の自動車借入契約の請求額が自動表示されます。
　まず、公営３内訳２のシートを作成後、御使用ください。</t>
        </r>
      </text>
    </comment>
    <comment ref="K29" authorId="0" shapeId="0" xr:uid="{00000000-0006-0000-2800-000005000000}">
      <text>
        <r>
          <rPr>
            <b/>
            <sz val="9"/>
            <color indexed="81"/>
            <rFont val="ＭＳ Ｐゴシック"/>
            <family val="3"/>
            <charset val="128"/>
          </rPr>
          <t>必要事項をもれなく入力後印刷するか、印刷後御記入くださるようお願いします。</t>
        </r>
      </text>
    </comment>
    <comment ref="K52" authorId="0" shapeId="0" xr:uid="{00000000-0006-0000-2800-000006000000}">
      <text>
        <r>
          <rPr>
            <b/>
            <sz val="9"/>
            <color indexed="81"/>
            <rFont val="ＭＳ Ｐゴシック"/>
            <family val="3"/>
            <charset val="128"/>
          </rPr>
          <t>請求年月日を入力後印刷するか、印刷後手書きで御記入くださるようお願いします。</t>
        </r>
      </text>
    </comment>
    <comment ref="I56" authorId="0" shapeId="0" xr:uid="{00000000-0006-0000-2800-000007000000}">
      <text>
        <r>
          <rPr>
            <b/>
            <sz val="9"/>
            <color indexed="81"/>
            <rFont val="ＭＳ Ｐゴシック"/>
            <family val="3"/>
            <charset val="128"/>
          </rPr>
          <t>　１ページは自動車借入用、２ページは燃料供給用、３ページは運転手用です。
　もれなく御記入くださるようお願いします。</t>
        </r>
      </text>
    </comment>
    <comment ref="I59" authorId="0" shapeId="0" xr:uid="{00000000-0006-0000-2800-000008000000}">
      <text>
        <r>
          <rPr>
            <b/>
            <sz val="9"/>
            <color indexed="81"/>
            <rFont val="ＭＳ Ｐゴシック"/>
            <family val="3"/>
            <charset val="128"/>
          </rPr>
          <t>電話番号を入力してくださるようお願いします。</t>
        </r>
      </text>
    </comment>
    <comment ref="D66" authorId="0" shapeId="0" xr:uid="{00000000-0006-0000-2800-000009000000}">
      <text>
        <r>
          <rPr>
            <b/>
            <sz val="9"/>
            <color indexed="81"/>
            <rFont val="ＭＳ Ｐゴシック"/>
            <family val="3"/>
            <charset val="128"/>
          </rPr>
          <t>　公営３内訳２の燃料供給契約の請求額が自動表示されます。
　まず、公営３内訳２のシートを作成後、御使用ください。</t>
        </r>
      </text>
    </comment>
    <comment ref="K76" authorId="0" shapeId="0" xr:uid="{00000000-0006-0000-2800-00000A000000}">
      <text>
        <r>
          <rPr>
            <b/>
            <sz val="9"/>
            <color indexed="81"/>
            <rFont val="ＭＳ Ｐゴシック"/>
            <family val="3"/>
            <charset val="128"/>
          </rPr>
          <t>必要事項をもれなく入力後印刷するか、印刷後御記入くださるようお願いします。</t>
        </r>
      </text>
    </comment>
    <comment ref="K99" authorId="0" shapeId="0" xr:uid="{00000000-0006-0000-2800-00000B000000}">
      <text>
        <r>
          <rPr>
            <b/>
            <sz val="9"/>
            <color indexed="81"/>
            <rFont val="ＭＳ Ｐゴシック"/>
            <family val="3"/>
            <charset val="128"/>
          </rPr>
          <t>請求年月日を入力後印刷するか、印刷後手書きで御記入くださるようお願いします。</t>
        </r>
      </text>
    </comment>
    <comment ref="I103" authorId="0" shapeId="0" xr:uid="{00000000-0006-0000-2800-00000C000000}">
      <text>
        <r>
          <rPr>
            <b/>
            <sz val="9"/>
            <color indexed="81"/>
            <rFont val="ＭＳ Ｐゴシック"/>
            <family val="3"/>
            <charset val="128"/>
          </rPr>
          <t>　１ページは自動車借入用、２ページは燃料供給用、３ページは運転手用です。
　もれなく御記入くださるようお願いします。</t>
        </r>
      </text>
    </comment>
    <comment ref="I106" authorId="0" shapeId="0" xr:uid="{00000000-0006-0000-2800-00000D000000}">
      <text>
        <r>
          <rPr>
            <b/>
            <sz val="9"/>
            <color indexed="81"/>
            <rFont val="ＭＳ Ｐゴシック"/>
            <family val="3"/>
            <charset val="128"/>
          </rPr>
          <t>電話番号を入力してくださるようお願いします。</t>
        </r>
      </text>
    </comment>
    <comment ref="D113" authorId="0" shapeId="0" xr:uid="{00000000-0006-0000-2800-00000E000000}">
      <text>
        <r>
          <rPr>
            <b/>
            <sz val="9"/>
            <color indexed="81"/>
            <rFont val="ＭＳ Ｐゴシック"/>
            <family val="3"/>
            <charset val="128"/>
          </rPr>
          <t>　公営３内訳２の運転契約の請求金額が自動表示されます。
　まず、公営３内訳２のシートを作成後、御使用ください。</t>
        </r>
      </text>
    </comment>
    <comment ref="K123" authorId="0" shapeId="0" xr:uid="{00000000-0006-0000-2800-00000F000000}">
      <text>
        <r>
          <rPr>
            <b/>
            <sz val="9"/>
            <color indexed="81"/>
            <rFont val="ＭＳ Ｐゴシック"/>
            <family val="3"/>
            <charset val="128"/>
          </rPr>
          <t>必要事項をもれなく入力後印刷するか、印刷後御記入くださるようお願いします。</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4" authorId="0" shapeId="0" xr:uid="{00000000-0006-0000-2900-000001000000}">
      <text>
        <r>
          <rPr>
            <b/>
            <sz val="9"/>
            <color indexed="81"/>
            <rFont val="ＭＳ Ｐゴシック"/>
            <family val="3"/>
            <charset val="128"/>
          </rPr>
          <t>本内訳書を作成した場合は、内訳１に数値を入力しないでくださるようお願いします。</t>
        </r>
      </text>
    </comment>
    <comment ref="A9" authorId="0" shapeId="0" xr:uid="{00000000-0006-0000-2900-000002000000}">
      <text>
        <r>
          <rPr>
            <b/>
            <sz val="9"/>
            <color indexed="81"/>
            <rFont val="ＭＳ Ｐゴシック"/>
            <family val="3"/>
            <charset val="128"/>
          </rPr>
          <t>日付を入力してください。</t>
        </r>
      </text>
    </comment>
    <comment ref="E9" authorId="0" shapeId="0" xr:uid="{00000000-0006-0000-2900-000003000000}">
      <text>
        <r>
          <rPr>
            <b/>
            <sz val="9"/>
            <color indexed="81"/>
            <rFont val="ＭＳ Ｐゴシック"/>
            <family val="3"/>
            <charset val="128"/>
          </rPr>
          <t>借入金額を入力してください。</t>
        </r>
      </text>
    </comment>
    <comment ref="I9" authorId="0" shapeId="0" xr:uid="{00000000-0006-0000-2900-000004000000}">
      <text>
        <r>
          <rPr>
            <b/>
            <sz val="9"/>
            <color indexed="81"/>
            <rFont val="ＭＳ Ｐゴシック"/>
            <family val="3"/>
            <charset val="128"/>
          </rPr>
          <t>自動計算されます。</t>
        </r>
      </text>
    </comment>
    <comment ref="R9" authorId="0" shapeId="0" xr:uid="{00000000-0006-0000-2900-000005000000}">
      <text>
        <r>
          <rPr>
            <b/>
            <sz val="9"/>
            <color indexed="81"/>
            <rFont val="ＭＳ Ｐゴシック"/>
            <family val="3"/>
            <charset val="128"/>
          </rPr>
          <t xml:space="preserve">（イ）又は（ロ）のうちいずれか少ない方の額が自動表示されます。
</t>
        </r>
      </text>
    </comment>
    <comment ref="A10" authorId="0" shapeId="0" xr:uid="{00000000-0006-0000-2900-000006000000}">
      <text>
        <r>
          <rPr>
            <b/>
            <sz val="9"/>
            <color indexed="81"/>
            <rFont val="ＭＳ Ｐゴシック"/>
            <family val="3"/>
            <charset val="128"/>
          </rPr>
          <t>日付を入力してください。</t>
        </r>
      </text>
    </comment>
    <comment ref="E10" authorId="0" shapeId="0" xr:uid="{00000000-0006-0000-2900-000007000000}">
      <text>
        <r>
          <rPr>
            <b/>
            <sz val="9"/>
            <color indexed="81"/>
            <rFont val="ＭＳ Ｐゴシック"/>
            <family val="3"/>
            <charset val="128"/>
          </rPr>
          <t>借入金額を入力してください。</t>
        </r>
      </text>
    </comment>
    <comment ref="I10" authorId="0" shapeId="0" xr:uid="{00000000-0006-0000-2900-000008000000}">
      <text>
        <r>
          <rPr>
            <b/>
            <sz val="9"/>
            <color indexed="81"/>
            <rFont val="ＭＳ Ｐゴシック"/>
            <family val="3"/>
            <charset val="128"/>
          </rPr>
          <t>自動計算されます。</t>
        </r>
      </text>
    </comment>
    <comment ref="R10" authorId="0" shapeId="0" xr:uid="{00000000-0006-0000-2900-000009000000}">
      <text>
        <r>
          <rPr>
            <b/>
            <sz val="9"/>
            <color indexed="81"/>
            <rFont val="ＭＳ Ｐゴシック"/>
            <family val="3"/>
            <charset val="128"/>
          </rPr>
          <t xml:space="preserve">（イ）又は（ロ）のうちいずれか少ない方の額が自動表示されます。
</t>
        </r>
      </text>
    </comment>
    <comment ref="A11" authorId="0" shapeId="0" xr:uid="{00000000-0006-0000-2900-00000A000000}">
      <text>
        <r>
          <rPr>
            <b/>
            <sz val="9"/>
            <color indexed="81"/>
            <rFont val="ＭＳ Ｐゴシック"/>
            <family val="3"/>
            <charset val="128"/>
          </rPr>
          <t>日付を入力してください。</t>
        </r>
      </text>
    </comment>
    <comment ref="E11" authorId="0" shapeId="0" xr:uid="{00000000-0006-0000-2900-00000B000000}">
      <text>
        <r>
          <rPr>
            <b/>
            <sz val="9"/>
            <color indexed="81"/>
            <rFont val="ＭＳ Ｐゴシック"/>
            <family val="3"/>
            <charset val="128"/>
          </rPr>
          <t>借入金額を入力してください。</t>
        </r>
      </text>
    </comment>
    <comment ref="I11" authorId="0" shapeId="0" xr:uid="{00000000-0006-0000-2900-00000C000000}">
      <text>
        <r>
          <rPr>
            <b/>
            <sz val="9"/>
            <color indexed="81"/>
            <rFont val="ＭＳ Ｐゴシック"/>
            <family val="3"/>
            <charset val="128"/>
          </rPr>
          <t>自動計算されます。</t>
        </r>
      </text>
    </comment>
    <comment ref="R11" authorId="0" shapeId="0" xr:uid="{00000000-0006-0000-2900-00000D000000}">
      <text>
        <r>
          <rPr>
            <b/>
            <sz val="9"/>
            <color indexed="81"/>
            <rFont val="ＭＳ Ｐゴシック"/>
            <family val="3"/>
            <charset val="128"/>
          </rPr>
          <t xml:space="preserve">（イ）又は（ロ）のうちいずれか少ない方の額が自動表示されます。
</t>
        </r>
      </text>
    </comment>
    <comment ref="A12" authorId="0" shapeId="0" xr:uid="{00000000-0006-0000-2900-00000E000000}">
      <text>
        <r>
          <rPr>
            <b/>
            <sz val="9"/>
            <color indexed="81"/>
            <rFont val="ＭＳ Ｐゴシック"/>
            <family val="3"/>
            <charset val="128"/>
          </rPr>
          <t>日付を入力してください。</t>
        </r>
      </text>
    </comment>
    <comment ref="E12" authorId="0" shapeId="0" xr:uid="{00000000-0006-0000-2900-00000F000000}">
      <text>
        <r>
          <rPr>
            <b/>
            <sz val="9"/>
            <color indexed="81"/>
            <rFont val="ＭＳ Ｐゴシック"/>
            <family val="3"/>
            <charset val="128"/>
          </rPr>
          <t>借入金額を入力してください。</t>
        </r>
      </text>
    </comment>
    <comment ref="I12" authorId="0" shapeId="0" xr:uid="{00000000-0006-0000-2900-000010000000}">
      <text>
        <r>
          <rPr>
            <b/>
            <sz val="9"/>
            <color indexed="81"/>
            <rFont val="ＭＳ Ｐゴシック"/>
            <family val="3"/>
            <charset val="128"/>
          </rPr>
          <t>自動計算されます。</t>
        </r>
      </text>
    </comment>
    <comment ref="R12" authorId="0" shapeId="0" xr:uid="{00000000-0006-0000-2900-000011000000}">
      <text>
        <r>
          <rPr>
            <b/>
            <sz val="9"/>
            <color indexed="81"/>
            <rFont val="ＭＳ Ｐゴシック"/>
            <family val="3"/>
            <charset val="128"/>
          </rPr>
          <t xml:space="preserve">（イ）又は（ロ）のうちいずれか少ない方の額が自動表示されます。
</t>
        </r>
      </text>
    </comment>
    <comment ref="A13" authorId="0" shapeId="0" xr:uid="{00000000-0006-0000-2900-000012000000}">
      <text>
        <r>
          <rPr>
            <b/>
            <sz val="9"/>
            <color indexed="81"/>
            <rFont val="ＭＳ Ｐゴシック"/>
            <family val="3"/>
            <charset val="128"/>
          </rPr>
          <t>日付を入力してください。</t>
        </r>
      </text>
    </comment>
    <comment ref="E13" authorId="0" shapeId="0" xr:uid="{00000000-0006-0000-2900-000013000000}">
      <text>
        <r>
          <rPr>
            <b/>
            <sz val="9"/>
            <color indexed="81"/>
            <rFont val="ＭＳ Ｐゴシック"/>
            <family val="3"/>
            <charset val="128"/>
          </rPr>
          <t>借入金額を入力してください。</t>
        </r>
      </text>
    </comment>
    <comment ref="I13" authorId="0" shapeId="0" xr:uid="{00000000-0006-0000-2900-000014000000}">
      <text>
        <r>
          <rPr>
            <b/>
            <sz val="9"/>
            <color indexed="81"/>
            <rFont val="ＭＳ Ｐゴシック"/>
            <family val="3"/>
            <charset val="128"/>
          </rPr>
          <t>自動計算されます。</t>
        </r>
      </text>
    </comment>
    <comment ref="R13" authorId="0" shapeId="0" xr:uid="{00000000-0006-0000-2900-000015000000}">
      <text>
        <r>
          <rPr>
            <b/>
            <sz val="9"/>
            <color indexed="81"/>
            <rFont val="ＭＳ Ｐゴシック"/>
            <family val="3"/>
            <charset val="128"/>
          </rPr>
          <t xml:space="preserve">（イ）又は（ロ）のうちいずれか少ない方の額が自動表示されます。
</t>
        </r>
      </text>
    </comment>
    <comment ref="A14" authorId="0" shapeId="0" xr:uid="{00000000-0006-0000-2900-000016000000}">
      <text>
        <r>
          <rPr>
            <b/>
            <sz val="9"/>
            <color indexed="81"/>
            <rFont val="ＭＳ Ｐゴシック"/>
            <family val="3"/>
            <charset val="128"/>
          </rPr>
          <t>日付を入力してください。</t>
        </r>
      </text>
    </comment>
    <comment ref="E14" authorId="0" shapeId="0" xr:uid="{00000000-0006-0000-2900-000017000000}">
      <text>
        <r>
          <rPr>
            <b/>
            <sz val="9"/>
            <color indexed="81"/>
            <rFont val="ＭＳ Ｐゴシック"/>
            <family val="3"/>
            <charset val="128"/>
          </rPr>
          <t>借入金額を入力してください。</t>
        </r>
      </text>
    </comment>
    <comment ref="I14" authorId="0" shapeId="0" xr:uid="{00000000-0006-0000-2900-000018000000}">
      <text>
        <r>
          <rPr>
            <b/>
            <sz val="9"/>
            <color indexed="81"/>
            <rFont val="ＭＳ Ｐゴシック"/>
            <family val="3"/>
            <charset val="128"/>
          </rPr>
          <t>自動計算されます。</t>
        </r>
      </text>
    </comment>
    <comment ref="R14" authorId="0" shapeId="0" xr:uid="{00000000-0006-0000-2900-000019000000}">
      <text>
        <r>
          <rPr>
            <b/>
            <sz val="9"/>
            <color indexed="81"/>
            <rFont val="ＭＳ Ｐゴシック"/>
            <family val="3"/>
            <charset val="128"/>
          </rPr>
          <t xml:space="preserve">（イ）又は（ロ）のうちいずれか少ない方の額が自動表示されます。
</t>
        </r>
      </text>
    </comment>
    <comment ref="A15" authorId="0" shapeId="0" xr:uid="{00000000-0006-0000-2900-00001A000000}">
      <text>
        <r>
          <rPr>
            <b/>
            <sz val="9"/>
            <color indexed="81"/>
            <rFont val="ＭＳ Ｐゴシック"/>
            <family val="3"/>
            <charset val="128"/>
          </rPr>
          <t>日付を入力してください。</t>
        </r>
      </text>
    </comment>
    <comment ref="E15" authorId="0" shapeId="0" xr:uid="{00000000-0006-0000-2900-00001B000000}">
      <text>
        <r>
          <rPr>
            <b/>
            <sz val="9"/>
            <color indexed="81"/>
            <rFont val="ＭＳ Ｐゴシック"/>
            <family val="3"/>
            <charset val="128"/>
          </rPr>
          <t>借入金額を入力してください。</t>
        </r>
      </text>
    </comment>
    <comment ref="I15" authorId="0" shapeId="0" xr:uid="{00000000-0006-0000-2900-00001C000000}">
      <text>
        <r>
          <rPr>
            <b/>
            <sz val="9"/>
            <color indexed="81"/>
            <rFont val="ＭＳ Ｐゴシック"/>
            <family val="3"/>
            <charset val="128"/>
          </rPr>
          <t>自動計算されます。</t>
        </r>
      </text>
    </comment>
    <comment ref="R15" authorId="0" shapeId="0" xr:uid="{00000000-0006-0000-2900-00001D000000}">
      <text>
        <r>
          <rPr>
            <b/>
            <sz val="9"/>
            <color indexed="81"/>
            <rFont val="ＭＳ Ｐゴシック"/>
            <family val="3"/>
            <charset val="128"/>
          </rPr>
          <t xml:space="preserve">（イ）又は（ロ）のうちいずれか少ない方の額が自動表示されます。
</t>
        </r>
      </text>
    </comment>
    <comment ref="A16" authorId="0" shapeId="0" xr:uid="{00000000-0006-0000-2900-00001E000000}">
      <text>
        <r>
          <rPr>
            <b/>
            <sz val="9"/>
            <color indexed="81"/>
            <rFont val="ＭＳ Ｐゴシック"/>
            <family val="3"/>
            <charset val="128"/>
          </rPr>
          <t>日付を入力してください。</t>
        </r>
      </text>
    </comment>
    <comment ref="E16" authorId="0" shapeId="0" xr:uid="{00000000-0006-0000-2900-00001F000000}">
      <text>
        <r>
          <rPr>
            <b/>
            <sz val="9"/>
            <color indexed="81"/>
            <rFont val="ＭＳ Ｐゴシック"/>
            <family val="3"/>
            <charset val="128"/>
          </rPr>
          <t>借入金額を入力してください。</t>
        </r>
      </text>
    </comment>
    <comment ref="I16" authorId="0" shapeId="0" xr:uid="{00000000-0006-0000-2900-000020000000}">
      <text>
        <r>
          <rPr>
            <b/>
            <sz val="9"/>
            <color indexed="81"/>
            <rFont val="ＭＳ Ｐゴシック"/>
            <family val="3"/>
            <charset val="128"/>
          </rPr>
          <t>自動計算されます。</t>
        </r>
      </text>
    </comment>
    <comment ref="R16" authorId="0" shapeId="0" xr:uid="{00000000-0006-0000-2900-000021000000}">
      <text>
        <r>
          <rPr>
            <b/>
            <sz val="9"/>
            <color indexed="81"/>
            <rFont val="ＭＳ Ｐゴシック"/>
            <family val="3"/>
            <charset val="128"/>
          </rPr>
          <t xml:space="preserve">（イ）又は（ロ）のうちいずれか少ない方の額が自動表示されます。
</t>
        </r>
      </text>
    </comment>
    <comment ref="A17" authorId="0" shapeId="0" xr:uid="{00000000-0006-0000-2900-000022000000}">
      <text>
        <r>
          <rPr>
            <b/>
            <sz val="9"/>
            <color indexed="81"/>
            <rFont val="ＭＳ Ｐゴシック"/>
            <family val="3"/>
            <charset val="128"/>
          </rPr>
          <t>日付を入力してください。</t>
        </r>
      </text>
    </comment>
    <comment ref="E17" authorId="0" shapeId="0" xr:uid="{00000000-0006-0000-2900-000023000000}">
      <text>
        <r>
          <rPr>
            <b/>
            <sz val="9"/>
            <color indexed="81"/>
            <rFont val="ＭＳ Ｐゴシック"/>
            <family val="3"/>
            <charset val="128"/>
          </rPr>
          <t>借入金額を入力してください。</t>
        </r>
      </text>
    </comment>
    <comment ref="I17" authorId="0" shapeId="0" xr:uid="{00000000-0006-0000-2900-000024000000}">
      <text>
        <r>
          <rPr>
            <b/>
            <sz val="9"/>
            <color indexed="81"/>
            <rFont val="ＭＳ Ｐゴシック"/>
            <family val="3"/>
            <charset val="128"/>
          </rPr>
          <t>自動計算されます。</t>
        </r>
      </text>
    </comment>
    <comment ref="R17" authorId="0" shapeId="0" xr:uid="{00000000-0006-0000-2900-000025000000}">
      <text>
        <r>
          <rPr>
            <b/>
            <sz val="9"/>
            <color indexed="81"/>
            <rFont val="ＭＳ Ｐゴシック"/>
            <family val="3"/>
            <charset val="128"/>
          </rPr>
          <t xml:space="preserve">（イ）又は（ロ）のうちいずれか少ない方の額が自動表示されます。
</t>
        </r>
      </text>
    </comment>
    <comment ref="A18" authorId="0" shapeId="0" xr:uid="{00000000-0006-0000-2900-000026000000}">
      <text>
        <r>
          <rPr>
            <b/>
            <sz val="9"/>
            <color indexed="81"/>
            <rFont val="ＭＳ Ｐゴシック"/>
            <family val="3"/>
            <charset val="128"/>
          </rPr>
          <t>日付を入力してください。</t>
        </r>
      </text>
    </comment>
    <comment ref="E18" authorId="0" shapeId="0" xr:uid="{00000000-0006-0000-2900-000027000000}">
      <text>
        <r>
          <rPr>
            <b/>
            <sz val="9"/>
            <color indexed="81"/>
            <rFont val="ＭＳ Ｐゴシック"/>
            <family val="3"/>
            <charset val="128"/>
          </rPr>
          <t>借入金額を入力してください。</t>
        </r>
      </text>
    </comment>
    <comment ref="I18" authorId="0" shapeId="0" xr:uid="{00000000-0006-0000-2900-000028000000}">
      <text>
        <r>
          <rPr>
            <b/>
            <sz val="9"/>
            <color indexed="81"/>
            <rFont val="ＭＳ Ｐゴシック"/>
            <family val="3"/>
            <charset val="128"/>
          </rPr>
          <t>自動計算されます。</t>
        </r>
      </text>
    </comment>
    <comment ref="R18" authorId="0" shapeId="0" xr:uid="{00000000-0006-0000-2900-000029000000}">
      <text>
        <r>
          <rPr>
            <b/>
            <sz val="9"/>
            <color indexed="81"/>
            <rFont val="ＭＳ Ｐゴシック"/>
            <family val="3"/>
            <charset val="128"/>
          </rPr>
          <t xml:space="preserve">（イ）又は（ロ）のうちいずれか少ない方の額が自動表示されます。
</t>
        </r>
      </text>
    </comment>
    <comment ref="A19" authorId="0" shapeId="0" xr:uid="{00000000-0006-0000-2900-00002A000000}">
      <text>
        <r>
          <rPr>
            <b/>
            <sz val="9"/>
            <color indexed="81"/>
            <rFont val="ＭＳ Ｐゴシック"/>
            <family val="3"/>
            <charset val="128"/>
          </rPr>
          <t>日付を入力してください。</t>
        </r>
      </text>
    </comment>
    <comment ref="E19" authorId="0" shapeId="0" xr:uid="{00000000-0006-0000-2900-00002B000000}">
      <text>
        <r>
          <rPr>
            <b/>
            <sz val="9"/>
            <color indexed="81"/>
            <rFont val="ＭＳ Ｐゴシック"/>
            <family val="3"/>
            <charset val="128"/>
          </rPr>
          <t>借入金額を入力してください。</t>
        </r>
      </text>
    </comment>
    <comment ref="I19" authorId="0" shapeId="0" xr:uid="{00000000-0006-0000-2900-00002C000000}">
      <text>
        <r>
          <rPr>
            <b/>
            <sz val="9"/>
            <color indexed="81"/>
            <rFont val="ＭＳ Ｐゴシック"/>
            <family val="3"/>
            <charset val="128"/>
          </rPr>
          <t>自動計算されます。</t>
        </r>
      </text>
    </comment>
    <comment ref="R19" authorId="0" shapeId="0" xr:uid="{00000000-0006-0000-2900-00002D000000}">
      <text>
        <r>
          <rPr>
            <b/>
            <sz val="9"/>
            <color indexed="81"/>
            <rFont val="ＭＳ Ｐゴシック"/>
            <family val="3"/>
            <charset val="128"/>
          </rPr>
          <t xml:space="preserve">（イ）又は（ロ）のうちいずれか少ない方の額が自動表示されます。
</t>
        </r>
      </text>
    </comment>
    <comment ref="A20" authorId="0" shapeId="0" xr:uid="{00000000-0006-0000-2900-00002E000000}">
      <text>
        <r>
          <rPr>
            <b/>
            <sz val="9"/>
            <color indexed="81"/>
            <rFont val="ＭＳ Ｐゴシック"/>
            <family val="3"/>
            <charset val="128"/>
          </rPr>
          <t>日付を入力してください。</t>
        </r>
      </text>
    </comment>
    <comment ref="E20" authorId="0" shapeId="0" xr:uid="{00000000-0006-0000-2900-00002F000000}">
      <text>
        <r>
          <rPr>
            <b/>
            <sz val="9"/>
            <color indexed="81"/>
            <rFont val="ＭＳ Ｐゴシック"/>
            <family val="3"/>
            <charset val="128"/>
          </rPr>
          <t>借入金額を入力してください。</t>
        </r>
      </text>
    </comment>
    <comment ref="I20" authorId="0" shapeId="0" xr:uid="{00000000-0006-0000-2900-000030000000}">
      <text>
        <r>
          <rPr>
            <b/>
            <sz val="9"/>
            <color indexed="81"/>
            <rFont val="ＭＳ Ｐゴシック"/>
            <family val="3"/>
            <charset val="128"/>
          </rPr>
          <t>自動計算されます。</t>
        </r>
      </text>
    </comment>
    <comment ref="R20" authorId="0" shapeId="0" xr:uid="{00000000-0006-0000-2900-000031000000}">
      <text>
        <r>
          <rPr>
            <b/>
            <sz val="9"/>
            <color indexed="81"/>
            <rFont val="ＭＳ Ｐゴシック"/>
            <family val="3"/>
            <charset val="128"/>
          </rPr>
          <t xml:space="preserve">（イ）又は（ロ）のうちいずれか少ない方の額が自動表示されます。
</t>
        </r>
      </text>
    </comment>
    <comment ref="A21" authorId="0" shapeId="0" xr:uid="{00000000-0006-0000-2900-000032000000}">
      <text>
        <r>
          <rPr>
            <b/>
            <sz val="9"/>
            <color indexed="81"/>
            <rFont val="ＭＳ Ｐゴシック"/>
            <family val="3"/>
            <charset val="128"/>
          </rPr>
          <t>日付を入力してください。</t>
        </r>
      </text>
    </comment>
    <comment ref="E21" authorId="0" shapeId="0" xr:uid="{00000000-0006-0000-2900-000033000000}">
      <text>
        <r>
          <rPr>
            <b/>
            <sz val="9"/>
            <color indexed="81"/>
            <rFont val="ＭＳ Ｐゴシック"/>
            <family val="3"/>
            <charset val="128"/>
          </rPr>
          <t>借入金額を入力してください。</t>
        </r>
      </text>
    </comment>
    <comment ref="I21" authorId="0" shapeId="0" xr:uid="{00000000-0006-0000-2900-000034000000}">
      <text>
        <r>
          <rPr>
            <b/>
            <sz val="9"/>
            <color indexed="81"/>
            <rFont val="ＭＳ Ｐゴシック"/>
            <family val="3"/>
            <charset val="128"/>
          </rPr>
          <t>自動計算されます。</t>
        </r>
      </text>
    </comment>
    <comment ref="R21" authorId="0" shapeId="0" xr:uid="{00000000-0006-0000-2900-000035000000}">
      <text>
        <r>
          <rPr>
            <b/>
            <sz val="9"/>
            <color indexed="81"/>
            <rFont val="ＭＳ Ｐゴシック"/>
            <family val="3"/>
            <charset val="128"/>
          </rPr>
          <t xml:space="preserve">（イ）又は（ロ）のうちいずれか少ない方の額が自動表示されます。
</t>
        </r>
      </text>
    </comment>
    <comment ref="A22" authorId="0" shapeId="0" xr:uid="{00000000-0006-0000-2900-000036000000}">
      <text>
        <r>
          <rPr>
            <b/>
            <sz val="9"/>
            <color indexed="81"/>
            <rFont val="ＭＳ Ｐゴシック"/>
            <family val="3"/>
            <charset val="128"/>
          </rPr>
          <t>日付を入力してください。</t>
        </r>
      </text>
    </comment>
    <comment ref="E22" authorId="0" shapeId="0" xr:uid="{00000000-0006-0000-2900-000037000000}">
      <text>
        <r>
          <rPr>
            <b/>
            <sz val="9"/>
            <color indexed="81"/>
            <rFont val="ＭＳ Ｐゴシック"/>
            <family val="3"/>
            <charset val="128"/>
          </rPr>
          <t>借入金額を入力してください。</t>
        </r>
      </text>
    </comment>
    <comment ref="I22" authorId="0" shapeId="0" xr:uid="{00000000-0006-0000-2900-000038000000}">
      <text>
        <r>
          <rPr>
            <b/>
            <sz val="9"/>
            <color indexed="81"/>
            <rFont val="ＭＳ Ｐゴシック"/>
            <family val="3"/>
            <charset val="128"/>
          </rPr>
          <t>自動計算されます。</t>
        </r>
      </text>
    </comment>
    <comment ref="R22" authorId="0" shapeId="0" xr:uid="{00000000-0006-0000-2900-000039000000}">
      <text>
        <r>
          <rPr>
            <b/>
            <sz val="9"/>
            <color indexed="81"/>
            <rFont val="ＭＳ Ｐゴシック"/>
            <family val="3"/>
            <charset val="128"/>
          </rPr>
          <t xml:space="preserve">（イ）又は（ロ）のうちいずれか少ない方の額が自動表示されます。
</t>
        </r>
      </text>
    </comment>
    <comment ref="A23" authorId="0" shapeId="0" xr:uid="{00000000-0006-0000-2900-00003A000000}">
      <text>
        <r>
          <rPr>
            <b/>
            <sz val="9"/>
            <color indexed="81"/>
            <rFont val="ＭＳ Ｐゴシック"/>
            <family val="3"/>
            <charset val="128"/>
          </rPr>
          <t>日付を入力してください。</t>
        </r>
      </text>
    </comment>
    <comment ref="E23" authorId="0" shapeId="0" xr:uid="{00000000-0006-0000-2900-00003B000000}">
      <text>
        <r>
          <rPr>
            <b/>
            <sz val="9"/>
            <color indexed="81"/>
            <rFont val="ＭＳ Ｐゴシック"/>
            <family val="3"/>
            <charset val="128"/>
          </rPr>
          <t>借入金額を入力してください。</t>
        </r>
      </text>
    </comment>
    <comment ref="I23" authorId="0" shapeId="0" xr:uid="{00000000-0006-0000-2900-00003C000000}">
      <text>
        <r>
          <rPr>
            <b/>
            <sz val="9"/>
            <color indexed="81"/>
            <rFont val="ＭＳ Ｐゴシック"/>
            <family val="3"/>
            <charset val="128"/>
          </rPr>
          <t>自動計算されます。</t>
        </r>
      </text>
    </comment>
    <comment ref="R23" authorId="0" shapeId="0" xr:uid="{00000000-0006-0000-2900-00003D000000}">
      <text>
        <r>
          <rPr>
            <b/>
            <sz val="9"/>
            <color indexed="81"/>
            <rFont val="ＭＳ Ｐゴシック"/>
            <family val="3"/>
            <charset val="128"/>
          </rPr>
          <t xml:space="preserve">（イ）又は（ロ）のうちいずれか少ない方の額が自動表示されます。
</t>
        </r>
      </text>
    </comment>
    <comment ref="A24" authorId="0" shapeId="0" xr:uid="{00000000-0006-0000-2900-00003E000000}">
      <text>
        <r>
          <rPr>
            <b/>
            <sz val="9"/>
            <color indexed="81"/>
            <rFont val="ＭＳ Ｐゴシック"/>
            <family val="3"/>
            <charset val="128"/>
          </rPr>
          <t>日付を入力してください。</t>
        </r>
      </text>
    </comment>
    <comment ref="E24" authorId="0" shapeId="0" xr:uid="{00000000-0006-0000-2900-00003F000000}">
      <text>
        <r>
          <rPr>
            <b/>
            <sz val="9"/>
            <color indexed="81"/>
            <rFont val="ＭＳ Ｐゴシック"/>
            <family val="3"/>
            <charset val="128"/>
          </rPr>
          <t>借入金額を入力してください。</t>
        </r>
      </text>
    </comment>
    <comment ref="I24" authorId="0" shapeId="0" xr:uid="{00000000-0006-0000-2900-000040000000}">
      <text>
        <r>
          <rPr>
            <b/>
            <sz val="9"/>
            <color indexed="81"/>
            <rFont val="ＭＳ Ｐゴシック"/>
            <family val="3"/>
            <charset val="128"/>
          </rPr>
          <t>自動計算されます。</t>
        </r>
      </text>
    </comment>
    <comment ref="R24" authorId="0" shapeId="0" xr:uid="{00000000-0006-0000-2900-000041000000}">
      <text>
        <r>
          <rPr>
            <b/>
            <sz val="9"/>
            <color indexed="81"/>
            <rFont val="ＭＳ Ｐゴシック"/>
            <family val="3"/>
            <charset val="128"/>
          </rPr>
          <t xml:space="preserve">（イ）又は（ロ）のうちいずれか少ない方の額が自動表示されます。
</t>
        </r>
      </text>
    </comment>
    <comment ref="A25" authorId="0" shapeId="0" xr:uid="{00000000-0006-0000-2900-000042000000}">
      <text>
        <r>
          <rPr>
            <b/>
            <sz val="9"/>
            <color indexed="81"/>
            <rFont val="ＭＳ Ｐゴシック"/>
            <family val="3"/>
            <charset val="128"/>
          </rPr>
          <t>日付を入力してください。</t>
        </r>
      </text>
    </comment>
    <comment ref="E25" authorId="0" shapeId="0" xr:uid="{00000000-0006-0000-2900-000043000000}">
      <text>
        <r>
          <rPr>
            <b/>
            <sz val="9"/>
            <color indexed="81"/>
            <rFont val="ＭＳ Ｐゴシック"/>
            <family val="3"/>
            <charset val="128"/>
          </rPr>
          <t>借入金額を入力してください。</t>
        </r>
      </text>
    </comment>
    <comment ref="I25" authorId="0" shapeId="0" xr:uid="{00000000-0006-0000-2900-000044000000}">
      <text>
        <r>
          <rPr>
            <b/>
            <sz val="9"/>
            <color indexed="81"/>
            <rFont val="ＭＳ Ｐゴシック"/>
            <family val="3"/>
            <charset val="128"/>
          </rPr>
          <t>自動計算されます。</t>
        </r>
      </text>
    </comment>
    <comment ref="R25" authorId="0" shapeId="0" xr:uid="{00000000-0006-0000-2900-000045000000}">
      <text>
        <r>
          <rPr>
            <b/>
            <sz val="9"/>
            <color indexed="81"/>
            <rFont val="ＭＳ Ｐゴシック"/>
            <family val="3"/>
            <charset val="128"/>
          </rPr>
          <t xml:space="preserve">（イ）又は（ロ）のうちいずれか少ない方の額が自動表示されます。
</t>
        </r>
      </text>
    </comment>
    <comment ref="R26" authorId="0" shapeId="0" xr:uid="{00000000-0006-0000-2900-000046000000}">
      <text>
        <r>
          <rPr>
            <b/>
            <sz val="9"/>
            <color indexed="81"/>
            <rFont val="ＭＳ Ｐゴシック"/>
            <family val="3"/>
            <charset val="128"/>
          </rPr>
          <t xml:space="preserve">自動計算されます。
</t>
        </r>
      </text>
    </comment>
    <comment ref="A34" authorId="0" shapeId="0" xr:uid="{00000000-0006-0000-2900-000047000000}">
      <text>
        <r>
          <rPr>
            <b/>
            <sz val="9"/>
            <color indexed="81"/>
            <rFont val="ＭＳ Ｐゴシック"/>
            <family val="3"/>
            <charset val="128"/>
          </rPr>
          <t>日付を入力してください。</t>
        </r>
      </text>
    </comment>
    <comment ref="D34" authorId="0" shapeId="0" xr:uid="{00000000-0006-0000-2900-000048000000}">
      <text>
        <r>
          <rPr>
            <b/>
            <sz val="9"/>
            <color indexed="81"/>
            <rFont val="ＭＳ Ｐゴシック"/>
            <family val="3"/>
            <charset val="128"/>
          </rPr>
          <t>自動車登録番号を入力してください。</t>
        </r>
      </text>
    </comment>
    <comment ref="G34" authorId="0" shapeId="0" xr:uid="{00000000-0006-0000-2900-000049000000}">
      <text>
        <r>
          <rPr>
            <b/>
            <sz val="9"/>
            <color indexed="81"/>
            <rFont val="ＭＳ Ｐゴシック"/>
            <family val="3"/>
            <charset val="128"/>
          </rPr>
          <t xml:space="preserve">単価を入力してください。
</t>
        </r>
      </text>
    </comment>
    <comment ref="K34" authorId="0" shapeId="0" xr:uid="{00000000-0006-0000-2900-00004A000000}">
      <text>
        <r>
          <rPr>
            <b/>
            <sz val="9"/>
            <color indexed="81"/>
            <rFont val="ＭＳ Ｐゴシック"/>
            <family val="3"/>
            <charset val="128"/>
          </rPr>
          <t>給油数量を入力してください。</t>
        </r>
      </text>
    </comment>
    <comment ref="M34" authorId="0" shapeId="0" xr:uid="{00000000-0006-0000-2900-00004B000000}">
      <text>
        <r>
          <rPr>
            <b/>
            <sz val="9"/>
            <color indexed="81"/>
            <rFont val="ＭＳ Ｐゴシック"/>
            <family val="3"/>
            <charset val="128"/>
          </rPr>
          <t xml:space="preserve">自動計算されます。
</t>
        </r>
      </text>
    </comment>
    <comment ref="A35" authorId="0" shapeId="0" xr:uid="{00000000-0006-0000-2900-00004C000000}">
      <text>
        <r>
          <rPr>
            <b/>
            <sz val="9"/>
            <color indexed="81"/>
            <rFont val="ＭＳ Ｐゴシック"/>
            <family val="3"/>
            <charset val="128"/>
          </rPr>
          <t>日付を入力してください。</t>
        </r>
      </text>
    </comment>
    <comment ref="D35" authorId="0" shapeId="0" xr:uid="{00000000-0006-0000-2900-00004D000000}">
      <text>
        <r>
          <rPr>
            <b/>
            <sz val="9"/>
            <color indexed="81"/>
            <rFont val="ＭＳ Ｐゴシック"/>
            <family val="3"/>
            <charset val="128"/>
          </rPr>
          <t>自動車登録番号を入力してください。</t>
        </r>
      </text>
    </comment>
    <comment ref="G35" authorId="0" shapeId="0" xr:uid="{00000000-0006-0000-2900-00004E000000}">
      <text>
        <r>
          <rPr>
            <b/>
            <sz val="9"/>
            <color indexed="81"/>
            <rFont val="ＭＳ Ｐゴシック"/>
            <family val="3"/>
            <charset val="128"/>
          </rPr>
          <t xml:space="preserve">単価を入力してください。
</t>
        </r>
      </text>
    </comment>
    <comment ref="K35" authorId="0" shapeId="0" xr:uid="{00000000-0006-0000-2900-00004F000000}">
      <text>
        <r>
          <rPr>
            <b/>
            <sz val="9"/>
            <color indexed="81"/>
            <rFont val="ＭＳ Ｐゴシック"/>
            <family val="3"/>
            <charset val="128"/>
          </rPr>
          <t>給油数量を入力してください。</t>
        </r>
      </text>
    </comment>
    <comment ref="M35" authorId="0" shapeId="0" xr:uid="{00000000-0006-0000-2900-000050000000}">
      <text>
        <r>
          <rPr>
            <b/>
            <sz val="9"/>
            <color indexed="81"/>
            <rFont val="ＭＳ Ｐゴシック"/>
            <family val="3"/>
            <charset val="128"/>
          </rPr>
          <t>自動計算されます。</t>
        </r>
      </text>
    </comment>
    <comment ref="A36" authorId="0" shapeId="0" xr:uid="{00000000-0006-0000-2900-000051000000}">
      <text>
        <r>
          <rPr>
            <b/>
            <sz val="9"/>
            <color indexed="81"/>
            <rFont val="ＭＳ Ｐゴシック"/>
            <family val="3"/>
            <charset val="128"/>
          </rPr>
          <t>日付を入力してください。</t>
        </r>
      </text>
    </comment>
    <comment ref="D36" authorId="0" shapeId="0" xr:uid="{00000000-0006-0000-2900-000052000000}">
      <text>
        <r>
          <rPr>
            <b/>
            <sz val="9"/>
            <color indexed="81"/>
            <rFont val="ＭＳ Ｐゴシック"/>
            <family val="3"/>
            <charset val="128"/>
          </rPr>
          <t>自動車登録番号を入力してください。</t>
        </r>
      </text>
    </comment>
    <comment ref="G36" authorId="0" shapeId="0" xr:uid="{00000000-0006-0000-2900-000053000000}">
      <text>
        <r>
          <rPr>
            <b/>
            <sz val="9"/>
            <color indexed="81"/>
            <rFont val="ＭＳ Ｐゴシック"/>
            <family val="3"/>
            <charset val="128"/>
          </rPr>
          <t xml:space="preserve">単価を入力してください。
</t>
        </r>
      </text>
    </comment>
    <comment ref="K36" authorId="0" shapeId="0" xr:uid="{00000000-0006-0000-2900-000054000000}">
      <text>
        <r>
          <rPr>
            <b/>
            <sz val="9"/>
            <color indexed="81"/>
            <rFont val="ＭＳ Ｐゴシック"/>
            <family val="3"/>
            <charset val="128"/>
          </rPr>
          <t>給油数量を入力してください。</t>
        </r>
      </text>
    </comment>
    <comment ref="M36" authorId="0" shapeId="0" xr:uid="{00000000-0006-0000-2900-000055000000}">
      <text>
        <r>
          <rPr>
            <b/>
            <sz val="9"/>
            <color indexed="81"/>
            <rFont val="ＭＳ Ｐゴシック"/>
            <family val="3"/>
            <charset val="128"/>
          </rPr>
          <t>自動計算されます。</t>
        </r>
      </text>
    </comment>
    <comment ref="A37" authorId="0" shapeId="0" xr:uid="{00000000-0006-0000-2900-000056000000}">
      <text>
        <r>
          <rPr>
            <b/>
            <sz val="9"/>
            <color indexed="81"/>
            <rFont val="ＭＳ Ｐゴシック"/>
            <family val="3"/>
            <charset val="128"/>
          </rPr>
          <t>日付を入力してください。</t>
        </r>
      </text>
    </comment>
    <comment ref="D37" authorId="0" shapeId="0" xr:uid="{00000000-0006-0000-2900-000057000000}">
      <text>
        <r>
          <rPr>
            <b/>
            <sz val="9"/>
            <color indexed="81"/>
            <rFont val="ＭＳ Ｐゴシック"/>
            <family val="3"/>
            <charset val="128"/>
          </rPr>
          <t>自動車登録番号を入力してください。</t>
        </r>
      </text>
    </comment>
    <comment ref="G37" authorId="0" shapeId="0" xr:uid="{00000000-0006-0000-2900-000058000000}">
      <text>
        <r>
          <rPr>
            <b/>
            <sz val="9"/>
            <color indexed="81"/>
            <rFont val="ＭＳ Ｐゴシック"/>
            <family val="3"/>
            <charset val="128"/>
          </rPr>
          <t xml:space="preserve">単価を入力してください。
</t>
        </r>
      </text>
    </comment>
    <comment ref="K37" authorId="0" shapeId="0" xr:uid="{00000000-0006-0000-2900-000059000000}">
      <text>
        <r>
          <rPr>
            <b/>
            <sz val="9"/>
            <color indexed="81"/>
            <rFont val="ＭＳ Ｐゴシック"/>
            <family val="3"/>
            <charset val="128"/>
          </rPr>
          <t>給油数量を入力してください。</t>
        </r>
      </text>
    </comment>
    <comment ref="M37" authorId="0" shapeId="0" xr:uid="{00000000-0006-0000-2900-00005A000000}">
      <text>
        <r>
          <rPr>
            <b/>
            <sz val="9"/>
            <color indexed="81"/>
            <rFont val="ＭＳ Ｐゴシック"/>
            <family val="3"/>
            <charset val="128"/>
          </rPr>
          <t>自動計算されます。</t>
        </r>
      </text>
    </comment>
    <comment ref="A38" authorId="0" shapeId="0" xr:uid="{00000000-0006-0000-2900-00005B000000}">
      <text>
        <r>
          <rPr>
            <b/>
            <sz val="9"/>
            <color indexed="81"/>
            <rFont val="ＭＳ Ｐゴシック"/>
            <family val="3"/>
            <charset val="128"/>
          </rPr>
          <t>日付を入力してください。</t>
        </r>
      </text>
    </comment>
    <comment ref="D38" authorId="0" shapeId="0" xr:uid="{00000000-0006-0000-2900-00005C000000}">
      <text>
        <r>
          <rPr>
            <b/>
            <sz val="9"/>
            <color indexed="81"/>
            <rFont val="ＭＳ Ｐゴシック"/>
            <family val="3"/>
            <charset val="128"/>
          </rPr>
          <t>自動車登録番号を入力してください。</t>
        </r>
      </text>
    </comment>
    <comment ref="G38" authorId="0" shapeId="0" xr:uid="{00000000-0006-0000-2900-00005D000000}">
      <text>
        <r>
          <rPr>
            <b/>
            <sz val="9"/>
            <color indexed="81"/>
            <rFont val="ＭＳ Ｐゴシック"/>
            <family val="3"/>
            <charset val="128"/>
          </rPr>
          <t xml:space="preserve">単価を入力してください。
</t>
        </r>
      </text>
    </comment>
    <comment ref="K38" authorId="0" shapeId="0" xr:uid="{00000000-0006-0000-2900-00005E000000}">
      <text>
        <r>
          <rPr>
            <b/>
            <sz val="9"/>
            <color indexed="81"/>
            <rFont val="ＭＳ Ｐゴシック"/>
            <family val="3"/>
            <charset val="128"/>
          </rPr>
          <t>給油数量を入力してください。</t>
        </r>
      </text>
    </comment>
    <comment ref="M38" authorId="0" shapeId="0" xr:uid="{00000000-0006-0000-2900-00005F000000}">
      <text>
        <r>
          <rPr>
            <b/>
            <sz val="9"/>
            <color indexed="81"/>
            <rFont val="ＭＳ Ｐゴシック"/>
            <family val="3"/>
            <charset val="128"/>
          </rPr>
          <t>自動計算されます。</t>
        </r>
      </text>
    </comment>
    <comment ref="A39" authorId="0" shapeId="0" xr:uid="{00000000-0006-0000-2900-000060000000}">
      <text>
        <r>
          <rPr>
            <b/>
            <sz val="9"/>
            <color indexed="81"/>
            <rFont val="ＭＳ Ｐゴシック"/>
            <family val="3"/>
            <charset val="128"/>
          </rPr>
          <t>日付を入力してください。</t>
        </r>
      </text>
    </comment>
    <comment ref="D39" authorId="0" shapeId="0" xr:uid="{00000000-0006-0000-2900-000061000000}">
      <text>
        <r>
          <rPr>
            <b/>
            <sz val="9"/>
            <color indexed="81"/>
            <rFont val="ＭＳ Ｐゴシック"/>
            <family val="3"/>
            <charset val="128"/>
          </rPr>
          <t>自動車登録番号を入力してください。</t>
        </r>
      </text>
    </comment>
    <comment ref="G39" authorId="0" shapeId="0" xr:uid="{00000000-0006-0000-2900-000062000000}">
      <text>
        <r>
          <rPr>
            <b/>
            <sz val="9"/>
            <color indexed="81"/>
            <rFont val="ＭＳ Ｐゴシック"/>
            <family val="3"/>
            <charset val="128"/>
          </rPr>
          <t xml:space="preserve">単価を入力してください。
</t>
        </r>
      </text>
    </comment>
    <comment ref="K39" authorId="0" shapeId="0" xr:uid="{00000000-0006-0000-2900-000063000000}">
      <text>
        <r>
          <rPr>
            <b/>
            <sz val="9"/>
            <color indexed="81"/>
            <rFont val="ＭＳ Ｐゴシック"/>
            <family val="3"/>
            <charset val="128"/>
          </rPr>
          <t>給油数量を入力してください。</t>
        </r>
      </text>
    </comment>
    <comment ref="M39" authorId="0" shapeId="0" xr:uid="{00000000-0006-0000-2900-000064000000}">
      <text>
        <r>
          <rPr>
            <b/>
            <sz val="9"/>
            <color indexed="81"/>
            <rFont val="ＭＳ Ｐゴシック"/>
            <family val="3"/>
            <charset val="128"/>
          </rPr>
          <t>自動計算されます。</t>
        </r>
      </text>
    </comment>
    <comment ref="A40" authorId="0" shapeId="0" xr:uid="{00000000-0006-0000-2900-000065000000}">
      <text>
        <r>
          <rPr>
            <b/>
            <sz val="9"/>
            <color indexed="81"/>
            <rFont val="ＭＳ Ｐゴシック"/>
            <family val="3"/>
            <charset val="128"/>
          </rPr>
          <t>日付を入力してください。</t>
        </r>
      </text>
    </comment>
    <comment ref="D40" authorId="0" shapeId="0" xr:uid="{00000000-0006-0000-2900-000066000000}">
      <text>
        <r>
          <rPr>
            <b/>
            <sz val="9"/>
            <color indexed="81"/>
            <rFont val="ＭＳ Ｐゴシック"/>
            <family val="3"/>
            <charset val="128"/>
          </rPr>
          <t>自動車登録番号を入力してください。</t>
        </r>
      </text>
    </comment>
    <comment ref="G40" authorId="0" shapeId="0" xr:uid="{00000000-0006-0000-2900-000067000000}">
      <text>
        <r>
          <rPr>
            <b/>
            <sz val="9"/>
            <color indexed="81"/>
            <rFont val="ＭＳ Ｐゴシック"/>
            <family val="3"/>
            <charset val="128"/>
          </rPr>
          <t xml:space="preserve">単価を入力してください。
</t>
        </r>
      </text>
    </comment>
    <comment ref="K40" authorId="0" shapeId="0" xr:uid="{00000000-0006-0000-2900-000068000000}">
      <text>
        <r>
          <rPr>
            <b/>
            <sz val="9"/>
            <color indexed="81"/>
            <rFont val="ＭＳ Ｐゴシック"/>
            <family val="3"/>
            <charset val="128"/>
          </rPr>
          <t>給油数量を入力してください。</t>
        </r>
      </text>
    </comment>
    <comment ref="M40" authorId="0" shapeId="0" xr:uid="{00000000-0006-0000-2900-000069000000}">
      <text>
        <r>
          <rPr>
            <b/>
            <sz val="9"/>
            <color indexed="81"/>
            <rFont val="ＭＳ Ｐゴシック"/>
            <family val="3"/>
            <charset val="128"/>
          </rPr>
          <t>自動計算されます。</t>
        </r>
      </text>
    </comment>
    <comment ref="A41" authorId="0" shapeId="0" xr:uid="{00000000-0006-0000-2900-00006A000000}">
      <text>
        <r>
          <rPr>
            <b/>
            <sz val="9"/>
            <color indexed="81"/>
            <rFont val="ＭＳ Ｐゴシック"/>
            <family val="3"/>
            <charset val="128"/>
          </rPr>
          <t>日付を入力してください。</t>
        </r>
      </text>
    </comment>
    <comment ref="D41" authorId="0" shapeId="0" xr:uid="{00000000-0006-0000-2900-00006B000000}">
      <text>
        <r>
          <rPr>
            <b/>
            <sz val="9"/>
            <color indexed="81"/>
            <rFont val="ＭＳ Ｐゴシック"/>
            <family val="3"/>
            <charset val="128"/>
          </rPr>
          <t>自動車登録番号を入力してください。</t>
        </r>
      </text>
    </comment>
    <comment ref="G41" authorId="0" shapeId="0" xr:uid="{00000000-0006-0000-2900-00006C000000}">
      <text>
        <r>
          <rPr>
            <b/>
            <sz val="9"/>
            <color indexed="81"/>
            <rFont val="ＭＳ Ｐゴシック"/>
            <family val="3"/>
            <charset val="128"/>
          </rPr>
          <t xml:space="preserve">単価を入力してください。
</t>
        </r>
      </text>
    </comment>
    <comment ref="K41" authorId="0" shapeId="0" xr:uid="{00000000-0006-0000-2900-00006D000000}">
      <text>
        <r>
          <rPr>
            <b/>
            <sz val="9"/>
            <color indexed="81"/>
            <rFont val="ＭＳ Ｐゴシック"/>
            <family val="3"/>
            <charset val="128"/>
          </rPr>
          <t>給油数量を入力してください。</t>
        </r>
      </text>
    </comment>
    <comment ref="M41" authorId="0" shapeId="0" xr:uid="{00000000-0006-0000-2900-00006E000000}">
      <text>
        <r>
          <rPr>
            <b/>
            <sz val="9"/>
            <color indexed="81"/>
            <rFont val="ＭＳ Ｐゴシック"/>
            <family val="3"/>
            <charset val="128"/>
          </rPr>
          <t>自動計算されます。</t>
        </r>
      </text>
    </comment>
    <comment ref="A42" authorId="0" shapeId="0" xr:uid="{00000000-0006-0000-2900-00006F000000}">
      <text>
        <r>
          <rPr>
            <b/>
            <sz val="9"/>
            <color indexed="81"/>
            <rFont val="ＭＳ Ｐゴシック"/>
            <family val="3"/>
            <charset val="128"/>
          </rPr>
          <t>日付を入力してください。</t>
        </r>
      </text>
    </comment>
    <comment ref="D42" authorId="0" shapeId="0" xr:uid="{00000000-0006-0000-2900-000070000000}">
      <text>
        <r>
          <rPr>
            <b/>
            <sz val="9"/>
            <color indexed="81"/>
            <rFont val="ＭＳ Ｐゴシック"/>
            <family val="3"/>
            <charset val="128"/>
          </rPr>
          <t>自動車登録番号を入力してください。</t>
        </r>
      </text>
    </comment>
    <comment ref="G42" authorId="0" shapeId="0" xr:uid="{00000000-0006-0000-2900-000071000000}">
      <text>
        <r>
          <rPr>
            <b/>
            <sz val="9"/>
            <color indexed="81"/>
            <rFont val="ＭＳ Ｐゴシック"/>
            <family val="3"/>
            <charset val="128"/>
          </rPr>
          <t xml:space="preserve">単価を入力してください。
</t>
        </r>
      </text>
    </comment>
    <comment ref="K42" authorId="0" shapeId="0" xr:uid="{00000000-0006-0000-2900-000072000000}">
      <text>
        <r>
          <rPr>
            <b/>
            <sz val="9"/>
            <color indexed="81"/>
            <rFont val="ＭＳ Ｐゴシック"/>
            <family val="3"/>
            <charset val="128"/>
          </rPr>
          <t>給油数量を入力してください。</t>
        </r>
      </text>
    </comment>
    <comment ref="M42" authorId="0" shapeId="0" xr:uid="{00000000-0006-0000-2900-000073000000}">
      <text>
        <r>
          <rPr>
            <b/>
            <sz val="9"/>
            <color indexed="81"/>
            <rFont val="ＭＳ Ｐゴシック"/>
            <family val="3"/>
            <charset val="128"/>
          </rPr>
          <t>自動計算されます。</t>
        </r>
      </text>
    </comment>
    <comment ref="A43" authorId="0" shapeId="0" xr:uid="{00000000-0006-0000-2900-000074000000}">
      <text>
        <r>
          <rPr>
            <b/>
            <sz val="9"/>
            <color indexed="81"/>
            <rFont val="ＭＳ Ｐゴシック"/>
            <family val="3"/>
            <charset val="128"/>
          </rPr>
          <t>日付を入力してください。</t>
        </r>
      </text>
    </comment>
    <comment ref="D43" authorId="0" shapeId="0" xr:uid="{00000000-0006-0000-2900-000075000000}">
      <text>
        <r>
          <rPr>
            <b/>
            <sz val="9"/>
            <color indexed="81"/>
            <rFont val="ＭＳ Ｐゴシック"/>
            <family val="3"/>
            <charset val="128"/>
          </rPr>
          <t>自動車登録番号を入力してください。</t>
        </r>
      </text>
    </comment>
    <comment ref="G43" authorId="0" shapeId="0" xr:uid="{00000000-0006-0000-2900-000076000000}">
      <text>
        <r>
          <rPr>
            <b/>
            <sz val="9"/>
            <color indexed="81"/>
            <rFont val="ＭＳ Ｐゴシック"/>
            <family val="3"/>
            <charset val="128"/>
          </rPr>
          <t xml:space="preserve">単価を入力してください。
</t>
        </r>
      </text>
    </comment>
    <comment ref="K43" authorId="0" shapeId="0" xr:uid="{00000000-0006-0000-2900-000077000000}">
      <text>
        <r>
          <rPr>
            <b/>
            <sz val="9"/>
            <color indexed="81"/>
            <rFont val="ＭＳ Ｐゴシック"/>
            <family val="3"/>
            <charset val="128"/>
          </rPr>
          <t>給油数量を入力してください。</t>
        </r>
      </text>
    </comment>
    <comment ref="M43" authorId="0" shapeId="0" xr:uid="{00000000-0006-0000-2900-000078000000}">
      <text>
        <r>
          <rPr>
            <b/>
            <sz val="9"/>
            <color indexed="81"/>
            <rFont val="ＭＳ Ｐゴシック"/>
            <family val="3"/>
            <charset val="128"/>
          </rPr>
          <t>自動計算されます。</t>
        </r>
      </text>
    </comment>
    <comment ref="A44" authorId="0" shapeId="0" xr:uid="{00000000-0006-0000-2900-000079000000}">
      <text>
        <r>
          <rPr>
            <b/>
            <sz val="9"/>
            <color indexed="81"/>
            <rFont val="ＭＳ Ｐゴシック"/>
            <family val="3"/>
            <charset val="128"/>
          </rPr>
          <t>日付を入力してください。</t>
        </r>
      </text>
    </comment>
    <comment ref="D44" authorId="0" shapeId="0" xr:uid="{00000000-0006-0000-2900-00007A000000}">
      <text>
        <r>
          <rPr>
            <b/>
            <sz val="9"/>
            <color indexed="81"/>
            <rFont val="ＭＳ Ｐゴシック"/>
            <family val="3"/>
            <charset val="128"/>
          </rPr>
          <t>自動車登録番号を入力してください。</t>
        </r>
      </text>
    </comment>
    <comment ref="G44" authorId="0" shapeId="0" xr:uid="{00000000-0006-0000-2900-00007B000000}">
      <text>
        <r>
          <rPr>
            <b/>
            <sz val="9"/>
            <color indexed="81"/>
            <rFont val="ＭＳ Ｐゴシック"/>
            <family val="3"/>
            <charset val="128"/>
          </rPr>
          <t xml:space="preserve">単価を入力してください。
</t>
        </r>
      </text>
    </comment>
    <comment ref="K44" authorId="0" shapeId="0" xr:uid="{00000000-0006-0000-2900-00007C000000}">
      <text>
        <r>
          <rPr>
            <b/>
            <sz val="9"/>
            <color indexed="81"/>
            <rFont val="ＭＳ Ｐゴシック"/>
            <family val="3"/>
            <charset val="128"/>
          </rPr>
          <t>給油数量を入力してください。</t>
        </r>
      </text>
    </comment>
    <comment ref="M44" authorId="0" shapeId="0" xr:uid="{00000000-0006-0000-2900-00007D000000}">
      <text>
        <r>
          <rPr>
            <b/>
            <sz val="9"/>
            <color indexed="81"/>
            <rFont val="ＭＳ Ｐゴシック"/>
            <family val="3"/>
            <charset val="128"/>
          </rPr>
          <t>自動計算されます。</t>
        </r>
      </text>
    </comment>
    <comment ref="A45" authorId="0" shapeId="0" xr:uid="{00000000-0006-0000-2900-00007E000000}">
      <text>
        <r>
          <rPr>
            <b/>
            <sz val="9"/>
            <color indexed="81"/>
            <rFont val="ＭＳ Ｐゴシック"/>
            <family val="3"/>
            <charset val="128"/>
          </rPr>
          <t>日付を入力してください。</t>
        </r>
      </text>
    </comment>
    <comment ref="D45" authorId="0" shapeId="0" xr:uid="{00000000-0006-0000-2900-00007F000000}">
      <text>
        <r>
          <rPr>
            <b/>
            <sz val="9"/>
            <color indexed="81"/>
            <rFont val="ＭＳ Ｐゴシック"/>
            <family val="3"/>
            <charset val="128"/>
          </rPr>
          <t>自動車登録番号を入力してください。</t>
        </r>
      </text>
    </comment>
    <comment ref="G45" authorId="0" shapeId="0" xr:uid="{00000000-0006-0000-2900-000080000000}">
      <text>
        <r>
          <rPr>
            <b/>
            <sz val="9"/>
            <color indexed="81"/>
            <rFont val="ＭＳ Ｐゴシック"/>
            <family val="3"/>
            <charset val="128"/>
          </rPr>
          <t xml:space="preserve">単価を入力してください。
</t>
        </r>
      </text>
    </comment>
    <comment ref="K45" authorId="0" shapeId="0" xr:uid="{00000000-0006-0000-2900-000081000000}">
      <text>
        <r>
          <rPr>
            <b/>
            <sz val="9"/>
            <color indexed="81"/>
            <rFont val="ＭＳ Ｐゴシック"/>
            <family val="3"/>
            <charset val="128"/>
          </rPr>
          <t>給油数量を入力してください。</t>
        </r>
      </text>
    </comment>
    <comment ref="M45" authorId="0" shapeId="0" xr:uid="{00000000-0006-0000-2900-000082000000}">
      <text>
        <r>
          <rPr>
            <b/>
            <sz val="9"/>
            <color indexed="81"/>
            <rFont val="ＭＳ Ｐゴシック"/>
            <family val="3"/>
            <charset val="128"/>
          </rPr>
          <t>自動計算されます。</t>
        </r>
      </text>
    </comment>
    <comment ref="A46" authorId="0" shapeId="0" xr:uid="{00000000-0006-0000-2900-000083000000}">
      <text>
        <r>
          <rPr>
            <b/>
            <sz val="9"/>
            <color indexed="81"/>
            <rFont val="ＭＳ Ｐゴシック"/>
            <family val="3"/>
            <charset val="128"/>
          </rPr>
          <t>日付を入力してください。</t>
        </r>
      </text>
    </comment>
    <comment ref="D46" authorId="0" shapeId="0" xr:uid="{00000000-0006-0000-2900-000084000000}">
      <text>
        <r>
          <rPr>
            <b/>
            <sz val="9"/>
            <color indexed="81"/>
            <rFont val="ＭＳ Ｐゴシック"/>
            <family val="3"/>
            <charset val="128"/>
          </rPr>
          <t>自動車登録番号を入力してください。</t>
        </r>
      </text>
    </comment>
    <comment ref="G46" authorId="0" shapeId="0" xr:uid="{00000000-0006-0000-2900-000085000000}">
      <text>
        <r>
          <rPr>
            <b/>
            <sz val="9"/>
            <color indexed="81"/>
            <rFont val="ＭＳ Ｐゴシック"/>
            <family val="3"/>
            <charset val="128"/>
          </rPr>
          <t xml:space="preserve">単価を入力してください。
</t>
        </r>
      </text>
    </comment>
    <comment ref="K46" authorId="0" shapeId="0" xr:uid="{00000000-0006-0000-2900-000086000000}">
      <text>
        <r>
          <rPr>
            <b/>
            <sz val="9"/>
            <color indexed="81"/>
            <rFont val="ＭＳ Ｐゴシック"/>
            <family val="3"/>
            <charset val="128"/>
          </rPr>
          <t>給油数量を入力してください。</t>
        </r>
      </text>
    </comment>
    <comment ref="M46" authorId="0" shapeId="0" xr:uid="{00000000-0006-0000-2900-000087000000}">
      <text>
        <r>
          <rPr>
            <b/>
            <sz val="9"/>
            <color indexed="81"/>
            <rFont val="ＭＳ Ｐゴシック"/>
            <family val="3"/>
            <charset val="128"/>
          </rPr>
          <t>自動計算されます。</t>
        </r>
      </text>
    </comment>
    <comment ref="A47" authorId="0" shapeId="0" xr:uid="{00000000-0006-0000-2900-000088000000}">
      <text>
        <r>
          <rPr>
            <b/>
            <sz val="9"/>
            <color indexed="81"/>
            <rFont val="ＭＳ Ｐゴシック"/>
            <family val="3"/>
            <charset val="128"/>
          </rPr>
          <t>日付を入力してください。</t>
        </r>
      </text>
    </comment>
    <comment ref="D47" authorId="0" shapeId="0" xr:uid="{00000000-0006-0000-2900-000089000000}">
      <text>
        <r>
          <rPr>
            <b/>
            <sz val="9"/>
            <color indexed="81"/>
            <rFont val="ＭＳ Ｐゴシック"/>
            <family val="3"/>
            <charset val="128"/>
          </rPr>
          <t>自動車登録番号を入力してください。</t>
        </r>
      </text>
    </comment>
    <comment ref="G47" authorId="0" shapeId="0" xr:uid="{00000000-0006-0000-2900-00008A000000}">
      <text>
        <r>
          <rPr>
            <b/>
            <sz val="9"/>
            <color indexed="81"/>
            <rFont val="ＭＳ Ｐゴシック"/>
            <family val="3"/>
            <charset val="128"/>
          </rPr>
          <t xml:space="preserve">単価を入力してください。
</t>
        </r>
      </text>
    </comment>
    <comment ref="K47" authorId="0" shapeId="0" xr:uid="{00000000-0006-0000-2900-00008B000000}">
      <text>
        <r>
          <rPr>
            <b/>
            <sz val="9"/>
            <color indexed="81"/>
            <rFont val="ＭＳ Ｐゴシック"/>
            <family val="3"/>
            <charset val="128"/>
          </rPr>
          <t>給油数量を入力してください。</t>
        </r>
      </text>
    </comment>
    <comment ref="M47" authorId="0" shapeId="0" xr:uid="{00000000-0006-0000-2900-00008C000000}">
      <text>
        <r>
          <rPr>
            <b/>
            <sz val="9"/>
            <color indexed="81"/>
            <rFont val="ＭＳ Ｐゴシック"/>
            <family val="3"/>
            <charset val="128"/>
          </rPr>
          <t>自動計算されます。</t>
        </r>
      </text>
    </comment>
    <comment ref="A48" authorId="0" shapeId="0" xr:uid="{00000000-0006-0000-2900-00008D000000}">
      <text>
        <r>
          <rPr>
            <b/>
            <sz val="9"/>
            <color indexed="81"/>
            <rFont val="ＭＳ Ｐゴシック"/>
            <family val="3"/>
            <charset val="128"/>
          </rPr>
          <t>日付を入力してください。</t>
        </r>
      </text>
    </comment>
    <comment ref="D48" authorId="0" shapeId="0" xr:uid="{00000000-0006-0000-2900-00008E000000}">
      <text>
        <r>
          <rPr>
            <b/>
            <sz val="9"/>
            <color indexed="81"/>
            <rFont val="ＭＳ Ｐゴシック"/>
            <family val="3"/>
            <charset val="128"/>
          </rPr>
          <t>自動車登録番号を入力してください。</t>
        </r>
      </text>
    </comment>
    <comment ref="G48" authorId="0" shapeId="0" xr:uid="{00000000-0006-0000-2900-00008F000000}">
      <text>
        <r>
          <rPr>
            <b/>
            <sz val="9"/>
            <color indexed="81"/>
            <rFont val="ＭＳ Ｐゴシック"/>
            <family val="3"/>
            <charset val="128"/>
          </rPr>
          <t xml:space="preserve">単価を入力してください。
</t>
        </r>
      </text>
    </comment>
    <comment ref="K48" authorId="0" shapeId="0" xr:uid="{00000000-0006-0000-2900-000090000000}">
      <text>
        <r>
          <rPr>
            <b/>
            <sz val="9"/>
            <color indexed="81"/>
            <rFont val="ＭＳ Ｐゴシック"/>
            <family val="3"/>
            <charset val="128"/>
          </rPr>
          <t>給油数量を入力してください。</t>
        </r>
      </text>
    </comment>
    <comment ref="M48" authorId="0" shapeId="0" xr:uid="{00000000-0006-0000-2900-000091000000}">
      <text>
        <r>
          <rPr>
            <b/>
            <sz val="9"/>
            <color indexed="81"/>
            <rFont val="ＭＳ Ｐゴシック"/>
            <family val="3"/>
            <charset val="128"/>
          </rPr>
          <t>自動計算されます。</t>
        </r>
      </text>
    </comment>
    <comment ref="A49" authorId="0" shapeId="0" xr:uid="{00000000-0006-0000-2900-000092000000}">
      <text>
        <r>
          <rPr>
            <b/>
            <sz val="9"/>
            <color indexed="81"/>
            <rFont val="ＭＳ Ｐゴシック"/>
            <family val="3"/>
            <charset val="128"/>
          </rPr>
          <t>日付を入力してください。</t>
        </r>
      </text>
    </comment>
    <comment ref="D49" authorId="0" shapeId="0" xr:uid="{00000000-0006-0000-2900-000093000000}">
      <text>
        <r>
          <rPr>
            <b/>
            <sz val="9"/>
            <color indexed="81"/>
            <rFont val="ＭＳ Ｐゴシック"/>
            <family val="3"/>
            <charset val="128"/>
          </rPr>
          <t>自動車登録番号を入力してください。</t>
        </r>
      </text>
    </comment>
    <comment ref="G49" authorId="0" shapeId="0" xr:uid="{00000000-0006-0000-2900-000094000000}">
      <text>
        <r>
          <rPr>
            <b/>
            <sz val="9"/>
            <color indexed="81"/>
            <rFont val="ＭＳ Ｐゴシック"/>
            <family val="3"/>
            <charset val="128"/>
          </rPr>
          <t xml:space="preserve">単価を入力してください。
</t>
        </r>
      </text>
    </comment>
    <comment ref="K49" authorId="0" shapeId="0" xr:uid="{00000000-0006-0000-2900-000095000000}">
      <text>
        <r>
          <rPr>
            <b/>
            <sz val="9"/>
            <color indexed="81"/>
            <rFont val="ＭＳ Ｐゴシック"/>
            <family val="3"/>
            <charset val="128"/>
          </rPr>
          <t>給油数量を入力してください。</t>
        </r>
      </text>
    </comment>
    <comment ref="M49" authorId="0" shapeId="0" xr:uid="{00000000-0006-0000-2900-000096000000}">
      <text>
        <r>
          <rPr>
            <b/>
            <sz val="9"/>
            <color indexed="81"/>
            <rFont val="ＭＳ Ｐゴシック"/>
            <family val="3"/>
            <charset val="128"/>
          </rPr>
          <t>自動計算されます。</t>
        </r>
      </text>
    </comment>
    <comment ref="A50" authorId="0" shapeId="0" xr:uid="{00000000-0006-0000-2900-000097000000}">
      <text>
        <r>
          <rPr>
            <b/>
            <sz val="9"/>
            <color indexed="81"/>
            <rFont val="ＭＳ Ｐゴシック"/>
            <family val="3"/>
            <charset val="128"/>
          </rPr>
          <t>日付を入力してください。</t>
        </r>
      </text>
    </comment>
    <comment ref="D50" authorId="0" shapeId="0" xr:uid="{00000000-0006-0000-2900-000098000000}">
      <text>
        <r>
          <rPr>
            <b/>
            <sz val="9"/>
            <color indexed="81"/>
            <rFont val="ＭＳ Ｐゴシック"/>
            <family val="3"/>
            <charset val="128"/>
          </rPr>
          <t>自動車登録番号を入力してください。</t>
        </r>
      </text>
    </comment>
    <comment ref="G50" authorId="0" shapeId="0" xr:uid="{00000000-0006-0000-2900-000099000000}">
      <text>
        <r>
          <rPr>
            <b/>
            <sz val="9"/>
            <color indexed="81"/>
            <rFont val="ＭＳ Ｐゴシック"/>
            <family val="3"/>
            <charset val="128"/>
          </rPr>
          <t xml:space="preserve">単価を入力してください。
</t>
        </r>
      </text>
    </comment>
    <comment ref="K50" authorId="0" shapeId="0" xr:uid="{00000000-0006-0000-2900-00009A000000}">
      <text>
        <r>
          <rPr>
            <b/>
            <sz val="9"/>
            <color indexed="81"/>
            <rFont val="ＭＳ Ｐゴシック"/>
            <family val="3"/>
            <charset val="128"/>
          </rPr>
          <t>給油数量を入力してください。</t>
        </r>
      </text>
    </comment>
    <comment ref="M50" authorId="0" shapeId="0" xr:uid="{00000000-0006-0000-2900-00009B000000}">
      <text>
        <r>
          <rPr>
            <b/>
            <sz val="9"/>
            <color indexed="81"/>
            <rFont val="ＭＳ Ｐゴシック"/>
            <family val="3"/>
            <charset val="128"/>
          </rPr>
          <t>自動計算されます。</t>
        </r>
      </text>
    </comment>
    <comment ref="M51" authorId="0" shapeId="0" xr:uid="{00000000-0006-0000-2900-00009C000000}">
      <text>
        <r>
          <rPr>
            <b/>
            <sz val="9"/>
            <color indexed="81"/>
            <rFont val="ＭＳ Ｐゴシック"/>
            <family val="3"/>
            <charset val="128"/>
          </rPr>
          <t>自動計算されます。</t>
        </r>
      </text>
    </comment>
    <comment ref="O51" authorId="0" shapeId="0" xr:uid="{00000000-0006-0000-2900-00009D000000}">
      <text>
        <r>
          <rPr>
            <b/>
            <sz val="9"/>
            <color indexed="81"/>
            <rFont val="ＭＳ Ｐゴシック"/>
            <family val="3"/>
            <charset val="128"/>
          </rPr>
          <t>確認書に記載された額の合計を入力してください。</t>
        </r>
      </text>
    </comment>
    <comment ref="R51" authorId="0" shapeId="0" xr:uid="{00000000-0006-0000-2900-00009E000000}">
      <text>
        <r>
          <rPr>
            <b/>
            <sz val="9"/>
            <color indexed="81"/>
            <rFont val="ＭＳ Ｐゴシック"/>
            <family val="3"/>
            <charset val="128"/>
          </rPr>
          <t>（イ）の計又は（ロ）の計のいずれか少ない方の額が自動表示されます。</t>
        </r>
      </text>
    </comment>
    <comment ref="A65" authorId="0" shapeId="0" xr:uid="{00000000-0006-0000-2900-00009F000000}">
      <text>
        <r>
          <rPr>
            <b/>
            <sz val="9"/>
            <color indexed="81"/>
            <rFont val="ＭＳ Ｐゴシック"/>
            <family val="3"/>
            <charset val="128"/>
          </rPr>
          <t>日付を入力してください。</t>
        </r>
      </text>
    </comment>
    <comment ref="D65" authorId="0" shapeId="0" xr:uid="{00000000-0006-0000-2900-0000A0000000}">
      <text>
        <r>
          <rPr>
            <b/>
            <sz val="9"/>
            <color indexed="81"/>
            <rFont val="ＭＳ Ｐゴシック"/>
            <family val="3"/>
            <charset val="128"/>
          </rPr>
          <t xml:space="preserve">支払った報酬額を御記入くださるようお願いします。
</t>
        </r>
      </text>
    </comment>
    <comment ref="N65" authorId="0" shapeId="0" xr:uid="{00000000-0006-0000-2900-0000A1000000}">
      <text>
        <r>
          <rPr>
            <b/>
            <sz val="9"/>
            <color indexed="81"/>
            <rFont val="ＭＳ Ｐゴシック"/>
            <family val="3"/>
            <charset val="128"/>
          </rPr>
          <t>（イ）又は（ロ）のいずれか少ない方の額が自動表示されます。</t>
        </r>
      </text>
    </comment>
    <comment ref="A66" authorId="0" shapeId="0" xr:uid="{00000000-0006-0000-2900-0000A2000000}">
      <text>
        <r>
          <rPr>
            <b/>
            <sz val="9"/>
            <color indexed="81"/>
            <rFont val="ＭＳ Ｐゴシック"/>
            <family val="3"/>
            <charset val="128"/>
          </rPr>
          <t>日付を入力してください。</t>
        </r>
      </text>
    </comment>
    <comment ref="D66" authorId="0" shapeId="0" xr:uid="{00000000-0006-0000-2900-0000A3000000}">
      <text>
        <r>
          <rPr>
            <b/>
            <sz val="9"/>
            <color indexed="81"/>
            <rFont val="ＭＳ Ｐゴシック"/>
            <family val="3"/>
            <charset val="128"/>
          </rPr>
          <t xml:space="preserve">支払った報酬額を御記入くださるようお願いします。
</t>
        </r>
      </text>
    </comment>
    <comment ref="N66" authorId="0" shapeId="0" xr:uid="{00000000-0006-0000-2900-0000A4000000}">
      <text>
        <r>
          <rPr>
            <b/>
            <sz val="9"/>
            <color indexed="81"/>
            <rFont val="ＭＳ Ｐゴシック"/>
            <family val="3"/>
            <charset val="128"/>
          </rPr>
          <t>（イ）又は（ロ）のいずれか少ない方の額が自動表示されます。</t>
        </r>
      </text>
    </comment>
    <comment ref="A67" authorId="0" shapeId="0" xr:uid="{00000000-0006-0000-2900-0000A5000000}">
      <text>
        <r>
          <rPr>
            <b/>
            <sz val="9"/>
            <color indexed="81"/>
            <rFont val="ＭＳ Ｐゴシック"/>
            <family val="3"/>
            <charset val="128"/>
          </rPr>
          <t>日付を入力してください。</t>
        </r>
      </text>
    </comment>
    <comment ref="D67" authorId="0" shapeId="0" xr:uid="{00000000-0006-0000-2900-0000A6000000}">
      <text>
        <r>
          <rPr>
            <b/>
            <sz val="9"/>
            <color indexed="81"/>
            <rFont val="ＭＳ Ｐゴシック"/>
            <family val="3"/>
            <charset val="128"/>
          </rPr>
          <t xml:space="preserve">支払った報酬額を御記入くださるようお願いします。
</t>
        </r>
      </text>
    </comment>
    <comment ref="N67" authorId="0" shapeId="0" xr:uid="{00000000-0006-0000-2900-0000A7000000}">
      <text>
        <r>
          <rPr>
            <b/>
            <sz val="9"/>
            <color indexed="81"/>
            <rFont val="ＭＳ Ｐゴシック"/>
            <family val="3"/>
            <charset val="128"/>
          </rPr>
          <t>（イ）又は（ロ）のいずれか少ない方の額が自動表示されます。</t>
        </r>
      </text>
    </comment>
    <comment ref="A68" authorId="0" shapeId="0" xr:uid="{00000000-0006-0000-2900-0000A8000000}">
      <text>
        <r>
          <rPr>
            <b/>
            <sz val="9"/>
            <color indexed="81"/>
            <rFont val="ＭＳ Ｐゴシック"/>
            <family val="3"/>
            <charset val="128"/>
          </rPr>
          <t>日付を入力してください。</t>
        </r>
      </text>
    </comment>
    <comment ref="D68" authorId="0" shapeId="0" xr:uid="{00000000-0006-0000-2900-0000A9000000}">
      <text>
        <r>
          <rPr>
            <b/>
            <sz val="9"/>
            <color indexed="81"/>
            <rFont val="ＭＳ Ｐゴシック"/>
            <family val="3"/>
            <charset val="128"/>
          </rPr>
          <t xml:space="preserve">支払った報酬額を御記入くださるようお願いします。
</t>
        </r>
      </text>
    </comment>
    <comment ref="N68" authorId="0" shapeId="0" xr:uid="{00000000-0006-0000-2900-0000AA000000}">
      <text>
        <r>
          <rPr>
            <b/>
            <sz val="9"/>
            <color indexed="81"/>
            <rFont val="ＭＳ Ｐゴシック"/>
            <family val="3"/>
            <charset val="128"/>
          </rPr>
          <t>（イ）又は（ロ）のいずれか少ない方の額が自動表示されます。</t>
        </r>
      </text>
    </comment>
    <comment ref="A69" authorId="0" shapeId="0" xr:uid="{00000000-0006-0000-2900-0000AB000000}">
      <text>
        <r>
          <rPr>
            <b/>
            <sz val="9"/>
            <color indexed="81"/>
            <rFont val="ＭＳ Ｐゴシック"/>
            <family val="3"/>
            <charset val="128"/>
          </rPr>
          <t>日付を入力してください。</t>
        </r>
      </text>
    </comment>
    <comment ref="D69" authorId="0" shapeId="0" xr:uid="{00000000-0006-0000-2900-0000AC000000}">
      <text>
        <r>
          <rPr>
            <b/>
            <sz val="9"/>
            <color indexed="81"/>
            <rFont val="ＭＳ Ｐゴシック"/>
            <family val="3"/>
            <charset val="128"/>
          </rPr>
          <t xml:space="preserve">支払った報酬額を御記入くださるようお願いします。
</t>
        </r>
      </text>
    </comment>
    <comment ref="N69" authorId="0" shapeId="0" xr:uid="{00000000-0006-0000-2900-0000AD000000}">
      <text>
        <r>
          <rPr>
            <b/>
            <sz val="9"/>
            <color indexed="81"/>
            <rFont val="ＭＳ Ｐゴシック"/>
            <family val="3"/>
            <charset val="128"/>
          </rPr>
          <t>（イ）又は（ロ）のいずれか少ない方の額が自動表示されます。</t>
        </r>
      </text>
    </comment>
    <comment ref="A70" authorId="0" shapeId="0" xr:uid="{00000000-0006-0000-2900-0000AE000000}">
      <text>
        <r>
          <rPr>
            <b/>
            <sz val="9"/>
            <color indexed="81"/>
            <rFont val="ＭＳ Ｐゴシック"/>
            <family val="3"/>
            <charset val="128"/>
          </rPr>
          <t>日付を入力してください。</t>
        </r>
      </text>
    </comment>
    <comment ref="D70" authorId="0" shapeId="0" xr:uid="{00000000-0006-0000-2900-0000AF000000}">
      <text>
        <r>
          <rPr>
            <b/>
            <sz val="9"/>
            <color indexed="81"/>
            <rFont val="ＭＳ Ｐゴシック"/>
            <family val="3"/>
            <charset val="128"/>
          </rPr>
          <t xml:space="preserve">支払った報酬額を御記入くださるようお願いします。
</t>
        </r>
      </text>
    </comment>
    <comment ref="N70" authorId="0" shapeId="0" xr:uid="{00000000-0006-0000-2900-0000B0000000}">
      <text>
        <r>
          <rPr>
            <b/>
            <sz val="9"/>
            <color indexed="81"/>
            <rFont val="ＭＳ Ｐゴシック"/>
            <family val="3"/>
            <charset val="128"/>
          </rPr>
          <t>（イ）又は（ロ）のいずれか少ない方の額が自動表示されます。</t>
        </r>
      </text>
    </comment>
    <comment ref="A71" authorId="0" shapeId="0" xr:uid="{00000000-0006-0000-2900-0000B1000000}">
      <text>
        <r>
          <rPr>
            <b/>
            <sz val="9"/>
            <color indexed="81"/>
            <rFont val="ＭＳ Ｐゴシック"/>
            <family val="3"/>
            <charset val="128"/>
          </rPr>
          <t>日付を入力してください。</t>
        </r>
      </text>
    </comment>
    <comment ref="D71" authorId="0" shapeId="0" xr:uid="{00000000-0006-0000-2900-0000B2000000}">
      <text>
        <r>
          <rPr>
            <b/>
            <sz val="9"/>
            <color indexed="81"/>
            <rFont val="ＭＳ Ｐゴシック"/>
            <family val="3"/>
            <charset val="128"/>
          </rPr>
          <t xml:space="preserve">支払った報酬額を御記入くださるようお願いします。
</t>
        </r>
      </text>
    </comment>
    <comment ref="N71" authorId="0" shapeId="0" xr:uid="{00000000-0006-0000-2900-0000B3000000}">
      <text>
        <r>
          <rPr>
            <b/>
            <sz val="9"/>
            <color indexed="81"/>
            <rFont val="ＭＳ Ｐゴシック"/>
            <family val="3"/>
            <charset val="128"/>
          </rPr>
          <t>（イ）又は（ロ）のいずれか少ない方の額が自動表示されます。</t>
        </r>
      </text>
    </comment>
    <comment ref="A72" authorId="0" shapeId="0" xr:uid="{00000000-0006-0000-2900-0000B4000000}">
      <text>
        <r>
          <rPr>
            <b/>
            <sz val="9"/>
            <color indexed="81"/>
            <rFont val="ＭＳ Ｐゴシック"/>
            <family val="3"/>
            <charset val="128"/>
          </rPr>
          <t>日付を入力してください。</t>
        </r>
      </text>
    </comment>
    <comment ref="D72" authorId="0" shapeId="0" xr:uid="{00000000-0006-0000-2900-0000B5000000}">
      <text>
        <r>
          <rPr>
            <b/>
            <sz val="9"/>
            <color indexed="81"/>
            <rFont val="ＭＳ Ｐゴシック"/>
            <family val="3"/>
            <charset val="128"/>
          </rPr>
          <t xml:space="preserve">支払った報酬額を御記入くださるようお願いします。
</t>
        </r>
      </text>
    </comment>
    <comment ref="N72" authorId="0" shapeId="0" xr:uid="{00000000-0006-0000-2900-0000B6000000}">
      <text>
        <r>
          <rPr>
            <b/>
            <sz val="9"/>
            <color indexed="81"/>
            <rFont val="ＭＳ Ｐゴシック"/>
            <family val="3"/>
            <charset val="128"/>
          </rPr>
          <t>（イ）又は（ロ）のいずれか少ない方の額が自動表示されます。</t>
        </r>
      </text>
    </comment>
    <comment ref="A73" authorId="0" shapeId="0" xr:uid="{00000000-0006-0000-2900-0000B7000000}">
      <text>
        <r>
          <rPr>
            <b/>
            <sz val="9"/>
            <color indexed="81"/>
            <rFont val="ＭＳ Ｐゴシック"/>
            <family val="3"/>
            <charset val="128"/>
          </rPr>
          <t>日付を入力してください。</t>
        </r>
      </text>
    </comment>
    <comment ref="D73" authorId="0" shapeId="0" xr:uid="{00000000-0006-0000-2900-0000B8000000}">
      <text>
        <r>
          <rPr>
            <b/>
            <sz val="9"/>
            <color indexed="81"/>
            <rFont val="ＭＳ Ｐゴシック"/>
            <family val="3"/>
            <charset val="128"/>
          </rPr>
          <t xml:space="preserve">支払った報酬額を御記入くださるようお願いします。
</t>
        </r>
      </text>
    </comment>
    <comment ref="N73" authorId="0" shapeId="0" xr:uid="{00000000-0006-0000-2900-0000B9000000}">
      <text>
        <r>
          <rPr>
            <b/>
            <sz val="9"/>
            <color indexed="81"/>
            <rFont val="ＭＳ Ｐゴシック"/>
            <family val="3"/>
            <charset val="128"/>
          </rPr>
          <t>（イ）又は（ロ）のいずれか少ない方の額が自動表示されます。</t>
        </r>
      </text>
    </comment>
    <comment ref="A74" authorId="0" shapeId="0" xr:uid="{00000000-0006-0000-2900-0000BA000000}">
      <text>
        <r>
          <rPr>
            <b/>
            <sz val="9"/>
            <color indexed="81"/>
            <rFont val="ＭＳ Ｐゴシック"/>
            <family val="3"/>
            <charset val="128"/>
          </rPr>
          <t>日付を入力してください。</t>
        </r>
      </text>
    </comment>
    <comment ref="D74" authorId="0" shapeId="0" xr:uid="{00000000-0006-0000-2900-0000BB000000}">
      <text>
        <r>
          <rPr>
            <b/>
            <sz val="9"/>
            <color indexed="81"/>
            <rFont val="ＭＳ Ｐゴシック"/>
            <family val="3"/>
            <charset val="128"/>
          </rPr>
          <t xml:space="preserve">支払った報酬額を御記入くださるようお願いします。
</t>
        </r>
      </text>
    </comment>
    <comment ref="N74" authorId="0" shapeId="0" xr:uid="{00000000-0006-0000-2900-0000BC000000}">
      <text>
        <r>
          <rPr>
            <b/>
            <sz val="9"/>
            <color indexed="81"/>
            <rFont val="ＭＳ Ｐゴシック"/>
            <family val="3"/>
            <charset val="128"/>
          </rPr>
          <t>（イ）又は（ロ）のいずれか少ない方の額が自動表示されます。</t>
        </r>
      </text>
    </comment>
    <comment ref="A75" authorId="0" shapeId="0" xr:uid="{00000000-0006-0000-2900-0000BD000000}">
      <text>
        <r>
          <rPr>
            <b/>
            <sz val="9"/>
            <color indexed="81"/>
            <rFont val="ＭＳ Ｐゴシック"/>
            <family val="3"/>
            <charset val="128"/>
          </rPr>
          <t>日付を入力してください。</t>
        </r>
      </text>
    </comment>
    <comment ref="D75" authorId="0" shapeId="0" xr:uid="{00000000-0006-0000-2900-0000BE000000}">
      <text>
        <r>
          <rPr>
            <b/>
            <sz val="9"/>
            <color indexed="81"/>
            <rFont val="ＭＳ Ｐゴシック"/>
            <family val="3"/>
            <charset val="128"/>
          </rPr>
          <t xml:space="preserve">支払った報酬額を御記入くださるようお願いします。
</t>
        </r>
      </text>
    </comment>
    <comment ref="N75" authorId="0" shapeId="0" xr:uid="{00000000-0006-0000-2900-0000BF000000}">
      <text>
        <r>
          <rPr>
            <b/>
            <sz val="9"/>
            <color indexed="81"/>
            <rFont val="ＭＳ Ｐゴシック"/>
            <family val="3"/>
            <charset val="128"/>
          </rPr>
          <t>（イ）又は（ロ）のいずれか少ない方の額が自動表示されます。</t>
        </r>
      </text>
    </comment>
    <comment ref="A76" authorId="0" shapeId="0" xr:uid="{00000000-0006-0000-2900-0000C0000000}">
      <text>
        <r>
          <rPr>
            <b/>
            <sz val="9"/>
            <color indexed="81"/>
            <rFont val="ＭＳ Ｐゴシック"/>
            <family val="3"/>
            <charset val="128"/>
          </rPr>
          <t>日付を入力してください。</t>
        </r>
      </text>
    </comment>
    <comment ref="D76" authorId="0" shapeId="0" xr:uid="{00000000-0006-0000-2900-0000C1000000}">
      <text>
        <r>
          <rPr>
            <b/>
            <sz val="9"/>
            <color indexed="81"/>
            <rFont val="ＭＳ Ｐゴシック"/>
            <family val="3"/>
            <charset val="128"/>
          </rPr>
          <t xml:space="preserve">支払った報酬額を御記入くださるようお願いします。
</t>
        </r>
      </text>
    </comment>
    <comment ref="N76" authorId="0" shapeId="0" xr:uid="{00000000-0006-0000-2900-0000C2000000}">
      <text>
        <r>
          <rPr>
            <b/>
            <sz val="9"/>
            <color indexed="81"/>
            <rFont val="ＭＳ Ｐゴシック"/>
            <family val="3"/>
            <charset val="128"/>
          </rPr>
          <t>（イ）又は（ロ）のいずれか少ない方の額が自動表示されます。</t>
        </r>
      </text>
    </comment>
    <comment ref="A77" authorId="0" shapeId="0" xr:uid="{00000000-0006-0000-2900-0000C3000000}">
      <text>
        <r>
          <rPr>
            <b/>
            <sz val="9"/>
            <color indexed="81"/>
            <rFont val="ＭＳ Ｐゴシック"/>
            <family val="3"/>
            <charset val="128"/>
          </rPr>
          <t>日付を入力してください。</t>
        </r>
      </text>
    </comment>
    <comment ref="D77" authorId="0" shapeId="0" xr:uid="{00000000-0006-0000-2900-0000C4000000}">
      <text>
        <r>
          <rPr>
            <b/>
            <sz val="9"/>
            <color indexed="81"/>
            <rFont val="ＭＳ Ｐゴシック"/>
            <family val="3"/>
            <charset val="128"/>
          </rPr>
          <t xml:space="preserve">支払った報酬額を御記入くださるようお願いします。
</t>
        </r>
      </text>
    </comment>
    <comment ref="N77" authorId="0" shapeId="0" xr:uid="{00000000-0006-0000-2900-0000C5000000}">
      <text>
        <r>
          <rPr>
            <b/>
            <sz val="9"/>
            <color indexed="81"/>
            <rFont val="ＭＳ Ｐゴシック"/>
            <family val="3"/>
            <charset val="128"/>
          </rPr>
          <t>（イ）又は（ロ）のいずれか少ない方の額が自動表示されます。</t>
        </r>
      </text>
    </comment>
    <comment ref="A78" authorId="0" shapeId="0" xr:uid="{00000000-0006-0000-2900-0000C6000000}">
      <text>
        <r>
          <rPr>
            <b/>
            <sz val="9"/>
            <color indexed="81"/>
            <rFont val="ＭＳ Ｐゴシック"/>
            <family val="3"/>
            <charset val="128"/>
          </rPr>
          <t>日付を入力してください。</t>
        </r>
      </text>
    </comment>
    <comment ref="D78" authorId="0" shapeId="0" xr:uid="{00000000-0006-0000-2900-0000C7000000}">
      <text>
        <r>
          <rPr>
            <b/>
            <sz val="9"/>
            <color indexed="81"/>
            <rFont val="ＭＳ Ｐゴシック"/>
            <family val="3"/>
            <charset val="128"/>
          </rPr>
          <t xml:space="preserve">支払った報酬額を御記入くださるようお願いします。
</t>
        </r>
      </text>
    </comment>
    <comment ref="N78" authorId="0" shapeId="0" xr:uid="{00000000-0006-0000-2900-0000C8000000}">
      <text>
        <r>
          <rPr>
            <b/>
            <sz val="9"/>
            <color indexed="81"/>
            <rFont val="ＭＳ Ｐゴシック"/>
            <family val="3"/>
            <charset val="128"/>
          </rPr>
          <t>（イ）又は（ロ）のいずれか少ない方の額が自動表示されます。</t>
        </r>
      </text>
    </comment>
    <comment ref="A79" authorId="0" shapeId="0" xr:uid="{00000000-0006-0000-2900-0000C9000000}">
      <text>
        <r>
          <rPr>
            <b/>
            <sz val="9"/>
            <color indexed="81"/>
            <rFont val="ＭＳ Ｐゴシック"/>
            <family val="3"/>
            <charset val="128"/>
          </rPr>
          <t>日付を入力してください。</t>
        </r>
      </text>
    </comment>
    <comment ref="D79" authorId="0" shapeId="0" xr:uid="{00000000-0006-0000-2900-0000CA000000}">
      <text>
        <r>
          <rPr>
            <b/>
            <sz val="9"/>
            <color indexed="81"/>
            <rFont val="ＭＳ Ｐゴシック"/>
            <family val="3"/>
            <charset val="128"/>
          </rPr>
          <t xml:space="preserve">支払った報酬額を御記入くださるようお願いします。
</t>
        </r>
      </text>
    </comment>
    <comment ref="N79" authorId="0" shapeId="0" xr:uid="{00000000-0006-0000-2900-0000CB000000}">
      <text>
        <r>
          <rPr>
            <b/>
            <sz val="9"/>
            <color indexed="81"/>
            <rFont val="ＭＳ Ｐゴシック"/>
            <family val="3"/>
            <charset val="128"/>
          </rPr>
          <t>（イ）又は（ロ）のいずれか少ない方の額が自動表示されます。</t>
        </r>
      </text>
    </comment>
    <comment ref="A80" authorId="0" shapeId="0" xr:uid="{00000000-0006-0000-2900-0000CC000000}">
      <text>
        <r>
          <rPr>
            <b/>
            <sz val="9"/>
            <color indexed="81"/>
            <rFont val="ＭＳ Ｐゴシック"/>
            <family val="3"/>
            <charset val="128"/>
          </rPr>
          <t>日付を入力してください。</t>
        </r>
      </text>
    </comment>
    <comment ref="D80" authorId="0" shapeId="0" xr:uid="{00000000-0006-0000-2900-0000CD000000}">
      <text>
        <r>
          <rPr>
            <b/>
            <sz val="9"/>
            <color indexed="81"/>
            <rFont val="ＭＳ Ｐゴシック"/>
            <family val="3"/>
            <charset val="128"/>
          </rPr>
          <t xml:space="preserve">支払った報酬額を御記入くださるようお願いします。
</t>
        </r>
      </text>
    </comment>
    <comment ref="N80" authorId="0" shapeId="0" xr:uid="{00000000-0006-0000-2900-0000CE000000}">
      <text>
        <r>
          <rPr>
            <b/>
            <sz val="9"/>
            <color indexed="81"/>
            <rFont val="ＭＳ Ｐゴシック"/>
            <family val="3"/>
            <charset val="128"/>
          </rPr>
          <t>（イ）又は（ロ）のいずれか少ない方の額が自動表示されます。</t>
        </r>
      </text>
    </comment>
    <comment ref="A81" authorId="0" shapeId="0" xr:uid="{00000000-0006-0000-2900-0000CF000000}">
      <text>
        <r>
          <rPr>
            <b/>
            <sz val="9"/>
            <color indexed="81"/>
            <rFont val="ＭＳ Ｐゴシック"/>
            <family val="3"/>
            <charset val="128"/>
          </rPr>
          <t>日付を入力してください。</t>
        </r>
      </text>
    </comment>
    <comment ref="D81" authorId="0" shapeId="0" xr:uid="{00000000-0006-0000-2900-0000D0000000}">
      <text>
        <r>
          <rPr>
            <b/>
            <sz val="9"/>
            <color indexed="81"/>
            <rFont val="ＭＳ Ｐゴシック"/>
            <family val="3"/>
            <charset val="128"/>
          </rPr>
          <t xml:space="preserve">支払った報酬額を御記入くださるようお願いします。
</t>
        </r>
      </text>
    </comment>
    <comment ref="N81" authorId="0" shapeId="0" xr:uid="{00000000-0006-0000-2900-0000D1000000}">
      <text>
        <r>
          <rPr>
            <b/>
            <sz val="9"/>
            <color indexed="81"/>
            <rFont val="ＭＳ Ｐゴシック"/>
            <family val="3"/>
            <charset val="128"/>
          </rPr>
          <t>（イ）又は（ロ）のいずれか少ない方の額が自動表示されます。</t>
        </r>
      </text>
    </comment>
    <comment ref="N82" authorId="0" shapeId="0" xr:uid="{00000000-0006-0000-2900-0000D2000000}">
      <text>
        <r>
          <rPr>
            <b/>
            <sz val="9"/>
            <color indexed="81"/>
            <rFont val="ＭＳ Ｐゴシック"/>
            <family val="3"/>
            <charset val="128"/>
          </rPr>
          <t>合計額が自動表示されます。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201user</author>
    <author>HP Customer</author>
  </authors>
  <commentList>
    <comment ref="C2" authorId="0" shapeId="0" xr:uid="{00000000-0006-0000-0200-000001000000}">
      <text>
        <r>
          <rPr>
            <b/>
            <sz val="9"/>
            <color indexed="81"/>
            <rFont val="ＭＳ Ｐゴシック"/>
            <family val="3"/>
            <charset val="128"/>
          </rPr>
          <t>西暦で入力してください。</t>
        </r>
      </text>
    </comment>
    <comment ref="D2" authorId="1" shapeId="0" xr:uid="{00000000-0006-0000-0200-000002000000}">
      <text>
        <r>
          <rPr>
            <b/>
            <sz val="9"/>
            <color indexed="81"/>
            <rFont val="MS P ゴシック"/>
            <family val="3"/>
            <charset val="128"/>
          </rPr>
          <t>令和への対応は暫定であり、2019年を和暦変換すると、すべて令和となってしまう設定なので、御留意ください。（本シートにおいて同じ。）</t>
        </r>
      </text>
    </comment>
    <comment ref="E2" authorId="0" shapeId="0" xr:uid="{00000000-0006-0000-0200-000003000000}">
      <text>
        <r>
          <rPr>
            <b/>
            <sz val="9"/>
            <color indexed="81"/>
            <rFont val="ＭＳ Ｐゴシック"/>
            <family val="3"/>
            <charset val="128"/>
          </rPr>
          <t>西暦で入力してください。</t>
        </r>
      </text>
    </comment>
    <comment ref="F2" authorId="1" shapeId="0" xr:uid="{00000000-0006-0000-0200-000004000000}">
      <text>
        <r>
          <rPr>
            <b/>
            <sz val="9"/>
            <color indexed="81"/>
            <rFont val="MS P ゴシック"/>
            <family val="3"/>
            <charset val="128"/>
          </rPr>
          <t>令和への対応は暫定であり、2019年を和暦変換すると、すべて令和となってしまう設定なので、御留意ください。（本シートにおいて同じ。）</t>
        </r>
      </text>
    </comment>
    <comment ref="G2" authorId="0" shapeId="0" xr:uid="{00000000-0006-0000-0200-000005000000}">
      <text>
        <r>
          <rPr>
            <b/>
            <sz val="9"/>
            <color indexed="81"/>
            <rFont val="ＭＳ Ｐゴシック"/>
            <family val="3"/>
            <charset val="128"/>
          </rPr>
          <t>　開票立会人は、候補者が各開票区における選挙人名簿に登録された者から本人の承諾を得て、１人を定め、６月２日（木）１７時までに届け出ることとなっています。</t>
        </r>
      </text>
    </comment>
    <comment ref="M2" authorId="0" shapeId="0" xr:uid="{00000000-0006-0000-0200-000006000000}">
      <text>
        <r>
          <rPr>
            <b/>
            <sz val="9"/>
            <color indexed="81"/>
            <rFont val="ＭＳ Ｐゴシック"/>
            <family val="3"/>
            <charset val="128"/>
          </rPr>
          <t>　和暦で入力してください。</t>
        </r>
        <r>
          <rPr>
            <sz val="9"/>
            <color indexed="81"/>
            <rFont val="ＭＳ Ｐゴシック"/>
            <family val="3"/>
            <charset val="128"/>
          </rPr>
          <t xml:space="preserve">
</t>
        </r>
      </text>
    </comment>
    <comment ref="C3" authorId="0" shapeId="0" xr:uid="{00000000-0006-0000-0200-000007000000}">
      <text>
        <r>
          <rPr>
            <b/>
            <sz val="9"/>
            <color indexed="81"/>
            <rFont val="ＭＳ Ｐゴシック"/>
            <family val="3"/>
            <charset val="128"/>
          </rPr>
          <t xml:space="preserve">西暦で入力してください。
</t>
        </r>
      </text>
    </comment>
    <comment ref="L3" authorId="2" shapeId="0" xr:uid="{00000000-0006-0000-0200-000008000000}">
      <text>
        <r>
          <rPr>
            <b/>
            <sz val="9"/>
            <color indexed="81"/>
            <rFont val="ＭＳ Ｐゴシック"/>
            <family val="3"/>
            <charset val="128"/>
          </rPr>
          <t>昭和は「S」、平成は「H」を選択。</t>
        </r>
      </text>
    </comment>
    <comment ref="M3" authorId="0" shapeId="0" xr:uid="{00000000-0006-0000-0200-000009000000}">
      <text>
        <r>
          <rPr>
            <b/>
            <sz val="9"/>
            <color indexed="81"/>
            <rFont val="ＭＳ Ｐゴシック"/>
            <family val="3"/>
            <charset val="128"/>
          </rPr>
          <t>和暦で入力してください。以下同じ。</t>
        </r>
      </text>
    </comment>
    <comment ref="P3" authorId="0" shapeId="0" xr:uid="{00000000-0006-0000-0200-00000A000000}">
      <text>
        <r>
          <rPr>
            <b/>
            <sz val="9"/>
            <color indexed="81"/>
            <rFont val="ＭＳ Ｐゴシック"/>
            <family val="3"/>
            <charset val="128"/>
          </rPr>
          <t>このセルは修正しないでください。</t>
        </r>
      </text>
    </comment>
    <comment ref="Q3" authorId="0" shapeId="0" xr:uid="{00000000-0006-0000-0200-00000B000000}">
      <text>
        <r>
          <rPr>
            <b/>
            <sz val="9"/>
            <color indexed="81"/>
            <rFont val="ＭＳ Ｐゴシック"/>
            <family val="3"/>
            <charset val="128"/>
          </rPr>
          <t>このセルは修正しないでください。</t>
        </r>
      </text>
    </comment>
    <comment ref="R3" authorId="0" shapeId="0" xr:uid="{00000000-0006-0000-0200-00000C000000}">
      <text>
        <r>
          <rPr>
            <b/>
            <sz val="9"/>
            <color indexed="81"/>
            <rFont val="ＭＳ Ｐゴシック"/>
            <family val="3"/>
            <charset val="128"/>
          </rPr>
          <t>このセルは修正しないでください。</t>
        </r>
      </text>
    </comment>
    <comment ref="L4" authorId="2" shapeId="0" xr:uid="{00000000-0006-0000-0200-00000D000000}">
      <text>
        <r>
          <rPr>
            <b/>
            <sz val="9"/>
            <color indexed="81"/>
            <rFont val="ＭＳ Ｐゴシック"/>
            <family val="3"/>
            <charset val="128"/>
          </rPr>
          <t>昭和は「S」、平成は「H」を選択。</t>
        </r>
      </text>
    </comment>
    <comment ref="L5" authorId="2" shapeId="0" xr:uid="{00000000-0006-0000-0200-00000E000000}">
      <text>
        <r>
          <rPr>
            <b/>
            <sz val="9"/>
            <color indexed="81"/>
            <rFont val="ＭＳ Ｐゴシック"/>
            <family val="3"/>
            <charset val="128"/>
          </rPr>
          <t>昭和は「S」、平成は「H」を選択。</t>
        </r>
      </text>
    </comment>
    <comment ref="L6" authorId="2" shapeId="0" xr:uid="{00000000-0006-0000-0200-00000F000000}">
      <text>
        <r>
          <rPr>
            <b/>
            <sz val="9"/>
            <color indexed="81"/>
            <rFont val="ＭＳ Ｐゴシック"/>
            <family val="3"/>
            <charset val="128"/>
          </rPr>
          <t>昭和は「S」、平成は「H」を選択。</t>
        </r>
      </text>
    </comment>
    <comment ref="L7" authorId="2" shapeId="0" xr:uid="{00000000-0006-0000-0200-000010000000}">
      <text>
        <r>
          <rPr>
            <b/>
            <sz val="9"/>
            <color indexed="81"/>
            <rFont val="ＭＳ Ｐゴシック"/>
            <family val="3"/>
            <charset val="128"/>
          </rPr>
          <t>昭和は「S」、平成は「H」を選択。</t>
        </r>
      </text>
    </comment>
    <comment ref="L8" authorId="2" shapeId="0" xr:uid="{00000000-0006-0000-0200-000011000000}">
      <text>
        <r>
          <rPr>
            <b/>
            <sz val="9"/>
            <color indexed="81"/>
            <rFont val="ＭＳ Ｐゴシック"/>
            <family val="3"/>
            <charset val="128"/>
          </rPr>
          <t>昭和は「S」、平成は「H」を選択。</t>
        </r>
      </text>
    </comment>
    <comment ref="L9" authorId="2" shapeId="0" xr:uid="{00000000-0006-0000-0200-000012000000}">
      <text>
        <r>
          <rPr>
            <b/>
            <sz val="9"/>
            <color indexed="81"/>
            <rFont val="ＭＳ Ｐゴシック"/>
            <family val="3"/>
            <charset val="128"/>
          </rPr>
          <t>昭和は「S」、平成は「H」を選択。</t>
        </r>
      </text>
    </comment>
    <comment ref="L10" authorId="2" shapeId="0" xr:uid="{00000000-0006-0000-0200-000013000000}">
      <text>
        <r>
          <rPr>
            <b/>
            <sz val="9"/>
            <color indexed="81"/>
            <rFont val="ＭＳ Ｐゴシック"/>
            <family val="3"/>
            <charset val="128"/>
          </rPr>
          <t>昭和は「S」、平成は「H」を選択。</t>
        </r>
      </text>
    </comment>
    <comment ref="L11" authorId="2" shapeId="0" xr:uid="{00000000-0006-0000-0200-000014000000}">
      <text>
        <r>
          <rPr>
            <b/>
            <sz val="9"/>
            <color indexed="81"/>
            <rFont val="ＭＳ Ｐゴシック"/>
            <family val="3"/>
            <charset val="128"/>
          </rPr>
          <t>昭和は「S」、平成は「H」を選択。</t>
        </r>
      </text>
    </comment>
    <comment ref="L12" authorId="2" shapeId="0" xr:uid="{00000000-0006-0000-0200-000015000000}">
      <text>
        <r>
          <rPr>
            <b/>
            <sz val="9"/>
            <color indexed="81"/>
            <rFont val="ＭＳ Ｐゴシック"/>
            <family val="3"/>
            <charset val="128"/>
          </rPr>
          <t>昭和は「S」、平成は「H」を選択。</t>
        </r>
      </text>
    </comment>
    <comment ref="L13" authorId="2" shapeId="0" xr:uid="{00000000-0006-0000-0200-000016000000}">
      <text>
        <r>
          <rPr>
            <b/>
            <sz val="9"/>
            <color indexed="81"/>
            <rFont val="ＭＳ Ｐゴシック"/>
            <family val="3"/>
            <charset val="128"/>
          </rPr>
          <t>昭和は「S」、平成は「H」を選択。</t>
        </r>
      </text>
    </comment>
    <comment ref="L14" authorId="2" shapeId="0" xr:uid="{00000000-0006-0000-0200-000017000000}">
      <text>
        <r>
          <rPr>
            <b/>
            <sz val="9"/>
            <color indexed="81"/>
            <rFont val="ＭＳ Ｐゴシック"/>
            <family val="3"/>
            <charset val="128"/>
          </rPr>
          <t>昭和は「S」、平成は「H」を選択。</t>
        </r>
      </text>
    </comment>
    <comment ref="L15" authorId="2" shapeId="0" xr:uid="{00000000-0006-0000-0200-000018000000}">
      <text>
        <r>
          <rPr>
            <b/>
            <sz val="9"/>
            <color indexed="81"/>
            <rFont val="ＭＳ Ｐゴシック"/>
            <family val="3"/>
            <charset val="128"/>
          </rPr>
          <t>昭和は「S」、平成は「H」を選択。</t>
        </r>
      </text>
    </comment>
    <comment ref="L16" authorId="2" shapeId="0" xr:uid="{00000000-0006-0000-0200-000019000000}">
      <text>
        <r>
          <rPr>
            <b/>
            <sz val="9"/>
            <color indexed="81"/>
            <rFont val="ＭＳ Ｐゴシック"/>
            <family val="3"/>
            <charset val="128"/>
          </rPr>
          <t>昭和は「S」、平成は「H」を選択。</t>
        </r>
      </text>
    </comment>
    <comment ref="L17" authorId="2" shapeId="0" xr:uid="{00000000-0006-0000-0200-00001A000000}">
      <text>
        <r>
          <rPr>
            <b/>
            <sz val="9"/>
            <color indexed="81"/>
            <rFont val="ＭＳ Ｐゴシック"/>
            <family val="3"/>
            <charset val="128"/>
          </rPr>
          <t>昭和は「S」、平成は「H」を選択。</t>
        </r>
      </text>
    </comment>
    <comment ref="L18" authorId="2" shapeId="0" xr:uid="{00000000-0006-0000-0200-00001B000000}">
      <text>
        <r>
          <rPr>
            <b/>
            <sz val="9"/>
            <color indexed="81"/>
            <rFont val="ＭＳ Ｐゴシック"/>
            <family val="3"/>
            <charset val="128"/>
          </rPr>
          <t>昭和は「S」、平成は「H」を選択。</t>
        </r>
      </text>
    </comment>
    <comment ref="L19" authorId="2" shapeId="0" xr:uid="{00000000-0006-0000-0200-00001C000000}">
      <text>
        <r>
          <rPr>
            <b/>
            <sz val="9"/>
            <color indexed="81"/>
            <rFont val="ＭＳ Ｐゴシック"/>
            <family val="3"/>
            <charset val="128"/>
          </rPr>
          <t>昭和は「S」、平成は「H」を選択。</t>
        </r>
      </text>
    </comment>
    <comment ref="L20" authorId="2" shapeId="0" xr:uid="{00000000-0006-0000-0200-00001D000000}">
      <text>
        <r>
          <rPr>
            <b/>
            <sz val="9"/>
            <color indexed="81"/>
            <rFont val="ＭＳ Ｐゴシック"/>
            <family val="3"/>
            <charset val="128"/>
          </rPr>
          <t>昭和は「S」、平成は「H」を選択。</t>
        </r>
      </text>
    </comment>
    <comment ref="L21" authorId="2" shapeId="0" xr:uid="{00000000-0006-0000-0200-00001E000000}">
      <text>
        <r>
          <rPr>
            <b/>
            <sz val="9"/>
            <color indexed="81"/>
            <rFont val="ＭＳ Ｐゴシック"/>
            <family val="3"/>
            <charset val="128"/>
          </rPr>
          <t>昭和は「S」、平成は「H」を選択。</t>
        </r>
      </text>
    </comment>
    <comment ref="L22" authorId="2" shapeId="0" xr:uid="{00000000-0006-0000-0200-00001F000000}">
      <text>
        <r>
          <rPr>
            <b/>
            <sz val="9"/>
            <color indexed="81"/>
            <rFont val="ＭＳ Ｐゴシック"/>
            <family val="3"/>
            <charset val="128"/>
          </rPr>
          <t>昭和は「S」、平成は「H」を選択。</t>
        </r>
      </text>
    </comment>
    <comment ref="L23" authorId="2" shapeId="0" xr:uid="{00000000-0006-0000-0200-000020000000}">
      <text>
        <r>
          <rPr>
            <b/>
            <sz val="9"/>
            <color indexed="81"/>
            <rFont val="ＭＳ Ｐゴシック"/>
            <family val="3"/>
            <charset val="128"/>
          </rPr>
          <t>昭和は「S」、平成は「H」を選択。</t>
        </r>
      </text>
    </comment>
    <comment ref="L24" authorId="2" shapeId="0" xr:uid="{00000000-0006-0000-0200-000021000000}">
      <text>
        <r>
          <rPr>
            <b/>
            <sz val="9"/>
            <color indexed="81"/>
            <rFont val="ＭＳ Ｐゴシック"/>
            <family val="3"/>
            <charset val="128"/>
          </rPr>
          <t>昭和は「S」、平成は「H」を選択。</t>
        </r>
      </text>
    </comment>
    <comment ref="L25" authorId="2" shapeId="0" xr:uid="{00000000-0006-0000-0200-000022000000}">
      <text>
        <r>
          <rPr>
            <b/>
            <sz val="9"/>
            <color indexed="81"/>
            <rFont val="ＭＳ Ｐゴシック"/>
            <family val="3"/>
            <charset val="128"/>
          </rPr>
          <t>昭和は「S」、平成は「H」を選択。</t>
        </r>
      </text>
    </comment>
    <comment ref="L26" authorId="2" shapeId="0" xr:uid="{00000000-0006-0000-0200-000023000000}">
      <text>
        <r>
          <rPr>
            <b/>
            <sz val="9"/>
            <color indexed="81"/>
            <rFont val="ＭＳ Ｐゴシック"/>
            <family val="3"/>
            <charset val="128"/>
          </rPr>
          <t>昭和は「S」、平成は「H」を選択。</t>
        </r>
      </text>
    </comment>
    <comment ref="L27" authorId="2" shapeId="0" xr:uid="{00000000-0006-0000-0200-000024000000}">
      <text>
        <r>
          <rPr>
            <b/>
            <sz val="9"/>
            <color indexed="81"/>
            <rFont val="ＭＳ Ｐゴシック"/>
            <family val="3"/>
            <charset val="128"/>
          </rPr>
          <t>昭和は「S」、平成は「H」を選択。</t>
        </r>
      </text>
    </comment>
    <comment ref="L28" authorId="2" shapeId="0" xr:uid="{00000000-0006-0000-0200-000025000000}">
      <text>
        <r>
          <rPr>
            <b/>
            <sz val="9"/>
            <color indexed="81"/>
            <rFont val="ＭＳ Ｐゴシック"/>
            <family val="3"/>
            <charset val="128"/>
          </rPr>
          <t>昭和は「S」、平成は「H」を選択。</t>
        </r>
      </text>
    </comment>
    <comment ref="L29" authorId="2" shapeId="0" xr:uid="{00000000-0006-0000-0200-000026000000}">
      <text>
        <r>
          <rPr>
            <b/>
            <sz val="9"/>
            <color indexed="81"/>
            <rFont val="ＭＳ Ｐゴシック"/>
            <family val="3"/>
            <charset val="128"/>
          </rPr>
          <t>昭和は「S」、平成は「H」を選択。</t>
        </r>
      </text>
    </comment>
    <comment ref="L30" authorId="2" shapeId="0" xr:uid="{00000000-0006-0000-0200-000027000000}">
      <text>
        <r>
          <rPr>
            <b/>
            <sz val="9"/>
            <color indexed="81"/>
            <rFont val="ＭＳ Ｐゴシック"/>
            <family val="3"/>
            <charset val="128"/>
          </rPr>
          <t>昭和は「S」、平成は「H」を選択。</t>
        </r>
      </text>
    </comment>
    <comment ref="L31" authorId="2" shapeId="0" xr:uid="{00000000-0006-0000-0200-000028000000}">
      <text>
        <r>
          <rPr>
            <b/>
            <sz val="9"/>
            <color indexed="81"/>
            <rFont val="ＭＳ Ｐゴシック"/>
            <family val="3"/>
            <charset val="128"/>
          </rPr>
          <t>昭和は「S」、平成は「H」を選択。</t>
        </r>
      </text>
    </comment>
    <comment ref="L32" authorId="2" shapeId="0" xr:uid="{00000000-0006-0000-0200-000029000000}">
      <text>
        <r>
          <rPr>
            <b/>
            <sz val="9"/>
            <color indexed="81"/>
            <rFont val="ＭＳ Ｐゴシック"/>
            <family val="3"/>
            <charset val="128"/>
          </rPr>
          <t>昭和は「S」、平成は「H」を選択。</t>
        </r>
      </text>
    </comment>
    <comment ref="L33" authorId="2" shapeId="0" xr:uid="{00000000-0006-0000-0200-00002A000000}">
      <text>
        <r>
          <rPr>
            <b/>
            <sz val="9"/>
            <color indexed="81"/>
            <rFont val="ＭＳ Ｐゴシック"/>
            <family val="3"/>
            <charset val="128"/>
          </rPr>
          <t>昭和は「S」、平成は「H」を選択。</t>
        </r>
      </text>
    </comment>
    <comment ref="L34" authorId="2" shapeId="0" xr:uid="{00000000-0006-0000-0200-00002B000000}">
      <text>
        <r>
          <rPr>
            <b/>
            <sz val="9"/>
            <color indexed="81"/>
            <rFont val="ＭＳ Ｐゴシック"/>
            <family val="3"/>
            <charset val="128"/>
          </rPr>
          <t>昭和は「S」、平成は「H」を選択。</t>
        </r>
      </text>
    </comment>
    <comment ref="L35" authorId="2" shapeId="0" xr:uid="{00000000-0006-0000-0200-00002C000000}">
      <text>
        <r>
          <rPr>
            <b/>
            <sz val="9"/>
            <color indexed="81"/>
            <rFont val="ＭＳ Ｐゴシック"/>
            <family val="3"/>
            <charset val="128"/>
          </rPr>
          <t>昭和は「S」、平成は「H」を選択。</t>
        </r>
      </text>
    </comment>
    <comment ref="L36" authorId="2" shapeId="0" xr:uid="{00000000-0006-0000-0200-00002D000000}">
      <text>
        <r>
          <rPr>
            <b/>
            <sz val="9"/>
            <color indexed="81"/>
            <rFont val="ＭＳ Ｐゴシック"/>
            <family val="3"/>
            <charset val="128"/>
          </rPr>
          <t>昭和は「S」、平成は「H」を選択。</t>
        </r>
      </text>
    </comment>
    <comment ref="L37" authorId="2" shapeId="0" xr:uid="{00000000-0006-0000-0200-00002E000000}">
      <text>
        <r>
          <rPr>
            <b/>
            <sz val="9"/>
            <color indexed="81"/>
            <rFont val="ＭＳ Ｐゴシック"/>
            <family val="3"/>
            <charset val="128"/>
          </rPr>
          <t>昭和は「S」、平成は「H」を選択。</t>
        </r>
      </text>
    </comment>
    <comment ref="L38" authorId="2" shapeId="0" xr:uid="{00000000-0006-0000-0200-00002F000000}">
      <text>
        <r>
          <rPr>
            <b/>
            <sz val="9"/>
            <color indexed="81"/>
            <rFont val="ＭＳ Ｐゴシック"/>
            <family val="3"/>
            <charset val="128"/>
          </rPr>
          <t>昭和は「S」、平成は「H」を選択。</t>
        </r>
      </text>
    </comment>
    <comment ref="L39" authorId="2" shapeId="0" xr:uid="{00000000-0006-0000-0200-000030000000}">
      <text>
        <r>
          <rPr>
            <b/>
            <sz val="9"/>
            <color indexed="81"/>
            <rFont val="ＭＳ Ｐゴシック"/>
            <family val="3"/>
            <charset val="128"/>
          </rPr>
          <t>昭和は「S」、平成は「H」を選択。</t>
        </r>
      </text>
    </comment>
    <comment ref="L40" authorId="2" shapeId="0" xr:uid="{00000000-0006-0000-0200-000031000000}">
      <text>
        <r>
          <rPr>
            <b/>
            <sz val="9"/>
            <color indexed="81"/>
            <rFont val="ＭＳ Ｐゴシック"/>
            <family val="3"/>
            <charset val="128"/>
          </rPr>
          <t>昭和は「S」、平成は「H」を選択。</t>
        </r>
      </text>
    </comment>
    <comment ref="L41" authorId="2" shapeId="0" xr:uid="{00000000-0006-0000-0200-000032000000}">
      <text>
        <r>
          <rPr>
            <b/>
            <sz val="9"/>
            <color indexed="81"/>
            <rFont val="ＭＳ Ｐゴシック"/>
            <family val="3"/>
            <charset val="128"/>
          </rPr>
          <t>昭和は「S」、平成は「H」を選択。</t>
        </r>
      </text>
    </comment>
    <comment ref="L42" authorId="2" shapeId="0" xr:uid="{00000000-0006-0000-0200-000033000000}">
      <text>
        <r>
          <rPr>
            <b/>
            <sz val="9"/>
            <color indexed="81"/>
            <rFont val="ＭＳ Ｐゴシック"/>
            <family val="3"/>
            <charset val="128"/>
          </rPr>
          <t>昭和は「S」、平成は「H」を選択。</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5" authorId="0" shapeId="0" xr:uid="{00000000-0006-0000-2A00-000001000000}">
      <text>
        <r>
          <rPr>
            <b/>
            <sz val="9"/>
            <color indexed="81"/>
            <rFont val="ＭＳ Ｐゴシック"/>
            <family val="3"/>
            <charset val="128"/>
          </rPr>
          <t>申請年月日を記入してください。</t>
        </r>
      </text>
    </comment>
    <comment ref="G19" authorId="0" shapeId="0" xr:uid="{00000000-0006-0000-2A00-000002000000}">
      <text>
        <r>
          <rPr>
            <b/>
            <sz val="9"/>
            <color indexed="81"/>
            <rFont val="ＭＳ Ｐゴシック"/>
            <family val="3"/>
            <charset val="128"/>
          </rPr>
          <t>契約年月日を入力してください。</t>
        </r>
      </text>
    </comment>
    <comment ref="O25" authorId="0" shapeId="0" xr:uid="{00000000-0006-0000-2A00-000003000000}">
      <text>
        <r>
          <rPr>
            <b/>
            <sz val="9"/>
            <color indexed="81"/>
            <rFont val="ＭＳ Ｐゴシック"/>
            <family val="3"/>
            <charset val="128"/>
          </rPr>
          <t>もれなく入力してください。</t>
        </r>
      </text>
    </comment>
    <comment ref="B28" authorId="0" shapeId="0" xr:uid="{00000000-0006-0000-2A00-000004000000}">
      <text>
        <r>
          <rPr>
            <b/>
            <sz val="9"/>
            <color indexed="81"/>
            <rFont val="ＭＳ Ｐゴシック"/>
            <family val="3"/>
            <charset val="128"/>
          </rPr>
          <t>入力してください。</t>
        </r>
      </text>
    </comment>
    <comment ref="E31" authorId="0" shapeId="0" xr:uid="{00000000-0006-0000-2A00-000005000000}">
      <text>
        <r>
          <rPr>
            <b/>
            <sz val="9"/>
            <color indexed="81"/>
            <rFont val="ＭＳ Ｐゴシック"/>
            <family val="3"/>
            <charset val="128"/>
          </rPr>
          <t>確認申請金額を記入してください。</t>
        </r>
      </text>
    </comment>
    <comment ref="F34" authorId="0" shapeId="0" xr:uid="{00000000-0006-0000-2A00-000006000000}">
      <text>
        <r>
          <rPr>
            <b/>
            <sz val="9"/>
            <color indexed="81"/>
            <rFont val="ＭＳ Ｐゴシック"/>
            <family val="3"/>
            <charset val="128"/>
          </rPr>
          <t>入力してください。</t>
        </r>
      </text>
    </comment>
    <comment ref="J34" authorId="0" shapeId="0" xr:uid="{00000000-0006-0000-2A00-000007000000}">
      <text>
        <r>
          <rPr>
            <b/>
            <sz val="9"/>
            <color indexed="81"/>
            <rFont val="ＭＳ Ｐゴシック"/>
            <family val="3"/>
            <charset val="128"/>
          </rPr>
          <t>入力してください。</t>
        </r>
      </text>
    </comment>
    <comment ref="F35" authorId="0" shapeId="0" xr:uid="{00000000-0006-0000-2A00-000008000000}">
      <text>
        <r>
          <rPr>
            <b/>
            <sz val="9"/>
            <color indexed="81"/>
            <rFont val="ＭＳ Ｐゴシック"/>
            <family val="3"/>
            <charset val="128"/>
          </rPr>
          <t>入力してください。</t>
        </r>
      </text>
    </comment>
    <comment ref="J35" authorId="0" shapeId="0" xr:uid="{00000000-0006-0000-2A00-000009000000}">
      <text>
        <r>
          <rPr>
            <b/>
            <sz val="9"/>
            <color indexed="81"/>
            <rFont val="ＭＳ Ｐゴシック"/>
            <family val="3"/>
            <charset val="128"/>
          </rPr>
          <t>入力してください。</t>
        </r>
      </text>
    </comment>
    <comment ref="F36" authorId="0" shapeId="0" xr:uid="{00000000-0006-0000-2A00-00000A000000}">
      <text>
        <r>
          <rPr>
            <b/>
            <sz val="9"/>
            <color indexed="81"/>
            <rFont val="ＭＳ Ｐゴシック"/>
            <family val="3"/>
            <charset val="128"/>
          </rPr>
          <t>入力してください。</t>
        </r>
      </text>
    </comment>
    <comment ref="J36" authorId="0" shapeId="0" xr:uid="{00000000-0006-0000-2A00-00000B000000}">
      <text>
        <r>
          <rPr>
            <b/>
            <sz val="9"/>
            <color indexed="81"/>
            <rFont val="ＭＳ Ｐゴシック"/>
            <family val="3"/>
            <charset val="128"/>
          </rPr>
          <t>入力してください。</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30" authorId="0" shapeId="0" xr:uid="{00000000-0006-0000-2B00-000001000000}">
      <text>
        <r>
          <rPr>
            <b/>
            <sz val="9"/>
            <color indexed="81"/>
            <rFont val="ＭＳ Ｐゴシック"/>
            <family val="3"/>
            <charset val="128"/>
          </rPr>
          <t>各候補者において入力してください。</t>
        </r>
      </text>
    </comment>
    <comment ref="E33" authorId="0" shapeId="0" xr:uid="{00000000-0006-0000-2B00-000002000000}">
      <text>
        <r>
          <rPr>
            <b/>
            <sz val="9"/>
            <color indexed="81"/>
            <rFont val="ＭＳ Ｐゴシック"/>
            <family val="3"/>
            <charset val="128"/>
          </rPr>
          <t>候補者において金額を入力してください。</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7" authorId="0" shapeId="0" xr:uid="{00000000-0006-0000-2C00-000001000000}">
      <text>
        <r>
          <rPr>
            <b/>
            <sz val="9"/>
            <color indexed="81"/>
            <rFont val="ＭＳ Ｐゴシック"/>
            <family val="3"/>
            <charset val="128"/>
          </rPr>
          <t>証明年月日を入力してください。</t>
        </r>
      </text>
    </comment>
    <comment ref="F15" authorId="0" shapeId="0" xr:uid="{00000000-0006-0000-2C00-000002000000}">
      <text>
        <r>
          <rPr>
            <b/>
            <sz val="9"/>
            <color indexed="81"/>
            <rFont val="ＭＳ Ｐゴシック"/>
            <family val="3"/>
            <charset val="128"/>
          </rPr>
          <t>入力してください。</t>
        </r>
      </text>
    </comment>
    <comment ref="A19" authorId="0" shapeId="0" xr:uid="{00000000-0006-0000-2C00-000003000000}">
      <text>
        <r>
          <rPr>
            <b/>
            <sz val="9"/>
            <color indexed="81"/>
            <rFont val="ＭＳ Ｐゴシック"/>
            <family val="3"/>
            <charset val="128"/>
          </rPr>
          <t>燃料供給年月日を入力してください。</t>
        </r>
      </text>
    </comment>
    <comment ref="E19" authorId="0" shapeId="0" xr:uid="{00000000-0006-0000-2C00-000004000000}">
      <text>
        <r>
          <rPr>
            <b/>
            <sz val="9"/>
            <color indexed="81"/>
            <rFont val="ＭＳ Ｐゴシック"/>
            <family val="3"/>
            <charset val="128"/>
          </rPr>
          <t>自動車登録番号を入力してください。</t>
        </r>
      </text>
    </comment>
    <comment ref="I19" authorId="0" shapeId="0" xr:uid="{00000000-0006-0000-2C00-000005000000}">
      <text>
        <r>
          <rPr>
            <b/>
            <sz val="9"/>
            <color indexed="81"/>
            <rFont val="ＭＳ Ｐゴシック"/>
            <family val="3"/>
            <charset val="128"/>
          </rPr>
          <t>燃料供給量を入力してください。</t>
        </r>
      </text>
    </comment>
    <comment ref="L19" authorId="0" shapeId="0" xr:uid="{00000000-0006-0000-2C00-000006000000}">
      <text>
        <r>
          <rPr>
            <b/>
            <sz val="9"/>
            <color indexed="81"/>
            <rFont val="ＭＳ Ｐゴシック"/>
            <family val="3"/>
            <charset val="128"/>
          </rPr>
          <t>燃料供給金額を入力してください。</t>
        </r>
      </text>
    </comment>
    <comment ref="A20" authorId="0" shapeId="0" xr:uid="{0D89D414-09DC-498F-AE5A-8E7775C74058}">
      <text>
        <r>
          <rPr>
            <b/>
            <sz val="9"/>
            <color indexed="81"/>
            <rFont val="ＭＳ Ｐゴシック"/>
            <family val="3"/>
            <charset val="128"/>
          </rPr>
          <t>燃料供給年月日を入力してください。</t>
        </r>
      </text>
    </comment>
    <comment ref="E20" authorId="0" shapeId="0" xr:uid="{00000000-0006-0000-2C00-000008000000}">
      <text>
        <r>
          <rPr>
            <b/>
            <sz val="9"/>
            <color indexed="81"/>
            <rFont val="ＭＳ Ｐゴシック"/>
            <family val="3"/>
            <charset val="128"/>
          </rPr>
          <t>自動車登録番号を入力してください。</t>
        </r>
      </text>
    </comment>
    <comment ref="I20" authorId="0" shapeId="0" xr:uid="{00000000-0006-0000-2C00-000009000000}">
      <text>
        <r>
          <rPr>
            <b/>
            <sz val="9"/>
            <color indexed="81"/>
            <rFont val="ＭＳ Ｐゴシック"/>
            <family val="3"/>
            <charset val="128"/>
          </rPr>
          <t>燃料供給量を入力してください。</t>
        </r>
      </text>
    </comment>
    <comment ref="L20" authorId="0" shapeId="0" xr:uid="{00000000-0006-0000-2C00-00000A000000}">
      <text>
        <r>
          <rPr>
            <b/>
            <sz val="9"/>
            <color indexed="81"/>
            <rFont val="ＭＳ Ｐゴシック"/>
            <family val="3"/>
            <charset val="128"/>
          </rPr>
          <t>燃料供給金額を入力してください。</t>
        </r>
      </text>
    </comment>
    <comment ref="A21" authorId="0" shapeId="0" xr:uid="{3AA90359-A0EF-4F33-AA49-724BFFB0AFE8}">
      <text>
        <r>
          <rPr>
            <b/>
            <sz val="9"/>
            <color indexed="81"/>
            <rFont val="ＭＳ Ｐゴシック"/>
            <family val="3"/>
            <charset val="128"/>
          </rPr>
          <t>燃料供給年月日を入力してください。</t>
        </r>
      </text>
    </comment>
    <comment ref="E21" authorId="0" shapeId="0" xr:uid="{00000000-0006-0000-2C00-00000C000000}">
      <text>
        <r>
          <rPr>
            <b/>
            <sz val="9"/>
            <color indexed="81"/>
            <rFont val="ＭＳ Ｐゴシック"/>
            <family val="3"/>
            <charset val="128"/>
          </rPr>
          <t>自動車登録番号を入力してください。</t>
        </r>
      </text>
    </comment>
    <comment ref="I21" authorId="0" shapeId="0" xr:uid="{00000000-0006-0000-2C00-00000D000000}">
      <text>
        <r>
          <rPr>
            <b/>
            <sz val="9"/>
            <color indexed="81"/>
            <rFont val="ＭＳ Ｐゴシック"/>
            <family val="3"/>
            <charset val="128"/>
          </rPr>
          <t>燃料供給量を入力してください。</t>
        </r>
      </text>
    </comment>
    <comment ref="L21" authorId="0" shapeId="0" xr:uid="{00000000-0006-0000-2C00-00000E000000}">
      <text>
        <r>
          <rPr>
            <b/>
            <sz val="9"/>
            <color indexed="81"/>
            <rFont val="ＭＳ Ｐゴシック"/>
            <family val="3"/>
            <charset val="128"/>
          </rPr>
          <t>燃料供給金額を入力してください。</t>
        </r>
      </text>
    </comment>
    <comment ref="A22" authorId="0" shapeId="0" xr:uid="{FECDB094-95CA-4D37-B01C-6983D03699BF}">
      <text>
        <r>
          <rPr>
            <b/>
            <sz val="9"/>
            <color indexed="81"/>
            <rFont val="ＭＳ Ｐゴシック"/>
            <family val="3"/>
            <charset val="128"/>
          </rPr>
          <t>燃料供給年月日を入力してください。</t>
        </r>
      </text>
    </comment>
    <comment ref="E22" authorId="0" shapeId="0" xr:uid="{00000000-0006-0000-2C00-000010000000}">
      <text>
        <r>
          <rPr>
            <b/>
            <sz val="9"/>
            <color indexed="81"/>
            <rFont val="ＭＳ Ｐゴシック"/>
            <family val="3"/>
            <charset val="128"/>
          </rPr>
          <t>自動車登録番号を入力してください。</t>
        </r>
      </text>
    </comment>
    <comment ref="I22" authorId="0" shapeId="0" xr:uid="{00000000-0006-0000-2C00-000011000000}">
      <text>
        <r>
          <rPr>
            <b/>
            <sz val="9"/>
            <color indexed="81"/>
            <rFont val="ＭＳ Ｐゴシック"/>
            <family val="3"/>
            <charset val="128"/>
          </rPr>
          <t>燃料供給量を入力してください。</t>
        </r>
      </text>
    </comment>
    <comment ref="L22" authorId="0" shapeId="0" xr:uid="{00000000-0006-0000-2C00-000012000000}">
      <text>
        <r>
          <rPr>
            <b/>
            <sz val="9"/>
            <color indexed="81"/>
            <rFont val="ＭＳ Ｐゴシック"/>
            <family val="3"/>
            <charset val="128"/>
          </rPr>
          <t>燃料供給金額を入力してください。</t>
        </r>
      </text>
    </comment>
    <comment ref="A23" authorId="0" shapeId="0" xr:uid="{81C6B718-64D1-49EE-99B5-8070AD861040}">
      <text>
        <r>
          <rPr>
            <b/>
            <sz val="9"/>
            <color indexed="81"/>
            <rFont val="ＭＳ Ｐゴシック"/>
            <family val="3"/>
            <charset val="128"/>
          </rPr>
          <t>燃料供給年月日を入力してください。</t>
        </r>
      </text>
    </comment>
    <comment ref="E23" authorId="0" shapeId="0" xr:uid="{00000000-0006-0000-2C00-000014000000}">
      <text>
        <r>
          <rPr>
            <b/>
            <sz val="9"/>
            <color indexed="81"/>
            <rFont val="ＭＳ Ｐゴシック"/>
            <family val="3"/>
            <charset val="128"/>
          </rPr>
          <t>自動車登録番号を入力してください。</t>
        </r>
      </text>
    </comment>
    <comment ref="I23" authorId="0" shapeId="0" xr:uid="{00000000-0006-0000-2C00-000015000000}">
      <text>
        <r>
          <rPr>
            <b/>
            <sz val="9"/>
            <color indexed="81"/>
            <rFont val="ＭＳ Ｐゴシック"/>
            <family val="3"/>
            <charset val="128"/>
          </rPr>
          <t>燃料供給量を入力してください。</t>
        </r>
      </text>
    </comment>
    <comment ref="L23" authorId="0" shapeId="0" xr:uid="{00000000-0006-0000-2C00-000016000000}">
      <text>
        <r>
          <rPr>
            <b/>
            <sz val="9"/>
            <color indexed="81"/>
            <rFont val="ＭＳ Ｐゴシック"/>
            <family val="3"/>
            <charset val="128"/>
          </rPr>
          <t>燃料供給金額を入力してください。</t>
        </r>
      </text>
    </comment>
    <comment ref="A24" authorId="0" shapeId="0" xr:uid="{724B65E9-492C-4A85-81C6-63C5E9286E56}">
      <text>
        <r>
          <rPr>
            <b/>
            <sz val="9"/>
            <color indexed="81"/>
            <rFont val="ＭＳ Ｐゴシック"/>
            <family val="3"/>
            <charset val="128"/>
          </rPr>
          <t>燃料供給年月日を入力してください。</t>
        </r>
      </text>
    </comment>
    <comment ref="E24" authorId="0" shapeId="0" xr:uid="{00000000-0006-0000-2C00-000018000000}">
      <text>
        <r>
          <rPr>
            <b/>
            <sz val="9"/>
            <color indexed="81"/>
            <rFont val="ＭＳ Ｐゴシック"/>
            <family val="3"/>
            <charset val="128"/>
          </rPr>
          <t>自動車登録番号を入力してください。</t>
        </r>
      </text>
    </comment>
    <comment ref="I24" authorId="0" shapeId="0" xr:uid="{00000000-0006-0000-2C00-000019000000}">
      <text>
        <r>
          <rPr>
            <b/>
            <sz val="9"/>
            <color indexed="81"/>
            <rFont val="ＭＳ Ｐゴシック"/>
            <family val="3"/>
            <charset val="128"/>
          </rPr>
          <t>燃料供給量を入力してください。</t>
        </r>
      </text>
    </comment>
    <comment ref="L24" authorId="0" shapeId="0" xr:uid="{00000000-0006-0000-2C00-00001A000000}">
      <text>
        <r>
          <rPr>
            <b/>
            <sz val="9"/>
            <color indexed="81"/>
            <rFont val="ＭＳ Ｐゴシック"/>
            <family val="3"/>
            <charset val="128"/>
          </rPr>
          <t>燃料供給金額を入力してください。</t>
        </r>
      </text>
    </comment>
    <comment ref="A25" authorId="0" shapeId="0" xr:uid="{7859B7E9-AEBC-4512-A0DC-5F540C1BC669}">
      <text>
        <r>
          <rPr>
            <b/>
            <sz val="9"/>
            <color indexed="81"/>
            <rFont val="ＭＳ Ｐゴシック"/>
            <family val="3"/>
            <charset val="128"/>
          </rPr>
          <t>燃料供給年月日を入力してください。</t>
        </r>
      </text>
    </comment>
    <comment ref="E25" authorId="0" shapeId="0" xr:uid="{00000000-0006-0000-2C00-00001C000000}">
      <text>
        <r>
          <rPr>
            <b/>
            <sz val="9"/>
            <color indexed="81"/>
            <rFont val="ＭＳ Ｐゴシック"/>
            <family val="3"/>
            <charset val="128"/>
          </rPr>
          <t>自動車登録番号を入力してください。</t>
        </r>
      </text>
    </comment>
    <comment ref="I25" authorId="0" shapeId="0" xr:uid="{00000000-0006-0000-2C00-00001D000000}">
      <text>
        <r>
          <rPr>
            <b/>
            <sz val="9"/>
            <color indexed="81"/>
            <rFont val="ＭＳ Ｐゴシック"/>
            <family val="3"/>
            <charset val="128"/>
          </rPr>
          <t>燃料供給量を入力してください。</t>
        </r>
      </text>
    </comment>
    <comment ref="L25" authorId="0" shapeId="0" xr:uid="{00000000-0006-0000-2C00-00001E000000}">
      <text>
        <r>
          <rPr>
            <b/>
            <sz val="9"/>
            <color indexed="81"/>
            <rFont val="ＭＳ Ｐゴシック"/>
            <family val="3"/>
            <charset val="128"/>
          </rPr>
          <t>燃料供給金額を入力してください。</t>
        </r>
      </text>
    </comment>
    <comment ref="A26" authorId="0" shapeId="0" xr:uid="{18F55691-A02C-4448-B4B5-A8B4A97CD990}">
      <text>
        <r>
          <rPr>
            <b/>
            <sz val="9"/>
            <color indexed="81"/>
            <rFont val="ＭＳ Ｐゴシック"/>
            <family val="3"/>
            <charset val="128"/>
          </rPr>
          <t>燃料供給年月日を入力してください。</t>
        </r>
      </text>
    </comment>
    <comment ref="E26" authorId="0" shapeId="0" xr:uid="{00000000-0006-0000-2C00-000020000000}">
      <text>
        <r>
          <rPr>
            <b/>
            <sz val="9"/>
            <color indexed="81"/>
            <rFont val="ＭＳ Ｐゴシック"/>
            <family val="3"/>
            <charset val="128"/>
          </rPr>
          <t>自動車登録番号を入力してください。</t>
        </r>
      </text>
    </comment>
    <comment ref="I26" authorId="0" shapeId="0" xr:uid="{00000000-0006-0000-2C00-000021000000}">
      <text>
        <r>
          <rPr>
            <b/>
            <sz val="9"/>
            <color indexed="81"/>
            <rFont val="ＭＳ Ｐゴシック"/>
            <family val="3"/>
            <charset val="128"/>
          </rPr>
          <t>燃料供給量を入力してください。</t>
        </r>
      </text>
    </comment>
    <comment ref="L26" authorId="0" shapeId="0" xr:uid="{00000000-0006-0000-2C00-000022000000}">
      <text>
        <r>
          <rPr>
            <b/>
            <sz val="9"/>
            <color indexed="81"/>
            <rFont val="ＭＳ Ｐゴシック"/>
            <family val="3"/>
            <charset val="128"/>
          </rPr>
          <t>燃料供給金額を入力してください。</t>
        </r>
      </text>
    </comment>
    <comment ref="A27" authorId="0" shapeId="0" xr:uid="{227CDA9E-DECC-4119-A6EB-F687063AAB35}">
      <text>
        <r>
          <rPr>
            <b/>
            <sz val="9"/>
            <color indexed="81"/>
            <rFont val="ＭＳ Ｐゴシック"/>
            <family val="3"/>
            <charset val="128"/>
          </rPr>
          <t>燃料供給年月日を入力してください。</t>
        </r>
      </text>
    </comment>
    <comment ref="E27" authorId="0" shapeId="0" xr:uid="{00000000-0006-0000-2C00-000024000000}">
      <text>
        <r>
          <rPr>
            <b/>
            <sz val="9"/>
            <color indexed="81"/>
            <rFont val="ＭＳ Ｐゴシック"/>
            <family val="3"/>
            <charset val="128"/>
          </rPr>
          <t>自動車登録番号を入力してください。</t>
        </r>
      </text>
    </comment>
    <comment ref="I27" authorId="0" shapeId="0" xr:uid="{00000000-0006-0000-2C00-000025000000}">
      <text>
        <r>
          <rPr>
            <b/>
            <sz val="9"/>
            <color indexed="81"/>
            <rFont val="ＭＳ Ｐゴシック"/>
            <family val="3"/>
            <charset val="128"/>
          </rPr>
          <t>燃料供給量を入力してください。</t>
        </r>
      </text>
    </comment>
    <comment ref="L27" authorId="0" shapeId="0" xr:uid="{00000000-0006-0000-2C00-000026000000}">
      <text>
        <r>
          <rPr>
            <b/>
            <sz val="9"/>
            <color indexed="81"/>
            <rFont val="ＭＳ Ｐゴシック"/>
            <family val="3"/>
            <charset val="128"/>
          </rPr>
          <t>燃料供給金額を入力してください。</t>
        </r>
      </text>
    </comment>
    <comment ref="A28" authorId="0" shapeId="0" xr:uid="{9255903B-84B1-43DD-8D8C-F6B995B04233}">
      <text>
        <r>
          <rPr>
            <b/>
            <sz val="9"/>
            <color indexed="81"/>
            <rFont val="ＭＳ Ｐゴシック"/>
            <family val="3"/>
            <charset val="128"/>
          </rPr>
          <t>燃料供給年月日を入力してください。</t>
        </r>
      </text>
    </comment>
    <comment ref="E28" authorId="0" shapeId="0" xr:uid="{00000000-0006-0000-2C00-000028000000}">
      <text>
        <r>
          <rPr>
            <b/>
            <sz val="9"/>
            <color indexed="81"/>
            <rFont val="ＭＳ Ｐゴシック"/>
            <family val="3"/>
            <charset val="128"/>
          </rPr>
          <t>自動車登録番号を入力してください。</t>
        </r>
      </text>
    </comment>
    <comment ref="I28" authorId="0" shapeId="0" xr:uid="{00000000-0006-0000-2C00-000029000000}">
      <text>
        <r>
          <rPr>
            <b/>
            <sz val="9"/>
            <color indexed="81"/>
            <rFont val="ＭＳ Ｐゴシック"/>
            <family val="3"/>
            <charset val="128"/>
          </rPr>
          <t>燃料供給量を入力してください。</t>
        </r>
      </text>
    </comment>
    <comment ref="L28" authorId="0" shapeId="0" xr:uid="{00000000-0006-0000-2C00-00002A000000}">
      <text>
        <r>
          <rPr>
            <b/>
            <sz val="9"/>
            <color indexed="81"/>
            <rFont val="ＭＳ Ｐゴシック"/>
            <family val="3"/>
            <charset val="128"/>
          </rPr>
          <t>燃料供給金額を入力してください。</t>
        </r>
      </text>
    </comment>
    <comment ref="A29" authorId="0" shapeId="0" xr:uid="{ECEF8991-6199-4CA3-B9C3-2072A57D812B}">
      <text>
        <r>
          <rPr>
            <b/>
            <sz val="9"/>
            <color indexed="81"/>
            <rFont val="ＭＳ Ｐゴシック"/>
            <family val="3"/>
            <charset val="128"/>
          </rPr>
          <t>燃料供給年月日を入力してください。</t>
        </r>
      </text>
    </comment>
    <comment ref="E29" authorId="0" shapeId="0" xr:uid="{00000000-0006-0000-2C00-00002C000000}">
      <text>
        <r>
          <rPr>
            <b/>
            <sz val="9"/>
            <color indexed="81"/>
            <rFont val="ＭＳ Ｐゴシック"/>
            <family val="3"/>
            <charset val="128"/>
          </rPr>
          <t>自動車登録番号を入力してください。</t>
        </r>
      </text>
    </comment>
    <comment ref="I29" authorId="0" shapeId="0" xr:uid="{00000000-0006-0000-2C00-00002D000000}">
      <text>
        <r>
          <rPr>
            <b/>
            <sz val="9"/>
            <color indexed="81"/>
            <rFont val="ＭＳ Ｐゴシック"/>
            <family val="3"/>
            <charset val="128"/>
          </rPr>
          <t>燃料供給量を入力してください。</t>
        </r>
      </text>
    </comment>
    <comment ref="L29" authorId="0" shapeId="0" xr:uid="{00000000-0006-0000-2C00-00002E000000}">
      <text>
        <r>
          <rPr>
            <b/>
            <sz val="9"/>
            <color indexed="81"/>
            <rFont val="ＭＳ Ｐゴシック"/>
            <family val="3"/>
            <charset val="128"/>
          </rPr>
          <t>燃料供給金額を入力してください。</t>
        </r>
      </text>
    </comment>
    <comment ref="A30" authorId="0" shapeId="0" xr:uid="{902DD268-1FE7-4C46-9C6E-BCE1E56ED7AD}">
      <text>
        <r>
          <rPr>
            <b/>
            <sz val="9"/>
            <color indexed="81"/>
            <rFont val="ＭＳ Ｐゴシック"/>
            <family val="3"/>
            <charset val="128"/>
          </rPr>
          <t>燃料供給年月日を入力してください。</t>
        </r>
      </text>
    </comment>
    <comment ref="E30" authorId="0" shapeId="0" xr:uid="{00000000-0006-0000-2C00-000030000000}">
      <text>
        <r>
          <rPr>
            <b/>
            <sz val="9"/>
            <color indexed="81"/>
            <rFont val="ＭＳ Ｐゴシック"/>
            <family val="3"/>
            <charset val="128"/>
          </rPr>
          <t>自動車登録番号を入力してください。</t>
        </r>
      </text>
    </comment>
    <comment ref="I30" authorId="0" shapeId="0" xr:uid="{00000000-0006-0000-2C00-000031000000}">
      <text>
        <r>
          <rPr>
            <b/>
            <sz val="9"/>
            <color indexed="81"/>
            <rFont val="ＭＳ Ｐゴシック"/>
            <family val="3"/>
            <charset val="128"/>
          </rPr>
          <t>燃料供給量を入力してください。</t>
        </r>
      </text>
    </comment>
    <comment ref="L30" authorId="0" shapeId="0" xr:uid="{00000000-0006-0000-2C00-000032000000}">
      <text>
        <r>
          <rPr>
            <b/>
            <sz val="9"/>
            <color indexed="81"/>
            <rFont val="ＭＳ Ｐゴシック"/>
            <family val="3"/>
            <charset val="128"/>
          </rPr>
          <t>燃料供給金額を入力してください。</t>
        </r>
      </text>
    </comment>
    <comment ref="A31" authorId="0" shapeId="0" xr:uid="{36A2CAA5-D9A1-4F7C-AE48-9EFDA0E4E841}">
      <text>
        <r>
          <rPr>
            <b/>
            <sz val="9"/>
            <color indexed="81"/>
            <rFont val="ＭＳ Ｐゴシック"/>
            <family val="3"/>
            <charset val="128"/>
          </rPr>
          <t>燃料供給年月日を入力してください。</t>
        </r>
      </text>
    </comment>
    <comment ref="E31" authorId="0" shapeId="0" xr:uid="{00000000-0006-0000-2C00-000034000000}">
      <text>
        <r>
          <rPr>
            <b/>
            <sz val="9"/>
            <color indexed="81"/>
            <rFont val="ＭＳ Ｐゴシック"/>
            <family val="3"/>
            <charset val="128"/>
          </rPr>
          <t>自動車登録番号を入力してください。</t>
        </r>
      </text>
    </comment>
    <comment ref="I31" authorId="0" shapeId="0" xr:uid="{00000000-0006-0000-2C00-000035000000}">
      <text>
        <r>
          <rPr>
            <b/>
            <sz val="9"/>
            <color indexed="81"/>
            <rFont val="ＭＳ Ｐゴシック"/>
            <family val="3"/>
            <charset val="128"/>
          </rPr>
          <t>燃料供給量を入力してください。</t>
        </r>
      </text>
    </comment>
    <comment ref="L31" authorId="0" shapeId="0" xr:uid="{00000000-0006-0000-2C00-000036000000}">
      <text>
        <r>
          <rPr>
            <b/>
            <sz val="9"/>
            <color indexed="81"/>
            <rFont val="ＭＳ Ｐゴシック"/>
            <family val="3"/>
            <charset val="128"/>
          </rPr>
          <t>燃料供給金額を入力してください。</t>
        </r>
      </text>
    </comment>
    <comment ref="A32" authorId="0" shapeId="0" xr:uid="{05180CD0-701B-491D-B84E-184754D7A5B2}">
      <text>
        <r>
          <rPr>
            <b/>
            <sz val="9"/>
            <color indexed="81"/>
            <rFont val="ＭＳ Ｐゴシック"/>
            <family val="3"/>
            <charset val="128"/>
          </rPr>
          <t>燃料供給年月日を入力してください。</t>
        </r>
      </text>
    </comment>
    <comment ref="E32" authorId="0" shapeId="0" xr:uid="{00000000-0006-0000-2C00-000038000000}">
      <text>
        <r>
          <rPr>
            <b/>
            <sz val="9"/>
            <color indexed="81"/>
            <rFont val="ＭＳ Ｐゴシック"/>
            <family val="3"/>
            <charset val="128"/>
          </rPr>
          <t>自動車登録番号を入力してください。</t>
        </r>
      </text>
    </comment>
    <comment ref="I32" authorId="0" shapeId="0" xr:uid="{00000000-0006-0000-2C00-000039000000}">
      <text>
        <r>
          <rPr>
            <b/>
            <sz val="9"/>
            <color indexed="81"/>
            <rFont val="ＭＳ Ｐゴシック"/>
            <family val="3"/>
            <charset val="128"/>
          </rPr>
          <t>燃料供給量を入力してください。</t>
        </r>
      </text>
    </comment>
    <comment ref="L32" authorId="0" shapeId="0" xr:uid="{00000000-0006-0000-2C00-00003A000000}">
      <text>
        <r>
          <rPr>
            <b/>
            <sz val="9"/>
            <color indexed="81"/>
            <rFont val="ＭＳ Ｐゴシック"/>
            <family val="3"/>
            <charset val="128"/>
          </rPr>
          <t>燃料供給金額を入力してください。</t>
        </r>
      </text>
    </comment>
    <comment ref="A33" authorId="0" shapeId="0" xr:uid="{3304547B-8DA2-47EE-B963-A70E34E80B46}">
      <text>
        <r>
          <rPr>
            <b/>
            <sz val="9"/>
            <color indexed="81"/>
            <rFont val="ＭＳ Ｐゴシック"/>
            <family val="3"/>
            <charset val="128"/>
          </rPr>
          <t>燃料供給年月日を入力してください。</t>
        </r>
      </text>
    </comment>
    <comment ref="E33" authorId="0" shapeId="0" xr:uid="{00000000-0006-0000-2C00-00003C000000}">
      <text>
        <r>
          <rPr>
            <b/>
            <sz val="9"/>
            <color indexed="81"/>
            <rFont val="ＭＳ Ｐゴシック"/>
            <family val="3"/>
            <charset val="128"/>
          </rPr>
          <t>自動車登録番号を入力してください。</t>
        </r>
      </text>
    </comment>
    <comment ref="I33" authorId="0" shapeId="0" xr:uid="{00000000-0006-0000-2C00-00003D000000}">
      <text>
        <r>
          <rPr>
            <b/>
            <sz val="9"/>
            <color indexed="81"/>
            <rFont val="ＭＳ Ｐゴシック"/>
            <family val="3"/>
            <charset val="128"/>
          </rPr>
          <t>燃料供給量を入力してください。</t>
        </r>
      </text>
    </comment>
    <comment ref="L33" authorId="0" shapeId="0" xr:uid="{00000000-0006-0000-2C00-00003E000000}">
      <text>
        <r>
          <rPr>
            <b/>
            <sz val="9"/>
            <color indexed="81"/>
            <rFont val="ＭＳ Ｐゴシック"/>
            <family val="3"/>
            <charset val="128"/>
          </rPr>
          <t>燃料供給金額を入力してください。</t>
        </r>
      </text>
    </comment>
    <comment ref="A34" authorId="0" shapeId="0" xr:uid="{A66D098B-8350-4D1A-8537-25177AF508F2}">
      <text>
        <r>
          <rPr>
            <b/>
            <sz val="9"/>
            <color indexed="81"/>
            <rFont val="ＭＳ Ｐゴシック"/>
            <family val="3"/>
            <charset val="128"/>
          </rPr>
          <t>燃料供給年月日を入力してください。</t>
        </r>
      </text>
    </comment>
    <comment ref="E34" authorId="0" shapeId="0" xr:uid="{00000000-0006-0000-2C00-000040000000}">
      <text>
        <r>
          <rPr>
            <b/>
            <sz val="9"/>
            <color indexed="81"/>
            <rFont val="ＭＳ Ｐゴシック"/>
            <family val="3"/>
            <charset val="128"/>
          </rPr>
          <t>自動車登録番号を入力してください。</t>
        </r>
      </text>
    </comment>
    <comment ref="I34" authorId="0" shapeId="0" xr:uid="{00000000-0006-0000-2C00-000041000000}">
      <text>
        <r>
          <rPr>
            <b/>
            <sz val="9"/>
            <color indexed="81"/>
            <rFont val="ＭＳ Ｐゴシック"/>
            <family val="3"/>
            <charset val="128"/>
          </rPr>
          <t>燃料供給量を入力してください。</t>
        </r>
      </text>
    </comment>
    <comment ref="L34" authorId="0" shapeId="0" xr:uid="{00000000-0006-0000-2C00-000042000000}">
      <text>
        <r>
          <rPr>
            <b/>
            <sz val="9"/>
            <color indexed="81"/>
            <rFont val="ＭＳ Ｐゴシック"/>
            <family val="3"/>
            <charset val="128"/>
          </rPr>
          <t>燃料供給金額を入力してください。</t>
        </r>
      </text>
    </comment>
    <comment ref="A35" authorId="0" shapeId="0" xr:uid="{5EFAB626-AD08-4EC8-9F1E-F3B0B433D7FF}">
      <text>
        <r>
          <rPr>
            <b/>
            <sz val="9"/>
            <color indexed="81"/>
            <rFont val="ＭＳ Ｐゴシック"/>
            <family val="3"/>
            <charset val="128"/>
          </rPr>
          <t>燃料供給年月日を入力してください。</t>
        </r>
      </text>
    </comment>
    <comment ref="E35" authorId="0" shapeId="0" xr:uid="{00000000-0006-0000-2C00-000044000000}">
      <text>
        <r>
          <rPr>
            <b/>
            <sz val="9"/>
            <color indexed="81"/>
            <rFont val="ＭＳ Ｐゴシック"/>
            <family val="3"/>
            <charset val="128"/>
          </rPr>
          <t>自動車登録番号を入力してください。</t>
        </r>
      </text>
    </comment>
    <comment ref="I35" authorId="0" shapeId="0" xr:uid="{00000000-0006-0000-2C00-000045000000}">
      <text>
        <r>
          <rPr>
            <b/>
            <sz val="9"/>
            <color indexed="81"/>
            <rFont val="ＭＳ Ｐゴシック"/>
            <family val="3"/>
            <charset val="128"/>
          </rPr>
          <t>燃料供給量を入力してください。</t>
        </r>
      </text>
    </comment>
    <comment ref="L35" authorId="0" shapeId="0" xr:uid="{00000000-0006-0000-2C00-000046000000}">
      <text>
        <r>
          <rPr>
            <b/>
            <sz val="9"/>
            <color indexed="81"/>
            <rFont val="ＭＳ Ｐゴシック"/>
            <family val="3"/>
            <charset val="128"/>
          </rPr>
          <t>燃料供給金額を入力してください。</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7" authorId="0" shapeId="0" xr:uid="{00000000-0006-0000-2D00-000001000000}">
      <text>
        <r>
          <rPr>
            <b/>
            <sz val="9"/>
            <color indexed="81"/>
            <rFont val="ＭＳ Ｐゴシック"/>
            <family val="3"/>
            <charset val="128"/>
          </rPr>
          <t>証明年月日を入力してください。</t>
        </r>
      </text>
    </comment>
    <comment ref="F15" authorId="0" shapeId="0" xr:uid="{00000000-0006-0000-2D00-000002000000}">
      <text>
        <r>
          <rPr>
            <b/>
            <sz val="9"/>
            <color indexed="81"/>
            <rFont val="ＭＳ Ｐゴシック"/>
            <family val="3"/>
            <charset val="128"/>
          </rPr>
          <t>運転手の氏名及び住所を入力してください。</t>
        </r>
      </text>
    </comment>
    <comment ref="A19" authorId="0" shapeId="0" xr:uid="{00000000-0006-0000-2D00-000003000000}">
      <text>
        <r>
          <rPr>
            <b/>
            <sz val="9"/>
            <color indexed="81"/>
            <rFont val="ＭＳ Ｐゴシック"/>
            <family val="3"/>
            <charset val="128"/>
          </rPr>
          <t>雇用年月日を入力してください。</t>
        </r>
      </text>
    </comment>
    <comment ref="E19" authorId="0" shapeId="0" xr:uid="{00000000-0006-0000-2D00-000004000000}">
      <text>
        <r>
          <rPr>
            <b/>
            <sz val="9"/>
            <color indexed="81"/>
            <rFont val="ＭＳ Ｐゴシック"/>
            <family val="3"/>
            <charset val="128"/>
          </rPr>
          <t>報酬の額を入力してください。</t>
        </r>
      </text>
    </comment>
    <comment ref="A20" authorId="0" shapeId="0" xr:uid="{00000000-0006-0000-2D00-000005000000}">
      <text>
        <r>
          <rPr>
            <b/>
            <sz val="9"/>
            <color indexed="81"/>
            <rFont val="ＭＳ Ｐゴシック"/>
            <family val="3"/>
            <charset val="128"/>
          </rPr>
          <t>雇用年月日を入力してください。</t>
        </r>
      </text>
    </comment>
    <comment ref="E20" authorId="0" shapeId="0" xr:uid="{00000000-0006-0000-2D00-000006000000}">
      <text>
        <r>
          <rPr>
            <b/>
            <sz val="9"/>
            <color indexed="81"/>
            <rFont val="ＭＳ Ｐゴシック"/>
            <family val="3"/>
            <charset val="128"/>
          </rPr>
          <t>報酬の額を入力してください。</t>
        </r>
      </text>
    </comment>
    <comment ref="A21" authorId="0" shapeId="0" xr:uid="{00000000-0006-0000-2D00-000007000000}">
      <text>
        <r>
          <rPr>
            <b/>
            <sz val="9"/>
            <color indexed="81"/>
            <rFont val="ＭＳ Ｐゴシック"/>
            <family val="3"/>
            <charset val="128"/>
          </rPr>
          <t>雇用年月日を入力してください。</t>
        </r>
      </text>
    </comment>
    <comment ref="E21" authorId="0" shapeId="0" xr:uid="{00000000-0006-0000-2D00-000008000000}">
      <text>
        <r>
          <rPr>
            <b/>
            <sz val="9"/>
            <color indexed="81"/>
            <rFont val="ＭＳ Ｐゴシック"/>
            <family val="3"/>
            <charset val="128"/>
          </rPr>
          <t>報酬の額を入力してください。</t>
        </r>
      </text>
    </comment>
    <comment ref="A22" authorId="0" shapeId="0" xr:uid="{00000000-0006-0000-2D00-000009000000}">
      <text>
        <r>
          <rPr>
            <b/>
            <sz val="9"/>
            <color indexed="81"/>
            <rFont val="ＭＳ Ｐゴシック"/>
            <family val="3"/>
            <charset val="128"/>
          </rPr>
          <t>雇用年月日を入力してください。</t>
        </r>
      </text>
    </comment>
    <comment ref="E22" authorId="0" shapeId="0" xr:uid="{00000000-0006-0000-2D00-00000A000000}">
      <text>
        <r>
          <rPr>
            <b/>
            <sz val="9"/>
            <color indexed="81"/>
            <rFont val="ＭＳ Ｐゴシック"/>
            <family val="3"/>
            <charset val="128"/>
          </rPr>
          <t>報酬の額を入力してください。</t>
        </r>
      </text>
    </comment>
    <comment ref="A23" authorId="0" shapeId="0" xr:uid="{00000000-0006-0000-2D00-00000B000000}">
      <text>
        <r>
          <rPr>
            <b/>
            <sz val="9"/>
            <color indexed="81"/>
            <rFont val="ＭＳ Ｐゴシック"/>
            <family val="3"/>
            <charset val="128"/>
          </rPr>
          <t>雇用年月日を入力してください。</t>
        </r>
      </text>
    </comment>
    <comment ref="E23" authorId="0" shapeId="0" xr:uid="{00000000-0006-0000-2D00-00000C000000}">
      <text>
        <r>
          <rPr>
            <b/>
            <sz val="9"/>
            <color indexed="81"/>
            <rFont val="ＭＳ Ｐゴシック"/>
            <family val="3"/>
            <charset val="128"/>
          </rPr>
          <t>報酬の額を入力してください。</t>
        </r>
      </text>
    </comment>
    <comment ref="A24" authorId="0" shapeId="0" xr:uid="{00000000-0006-0000-2D00-00000D000000}">
      <text>
        <r>
          <rPr>
            <b/>
            <sz val="9"/>
            <color indexed="81"/>
            <rFont val="ＭＳ Ｐゴシック"/>
            <family val="3"/>
            <charset val="128"/>
          </rPr>
          <t>雇用年月日を入力してください。</t>
        </r>
      </text>
    </comment>
    <comment ref="E24" authorId="0" shapeId="0" xr:uid="{00000000-0006-0000-2D00-00000E000000}">
      <text>
        <r>
          <rPr>
            <b/>
            <sz val="9"/>
            <color indexed="81"/>
            <rFont val="ＭＳ Ｐゴシック"/>
            <family val="3"/>
            <charset val="128"/>
          </rPr>
          <t>報酬の額を入力してください。</t>
        </r>
      </text>
    </comment>
    <comment ref="A25" authorId="0" shapeId="0" xr:uid="{00000000-0006-0000-2D00-00000F000000}">
      <text>
        <r>
          <rPr>
            <b/>
            <sz val="9"/>
            <color indexed="81"/>
            <rFont val="ＭＳ Ｐゴシック"/>
            <family val="3"/>
            <charset val="128"/>
          </rPr>
          <t>雇用年月日を入力してください。</t>
        </r>
      </text>
    </comment>
    <comment ref="E25" authorId="0" shapeId="0" xr:uid="{00000000-0006-0000-2D00-000010000000}">
      <text>
        <r>
          <rPr>
            <b/>
            <sz val="9"/>
            <color indexed="81"/>
            <rFont val="ＭＳ Ｐゴシック"/>
            <family val="3"/>
            <charset val="128"/>
          </rPr>
          <t>報酬の額を入力してください。</t>
        </r>
      </text>
    </comment>
    <comment ref="A26" authorId="0" shapeId="0" xr:uid="{00000000-0006-0000-2D00-000011000000}">
      <text>
        <r>
          <rPr>
            <b/>
            <sz val="9"/>
            <color indexed="81"/>
            <rFont val="ＭＳ Ｐゴシック"/>
            <family val="3"/>
            <charset val="128"/>
          </rPr>
          <t>雇用年月日を入力してください。</t>
        </r>
      </text>
    </comment>
    <comment ref="E26" authorId="0" shapeId="0" xr:uid="{00000000-0006-0000-2D00-000012000000}">
      <text>
        <r>
          <rPr>
            <b/>
            <sz val="9"/>
            <color indexed="81"/>
            <rFont val="ＭＳ Ｐゴシック"/>
            <family val="3"/>
            <charset val="128"/>
          </rPr>
          <t>報酬の額を入力してください。</t>
        </r>
      </text>
    </comment>
    <comment ref="A27" authorId="0" shapeId="0" xr:uid="{00000000-0006-0000-2D00-000013000000}">
      <text>
        <r>
          <rPr>
            <b/>
            <sz val="9"/>
            <color indexed="81"/>
            <rFont val="ＭＳ Ｐゴシック"/>
            <family val="3"/>
            <charset val="128"/>
          </rPr>
          <t>雇用年月日を入力してください。</t>
        </r>
      </text>
    </comment>
    <comment ref="E27" authorId="0" shapeId="0" xr:uid="{00000000-0006-0000-2D00-000014000000}">
      <text>
        <r>
          <rPr>
            <b/>
            <sz val="9"/>
            <color indexed="81"/>
            <rFont val="ＭＳ Ｐゴシック"/>
            <family val="3"/>
            <charset val="128"/>
          </rPr>
          <t>報酬の額を入力してください。</t>
        </r>
      </text>
    </comment>
    <comment ref="A28" authorId="0" shapeId="0" xr:uid="{00000000-0006-0000-2D00-000015000000}">
      <text>
        <r>
          <rPr>
            <b/>
            <sz val="9"/>
            <color indexed="81"/>
            <rFont val="ＭＳ Ｐゴシック"/>
            <family val="3"/>
            <charset val="128"/>
          </rPr>
          <t>雇用年月日を入力してください。</t>
        </r>
      </text>
    </comment>
    <comment ref="E28" authorId="0" shapeId="0" xr:uid="{00000000-0006-0000-2D00-000016000000}">
      <text>
        <r>
          <rPr>
            <b/>
            <sz val="9"/>
            <color indexed="81"/>
            <rFont val="ＭＳ Ｐゴシック"/>
            <family val="3"/>
            <charset val="128"/>
          </rPr>
          <t>報酬の額を入力してください。</t>
        </r>
      </text>
    </comment>
    <comment ref="A29" authorId="0" shapeId="0" xr:uid="{00000000-0006-0000-2D00-000017000000}">
      <text>
        <r>
          <rPr>
            <b/>
            <sz val="9"/>
            <color indexed="81"/>
            <rFont val="ＭＳ Ｐゴシック"/>
            <family val="3"/>
            <charset val="128"/>
          </rPr>
          <t>雇用年月日を入力してください。</t>
        </r>
      </text>
    </comment>
    <comment ref="E29" authorId="0" shapeId="0" xr:uid="{00000000-0006-0000-2D00-000018000000}">
      <text>
        <r>
          <rPr>
            <b/>
            <sz val="9"/>
            <color indexed="81"/>
            <rFont val="ＭＳ Ｐゴシック"/>
            <family val="3"/>
            <charset val="128"/>
          </rPr>
          <t>報酬の額を入力してください。</t>
        </r>
      </text>
    </comment>
    <comment ref="A30" authorId="0" shapeId="0" xr:uid="{00000000-0006-0000-2D00-000019000000}">
      <text>
        <r>
          <rPr>
            <b/>
            <sz val="9"/>
            <color indexed="81"/>
            <rFont val="ＭＳ Ｐゴシック"/>
            <family val="3"/>
            <charset val="128"/>
          </rPr>
          <t>雇用年月日を入力してください。</t>
        </r>
      </text>
    </comment>
    <comment ref="E30" authorId="0" shapeId="0" xr:uid="{00000000-0006-0000-2D00-00001A000000}">
      <text>
        <r>
          <rPr>
            <b/>
            <sz val="9"/>
            <color indexed="81"/>
            <rFont val="ＭＳ Ｐゴシック"/>
            <family val="3"/>
            <charset val="128"/>
          </rPr>
          <t>報酬の額を入力してください。</t>
        </r>
      </text>
    </comment>
    <comment ref="A31" authorId="0" shapeId="0" xr:uid="{00000000-0006-0000-2D00-00001B000000}">
      <text>
        <r>
          <rPr>
            <b/>
            <sz val="9"/>
            <color indexed="81"/>
            <rFont val="ＭＳ Ｐゴシック"/>
            <family val="3"/>
            <charset val="128"/>
          </rPr>
          <t>雇用年月日を入力してください。</t>
        </r>
      </text>
    </comment>
    <comment ref="E31" authorId="0" shapeId="0" xr:uid="{00000000-0006-0000-2D00-00001C000000}">
      <text>
        <r>
          <rPr>
            <b/>
            <sz val="9"/>
            <color indexed="81"/>
            <rFont val="ＭＳ Ｐゴシック"/>
            <family val="3"/>
            <charset val="128"/>
          </rPr>
          <t>報酬の額を入力してください。</t>
        </r>
      </text>
    </comment>
    <comment ref="A32" authorId="0" shapeId="0" xr:uid="{00000000-0006-0000-2D00-00001D000000}">
      <text>
        <r>
          <rPr>
            <b/>
            <sz val="9"/>
            <color indexed="81"/>
            <rFont val="ＭＳ Ｐゴシック"/>
            <family val="3"/>
            <charset val="128"/>
          </rPr>
          <t>雇用年月日を入力してください。</t>
        </r>
      </text>
    </comment>
    <comment ref="E32" authorId="0" shapeId="0" xr:uid="{00000000-0006-0000-2D00-00001E000000}">
      <text>
        <r>
          <rPr>
            <b/>
            <sz val="9"/>
            <color indexed="81"/>
            <rFont val="ＭＳ Ｐゴシック"/>
            <family val="3"/>
            <charset val="128"/>
          </rPr>
          <t>報酬の額を入力してください。</t>
        </r>
      </text>
    </comment>
    <comment ref="A33" authorId="0" shapeId="0" xr:uid="{00000000-0006-0000-2D00-00001F000000}">
      <text>
        <r>
          <rPr>
            <b/>
            <sz val="9"/>
            <color indexed="81"/>
            <rFont val="ＭＳ Ｐゴシック"/>
            <family val="3"/>
            <charset val="128"/>
          </rPr>
          <t>雇用年月日を入力してください。</t>
        </r>
      </text>
    </comment>
    <comment ref="E33" authorId="0" shapeId="0" xr:uid="{00000000-0006-0000-2D00-000020000000}">
      <text>
        <r>
          <rPr>
            <b/>
            <sz val="9"/>
            <color indexed="81"/>
            <rFont val="ＭＳ Ｐゴシック"/>
            <family val="3"/>
            <charset val="128"/>
          </rPr>
          <t>報酬の額を入力してください。</t>
        </r>
      </text>
    </comment>
    <comment ref="A34" authorId="0" shapeId="0" xr:uid="{00000000-0006-0000-2D00-000021000000}">
      <text>
        <r>
          <rPr>
            <b/>
            <sz val="9"/>
            <color indexed="81"/>
            <rFont val="ＭＳ Ｐゴシック"/>
            <family val="3"/>
            <charset val="128"/>
          </rPr>
          <t>雇用年月日を入力してください。</t>
        </r>
      </text>
    </comment>
    <comment ref="E34" authorId="0" shapeId="0" xr:uid="{00000000-0006-0000-2D00-000022000000}">
      <text>
        <r>
          <rPr>
            <b/>
            <sz val="9"/>
            <color indexed="81"/>
            <rFont val="ＭＳ Ｐゴシック"/>
            <family val="3"/>
            <charset val="128"/>
          </rPr>
          <t>報酬の額を入力してください。</t>
        </r>
      </text>
    </comment>
    <comment ref="A35" authorId="0" shapeId="0" xr:uid="{00000000-0006-0000-2D00-000023000000}">
      <text>
        <r>
          <rPr>
            <b/>
            <sz val="9"/>
            <color indexed="81"/>
            <rFont val="ＭＳ Ｐゴシック"/>
            <family val="3"/>
            <charset val="128"/>
          </rPr>
          <t>雇用年月日を入力してください。</t>
        </r>
      </text>
    </comment>
    <comment ref="E35" authorId="0" shapeId="0" xr:uid="{00000000-0006-0000-2D00-000024000000}">
      <text>
        <r>
          <rPr>
            <b/>
            <sz val="9"/>
            <color indexed="81"/>
            <rFont val="ＭＳ Ｐゴシック"/>
            <family val="3"/>
            <charset val="128"/>
          </rPr>
          <t>報酬の額を入力してください。</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2E00-000001000000}">
      <text>
        <r>
          <rPr>
            <b/>
            <sz val="9"/>
            <color indexed="81"/>
            <rFont val="ＭＳ Ｐゴシック"/>
            <family val="3"/>
            <charset val="128"/>
          </rPr>
          <t>請求年月日を入力後印刷するか、印刷後手書きで御記入くださるようお願いします。</t>
        </r>
      </text>
    </comment>
    <comment ref="D26" authorId="0" shapeId="0" xr:uid="{00000000-0006-0000-2E00-000002000000}">
      <text>
        <r>
          <rPr>
            <b/>
            <sz val="9"/>
            <color indexed="81"/>
            <rFont val="ＭＳ Ｐゴシック"/>
            <family val="3"/>
            <charset val="128"/>
          </rPr>
          <t>入力してください。</t>
        </r>
      </text>
    </comment>
    <comment ref="A27" authorId="0" shapeId="0" xr:uid="{00000000-0006-0000-2E00-000003000000}">
      <text>
        <r>
          <rPr>
            <b/>
            <sz val="9"/>
            <color indexed="81"/>
            <rFont val="ＭＳ Ｐゴシック"/>
            <family val="3"/>
            <charset val="128"/>
          </rPr>
          <t xml:space="preserve">契約年月日を入力してください。
</t>
        </r>
      </text>
    </comment>
    <comment ref="I27" authorId="0" shapeId="0" xr:uid="{00000000-0006-0000-2E00-000004000000}">
      <text>
        <r>
          <rPr>
            <b/>
            <sz val="9"/>
            <color indexed="81"/>
            <rFont val="ＭＳ Ｐゴシック"/>
            <family val="3"/>
            <charset val="128"/>
          </rPr>
          <t>作成契約枚数を入力してください。</t>
        </r>
      </text>
    </comment>
    <comment ref="L27" authorId="0" shapeId="0" xr:uid="{00000000-0006-0000-2E00-000005000000}">
      <text>
        <r>
          <rPr>
            <b/>
            <sz val="9"/>
            <color indexed="81"/>
            <rFont val="ＭＳ Ｐゴシック"/>
            <family val="3"/>
            <charset val="128"/>
          </rPr>
          <t>作成契約金額を入力してください。</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5" authorId="0" shapeId="0" xr:uid="{00000000-0006-0000-2F00-000001000000}">
      <text>
        <r>
          <rPr>
            <b/>
            <sz val="12"/>
            <color indexed="81"/>
            <rFont val="ＭＳ Ｐゴシック"/>
            <family val="3"/>
            <charset val="128"/>
          </rPr>
          <t>申請年月日を入力してください。</t>
        </r>
      </text>
    </comment>
    <comment ref="D19" authorId="0" shapeId="0" xr:uid="{00000000-0006-0000-2F00-000002000000}">
      <text>
        <r>
          <rPr>
            <b/>
            <sz val="12"/>
            <color indexed="81"/>
            <rFont val="ＭＳ Ｐゴシック"/>
            <family val="3"/>
            <charset val="128"/>
          </rPr>
          <t>契約年月日を入力してください。</t>
        </r>
        <r>
          <rPr>
            <sz val="9"/>
            <color indexed="81"/>
            <rFont val="ＭＳ Ｐゴシック"/>
            <family val="3"/>
            <charset val="128"/>
          </rPr>
          <t xml:space="preserve">
</t>
        </r>
      </text>
    </comment>
    <comment ref="B22" authorId="0" shapeId="0" xr:uid="{00000000-0006-0000-2F00-000003000000}">
      <text>
        <r>
          <rPr>
            <b/>
            <sz val="9"/>
            <color indexed="81"/>
            <rFont val="ＭＳ Ｐゴシック"/>
            <family val="3"/>
            <charset val="128"/>
          </rPr>
          <t>もれなく記入してください。</t>
        </r>
      </text>
    </comment>
    <comment ref="E26" authorId="0" shapeId="0" xr:uid="{00000000-0006-0000-2F00-000004000000}">
      <text>
        <r>
          <rPr>
            <b/>
            <sz val="9"/>
            <color indexed="81"/>
            <rFont val="ＭＳ Ｐゴシック"/>
            <family val="3"/>
            <charset val="128"/>
          </rPr>
          <t>確認申請枚数を入力してください。</t>
        </r>
      </text>
    </comment>
    <comment ref="F29" authorId="0" shapeId="0" xr:uid="{00000000-0006-0000-2F00-000005000000}">
      <text>
        <r>
          <rPr>
            <b/>
            <sz val="9"/>
            <color indexed="81"/>
            <rFont val="ＭＳ Ｐゴシック"/>
            <family val="3"/>
            <charset val="128"/>
          </rPr>
          <t>入力してください。</t>
        </r>
      </text>
    </comment>
    <comment ref="J29" authorId="0" shapeId="0" xr:uid="{00000000-0006-0000-2F00-000006000000}">
      <text>
        <r>
          <rPr>
            <b/>
            <sz val="9"/>
            <color indexed="81"/>
            <rFont val="ＭＳ Ｐゴシック"/>
            <family val="3"/>
            <charset val="128"/>
          </rPr>
          <t>入力してください。</t>
        </r>
      </text>
    </comment>
    <comment ref="F30" authorId="0" shapeId="0" xr:uid="{00000000-0006-0000-2F00-000007000000}">
      <text>
        <r>
          <rPr>
            <b/>
            <sz val="9"/>
            <color indexed="81"/>
            <rFont val="ＭＳ Ｐゴシック"/>
            <family val="3"/>
            <charset val="128"/>
          </rPr>
          <t>入力してください。</t>
        </r>
      </text>
    </comment>
    <comment ref="J30" authorId="0" shapeId="0" xr:uid="{00000000-0006-0000-2F00-000008000000}">
      <text>
        <r>
          <rPr>
            <b/>
            <sz val="9"/>
            <color indexed="81"/>
            <rFont val="ＭＳ Ｐゴシック"/>
            <family val="3"/>
            <charset val="128"/>
          </rPr>
          <t>入力してください。</t>
        </r>
      </text>
    </comment>
    <comment ref="F31" authorId="0" shapeId="0" xr:uid="{00000000-0006-0000-2F00-000009000000}">
      <text>
        <r>
          <rPr>
            <b/>
            <sz val="9"/>
            <color indexed="81"/>
            <rFont val="ＭＳ Ｐゴシック"/>
            <family val="3"/>
            <charset val="128"/>
          </rPr>
          <t>入力してください。</t>
        </r>
      </text>
    </comment>
    <comment ref="J31" authorId="0" shapeId="0" xr:uid="{00000000-0006-0000-2F00-00000A000000}">
      <text>
        <r>
          <rPr>
            <b/>
            <sz val="9"/>
            <color indexed="81"/>
            <rFont val="ＭＳ Ｐゴシック"/>
            <family val="3"/>
            <charset val="128"/>
          </rPr>
          <t>入力してください。</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29" authorId="0" shapeId="0" xr:uid="{00000000-0006-0000-3000-000001000000}">
      <text>
        <r>
          <rPr>
            <b/>
            <sz val="9"/>
            <color indexed="81"/>
            <rFont val="ＭＳ Ｐゴシック"/>
            <family val="3"/>
            <charset val="128"/>
          </rPr>
          <t>確認枚数を入力してください。</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9" authorId="0" shapeId="0" xr:uid="{00000000-0006-0000-3100-000001000000}">
      <text>
        <r>
          <rPr>
            <b/>
            <sz val="12"/>
            <color indexed="81"/>
            <rFont val="ＭＳ Ｐゴシック"/>
            <family val="3"/>
            <charset val="128"/>
          </rPr>
          <t>証明年月日を入力してください。</t>
        </r>
        <r>
          <rPr>
            <sz val="12"/>
            <color indexed="81"/>
            <rFont val="ＭＳ Ｐゴシック"/>
            <family val="3"/>
            <charset val="128"/>
          </rPr>
          <t xml:space="preserve">
</t>
        </r>
      </text>
    </comment>
    <comment ref="F19" authorId="0" shapeId="0" xr:uid="{00000000-0006-0000-3100-000002000000}">
      <text>
        <r>
          <rPr>
            <b/>
            <sz val="9"/>
            <color indexed="81"/>
            <rFont val="ＭＳ Ｐゴシック"/>
            <family val="3"/>
            <charset val="128"/>
          </rPr>
          <t>もれなく御記入ください。</t>
        </r>
      </text>
    </comment>
    <comment ref="F22" authorId="0" shapeId="0" xr:uid="{00000000-0006-0000-3100-000003000000}">
      <text>
        <r>
          <rPr>
            <b/>
            <sz val="9"/>
            <color indexed="81"/>
            <rFont val="ＭＳ Ｐゴシック"/>
            <family val="3"/>
            <charset val="128"/>
          </rPr>
          <t>枚数を入力してください。</t>
        </r>
      </text>
    </comment>
    <comment ref="F23" authorId="0" shapeId="0" xr:uid="{00000000-0006-0000-3100-000004000000}">
      <text>
        <r>
          <rPr>
            <b/>
            <sz val="9"/>
            <color indexed="81"/>
            <rFont val="ＭＳ Ｐゴシック"/>
            <family val="3"/>
            <charset val="128"/>
          </rPr>
          <t>金額を入力してください。</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00000000-0006-0000-3200-000001000000}">
      <text>
        <r>
          <rPr>
            <b/>
            <sz val="9"/>
            <color indexed="81"/>
            <rFont val="ＭＳ Ｐゴシック"/>
            <family val="3"/>
            <charset val="128"/>
          </rPr>
          <t>請求年月日を入力後印刷するか、印刷後手書きで御記入くださるようお願いします。</t>
        </r>
      </text>
    </comment>
    <comment ref="K8" authorId="0" shapeId="0" xr:uid="{00000000-0006-0000-3200-000002000000}">
      <text>
        <r>
          <rPr>
            <b/>
            <sz val="9"/>
            <color indexed="81"/>
            <rFont val="ＭＳ Ｐゴシック"/>
            <family val="3"/>
            <charset val="128"/>
          </rPr>
          <t>もれなく御記入くださるようお願いします。</t>
        </r>
      </text>
    </comment>
    <comment ref="K11" authorId="0" shapeId="0" xr:uid="{00000000-0006-0000-3200-000003000000}">
      <text>
        <r>
          <rPr>
            <b/>
            <sz val="9"/>
            <color indexed="81"/>
            <rFont val="ＭＳ Ｐゴシック"/>
            <family val="3"/>
            <charset val="128"/>
          </rPr>
          <t>電話番号を入力してくださるようお願いします。</t>
        </r>
      </text>
    </comment>
    <comment ref="E17" authorId="0" shapeId="0" xr:uid="{00000000-0006-0000-3200-000004000000}">
      <text>
        <r>
          <rPr>
            <b/>
            <sz val="12"/>
            <color indexed="81"/>
            <rFont val="ＭＳ Ｐゴシック"/>
            <family val="3"/>
            <charset val="128"/>
          </rPr>
          <t>　別記請求内訳書に記載された請求額が自動転記されます。
　まず内訳を作成してください。</t>
        </r>
      </text>
    </comment>
    <comment ref="F27" authorId="0" shapeId="0" xr:uid="{00000000-0006-0000-3200-000005000000}">
      <text>
        <r>
          <rPr>
            <b/>
            <sz val="9"/>
            <color indexed="81"/>
            <rFont val="ＭＳ Ｐゴシック"/>
            <family val="3"/>
            <charset val="128"/>
          </rPr>
          <t>必要事項をもれなく入力後印刷するか、印刷後御記入くださるようお願いします。</t>
        </r>
      </text>
    </comment>
    <comment ref="B39" authorId="0" shapeId="0" xr:uid="{00000000-0006-0000-3200-000006000000}">
      <text>
        <r>
          <rPr>
            <b/>
            <sz val="9"/>
            <color indexed="81"/>
            <rFont val="ＭＳ Ｐゴシック"/>
            <family val="3"/>
            <charset val="128"/>
          </rPr>
          <t>契約単価（税込）を入力してください。</t>
        </r>
      </text>
    </comment>
    <comment ref="D39" authorId="0" shapeId="0" xr:uid="{00000000-0006-0000-3200-000007000000}">
      <text>
        <r>
          <rPr>
            <b/>
            <sz val="9"/>
            <color indexed="81"/>
            <rFont val="ＭＳ Ｐゴシック"/>
            <family val="3"/>
            <charset val="128"/>
          </rPr>
          <t>作成枚数を入力してください。</t>
        </r>
      </text>
    </comment>
    <comment ref="F39" authorId="0" shapeId="0" xr:uid="{00000000-0006-0000-3200-000008000000}">
      <text>
        <r>
          <rPr>
            <b/>
            <sz val="9"/>
            <color indexed="81"/>
            <rFont val="ＭＳ Ｐゴシック"/>
            <family val="3"/>
            <charset val="128"/>
          </rPr>
          <t>自動計算されます。</t>
        </r>
      </text>
    </comment>
    <comment ref="H39" authorId="0" shapeId="0" xr:uid="{00000000-0006-0000-3200-000009000000}">
      <text>
        <r>
          <rPr>
            <b/>
            <sz val="9"/>
            <color indexed="81"/>
            <rFont val="ＭＳ Ｐゴシック"/>
            <family val="3"/>
            <charset val="128"/>
          </rPr>
          <t>　作成枚数による基準限度額単価が自動計算され、表示されます。
　本欄には数値を入力しないでくださるようお願いします。</t>
        </r>
      </text>
    </comment>
    <comment ref="J39" authorId="0" shapeId="0" xr:uid="{00000000-0006-0000-3200-00000A000000}">
      <text>
        <r>
          <rPr>
            <b/>
            <sz val="9"/>
            <color indexed="81"/>
            <rFont val="ＭＳ Ｐゴシック"/>
            <family val="3"/>
            <charset val="128"/>
          </rPr>
          <t>公職選挙法上の上限
枚数です。</t>
        </r>
      </text>
    </comment>
    <comment ref="L39" authorId="0" shapeId="0" xr:uid="{00000000-0006-0000-3200-00000B000000}">
      <text>
        <r>
          <rPr>
            <b/>
            <sz val="9"/>
            <color indexed="81"/>
            <rFont val="ＭＳ Ｐゴシック"/>
            <family val="3"/>
            <charset val="128"/>
          </rPr>
          <t xml:space="preserve">自動計算されます。
</t>
        </r>
      </text>
    </comment>
    <comment ref="N39" authorId="0" shapeId="0" xr:uid="{00000000-0006-0000-3200-00000C000000}">
      <text>
        <r>
          <rPr>
            <b/>
            <sz val="9"/>
            <color indexed="81"/>
            <rFont val="ＭＳ Ｐゴシック"/>
            <family val="3"/>
            <charset val="128"/>
          </rPr>
          <t xml:space="preserve">(A)と(D)で少ない方の額が自動表示されます。
</t>
        </r>
      </text>
    </comment>
    <comment ref="P39" authorId="0" shapeId="0" xr:uid="{00000000-0006-0000-3200-00000D000000}">
      <text>
        <r>
          <rPr>
            <b/>
            <sz val="9"/>
            <color indexed="81"/>
            <rFont val="ＭＳ Ｐゴシック"/>
            <family val="3"/>
            <charset val="128"/>
          </rPr>
          <t xml:space="preserve">(B)と（E)で少ない方の枚数が自動表示されます。
</t>
        </r>
      </text>
    </comment>
    <comment ref="R39" authorId="0" shapeId="0" xr:uid="{00000000-0006-0000-3200-00000E000000}">
      <text>
        <r>
          <rPr>
            <b/>
            <sz val="9"/>
            <color indexed="81"/>
            <rFont val="ＭＳ Ｐゴシック"/>
            <family val="3"/>
            <charset val="128"/>
          </rPr>
          <t>自動計算されます。</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5" authorId="0" shapeId="0" xr:uid="{00000000-0006-0000-3300-000001000000}">
      <text>
        <r>
          <rPr>
            <b/>
            <sz val="9"/>
            <color indexed="81"/>
            <rFont val="ＭＳ Ｐゴシック"/>
            <family val="3"/>
            <charset val="128"/>
          </rPr>
          <t xml:space="preserve">届出年月日を入力してください。
</t>
        </r>
      </text>
    </comment>
    <comment ref="D26" authorId="0" shapeId="0" xr:uid="{00000000-0006-0000-3300-000002000000}">
      <text>
        <r>
          <rPr>
            <b/>
            <sz val="9"/>
            <color indexed="81"/>
            <rFont val="ＭＳ Ｐゴシック"/>
            <family val="3"/>
            <charset val="128"/>
          </rPr>
          <t>入力してください。</t>
        </r>
      </text>
    </comment>
    <comment ref="A27" authorId="0" shapeId="0" xr:uid="{00000000-0006-0000-3300-000003000000}">
      <text>
        <r>
          <rPr>
            <b/>
            <sz val="9"/>
            <color indexed="81"/>
            <rFont val="ＭＳ Ｐゴシック"/>
            <family val="3"/>
            <charset val="128"/>
          </rPr>
          <t xml:space="preserve">契約年月日を入力してください。
</t>
        </r>
      </text>
    </comment>
    <comment ref="I27" authorId="0" shapeId="0" xr:uid="{00000000-0006-0000-3300-000004000000}">
      <text>
        <r>
          <rPr>
            <b/>
            <sz val="9"/>
            <color indexed="81"/>
            <rFont val="ＭＳ Ｐゴシック"/>
            <family val="3"/>
            <charset val="128"/>
          </rPr>
          <t>作成契約枚数を入力してください。</t>
        </r>
      </text>
    </comment>
    <comment ref="L27" authorId="0" shapeId="0" xr:uid="{00000000-0006-0000-3300-000005000000}">
      <text>
        <r>
          <rPr>
            <b/>
            <sz val="9"/>
            <color indexed="81"/>
            <rFont val="ＭＳ Ｐゴシック"/>
            <family val="3"/>
            <charset val="128"/>
          </rPr>
          <t>作成契約金額を入力してください。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6" authorId="0" shapeId="0" xr:uid="{00000000-0006-0000-0500-000001000000}">
      <text>
        <r>
          <rPr>
            <b/>
            <sz val="9"/>
            <color indexed="81"/>
            <rFont val="ＭＳ Ｐゴシック"/>
            <family val="3"/>
            <charset val="128"/>
          </rPr>
          <t>　所属党派証明書が所属政党等から交付された場合は、この様式による必要はありません。</t>
        </r>
      </text>
    </comment>
    <comment ref="D28" authorId="0" shapeId="0" xr:uid="{00000000-0006-0000-0500-000002000000}">
      <text>
        <r>
          <rPr>
            <b/>
            <sz val="9"/>
            <color indexed="81"/>
            <rFont val="ＭＳ Ｐゴシック"/>
            <family val="3"/>
            <charset val="128"/>
          </rPr>
          <t>・各政党の証明年月日を御記入ください。
・各政党等の作成した様式がある場合は、当該様式で結構です。</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5" authorId="0" shapeId="0" xr:uid="{00000000-0006-0000-3400-000001000000}">
      <text>
        <r>
          <rPr>
            <b/>
            <sz val="9"/>
            <color indexed="81"/>
            <rFont val="ＭＳ Ｐゴシック"/>
            <family val="3"/>
            <charset val="128"/>
          </rPr>
          <t>申請年月日を入力してください。</t>
        </r>
      </text>
    </comment>
    <comment ref="G19" authorId="0" shapeId="0" xr:uid="{00000000-0006-0000-3400-000002000000}">
      <text>
        <r>
          <rPr>
            <b/>
            <sz val="9"/>
            <color indexed="81"/>
            <rFont val="ＭＳ Ｐゴシック"/>
            <family val="3"/>
            <charset val="128"/>
          </rPr>
          <t>契約年月日を入力してください。</t>
        </r>
      </text>
    </comment>
    <comment ref="B22" authorId="0" shapeId="0" xr:uid="{00000000-0006-0000-3400-000003000000}">
      <text>
        <r>
          <rPr>
            <b/>
            <sz val="9"/>
            <color indexed="81"/>
            <rFont val="ＭＳ Ｐゴシック"/>
            <family val="3"/>
            <charset val="128"/>
          </rPr>
          <t>もれなく記入してください。</t>
        </r>
      </text>
    </comment>
    <comment ref="E26" authorId="0" shapeId="0" xr:uid="{00000000-0006-0000-3400-000004000000}">
      <text>
        <r>
          <rPr>
            <b/>
            <sz val="9"/>
            <color indexed="81"/>
            <rFont val="ＭＳ Ｐゴシック"/>
            <family val="3"/>
            <charset val="128"/>
          </rPr>
          <t>確認申請枚数を入力してください。</t>
        </r>
      </text>
    </comment>
    <comment ref="F29" authorId="0" shapeId="0" xr:uid="{00000000-0006-0000-3400-000005000000}">
      <text>
        <r>
          <rPr>
            <b/>
            <sz val="9"/>
            <color indexed="81"/>
            <rFont val="ＭＳ Ｐゴシック"/>
            <family val="3"/>
            <charset val="128"/>
          </rPr>
          <t>入力してください。</t>
        </r>
      </text>
    </comment>
    <comment ref="J29" authorId="0" shapeId="0" xr:uid="{00000000-0006-0000-3400-000006000000}">
      <text>
        <r>
          <rPr>
            <b/>
            <sz val="9"/>
            <color indexed="81"/>
            <rFont val="ＭＳ Ｐゴシック"/>
            <family val="3"/>
            <charset val="128"/>
          </rPr>
          <t>入力してください。</t>
        </r>
      </text>
    </comment>
    <comment ref="F30" authorId="0" shapeId="0" xr:uid="{00000000-0006-0000-3400-000007000000}">
      <text>
        <r>
          <rPr>
            <b/>
            <sz val="9"/>
            <color indexed="81"/>
            <rFont val="ＭＳ Ｐゴシック"/>
            <family val="3"/>
            <charset val="128"/>
          </rPr>
          <t>入力してください。</t>
        </r>
      </text>
    </comment>
    <comment ref="J30" authorId="0" shapeId="0" xr:uid="{00000000-0006-0000-3400-000008000000}">
      <text>
        <r>
          <rPr>
            <b/>
            <sz val="9"/>
            <color indexed="81"/>
            <rFont val="ＭＳ Ｐゴシック"/>
            <family val="3"/>
            <charset val="128"/>
          </rPr>
          <t>入力してください。</t>
        </r>
      </text>
    </comment>
    <comment ref="F31" authorId="0" shapeId="0" xr:uid="{00000000-0006-0000-3400-000009000000}">
      <text>
        <r>
          <rPr>
            <b/>
            <sz val="9"/>
            <color indexed="81"/>
            <rFont val="ＭＳ Ｐゴシック"/>
            <family val="3"/>
            <charset val="128"/>
          </rPr>
          <t>入力してください。</t>
        </r>
      </text>
    </comment>
    <comment ref="J31" authorId="0" shapeId="0" xr:uid="{00000000-0006-0000-3400-00000A000000}">
      <text>
        <r>
          <rPr>
            <b/>
            <sz val="9"/>
            <color indexed="81"/>
            <rFont val="ＭＳ Ｐゴシック"/>
            <family val="3"/>
            <charset val="128"/>
          </rPr>
          <t>入力してください。</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29" authorId="0" shapeId="0" xr:uid="{00000000-0006-0000-3500-000001000000}">
      <text>
        <r>
          <rPr>
            <b/>
            <sz val="9"/>
            <color indexed="81"/>
            <rFont val="ＭＳ Ｐゴシック"/>
            <family val="3"/>
            <charset val="128"/>
          </rPr>
          <t>確認枚数を入力してください。</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9" authorId="0" shapeId="0" xr:uid="{00000000-0006-0000-3600-000001000000}">
      <text>
        <r>
          <rPr>
            <b/>
            <sz val="9"/>
            <color indexed="81"/>
            <rFont val="ＭＳ Ｐゴシック"/>
            <family val="3"/>
            <charset val="128"/>
          </rPr>
          <t>証明年月日を入力してください。</t>
        </r>
      </text>
    </comment>
    <comment ref="F19" authorId="0" shapeId="0" xr:uid="{00000000-0006-0000-3600-000002000000}">
      <text>
        <r>
          <rPr>
            <b/>
            <sz val="9"/>
            <color indexed="81"/>
            <rFont val="ＭＳ Ｐゴシック"/>
            <family val="3"/>
            <charset val="128"/>
          </rPr>
          <t>もれなく御記入ください。</t>
        </r>
      </text>
    </comment>
    <comment ref="F22" authorId="0" shapeId="0" xr:uid="{00000000-0006-0000-3600-000003000000}">
      <text>
        <r>
          <rPr>
            <b/>
            <sz val="9"/>
            <color indexed="81"/>
            <rFont val="ＭＳ Ｐゴシック"/>
            <family val="3"/>
            <charset val="128"/>
          </rPr>
          <t>枚数を入力してください。</t>
        </r>
      </text>
    </comment>
    <comment ref="F23" authorId="0" shapeId="0" xr:uid="{00000000-0006-0000-3600-000004000000}">
      <text>
        <r>
          <rPr>
            <b/>
            <sz val="9"/>
            <color indexed="81"/>
            <rFont val="ＭＳ Ｐゴシック"/>
            <family val="3"/>
            <charset val="128"/>
          </rPr>
          <t>金額を入力してください。</t>
        </r>
      </text>
    </comment>
    <comment ref="F24" authorId="0" shapeId="0" xr:uid="{00000000-0006-0000-3600-000005000000}">
      <text>
        <r>
          <rPr>
            <b/>
            <sz val="9"/>
            <color indexed="81"/>
            <rFont val="ＭＳ Ｐゴシック"/>
            <family val="3"/>
            <charset val="128"/>
          </rPr>
          <t>自動表示されます。</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3700-000001000000}">
      <text>
        <r>
          <rPr>
            <b/>
            <sz val="9"/>
            <color indexed="81"/>
            <rFont val="ＭＳ Ｐゴシック"/>
            <family val="3"/>
            <charset val="128"/>
          </rPr>
          <t>請求年月日を入力後印刷するか、印刷後手書きで御記入くださるようお願いします。</t>
        </r>
      </text>
    </comment>
    <comment ref="I10" authorId="0" shapeId="0" xr:uid="{00000000-0006-0000-3700-000002000000}">
      <text>
        <r>
          <rPr>
            <b/>
            <sz val="9"/>
            <color indexed="81"/>
            <rFont val="ＭＳ Ｐゴシック"/>
            <family val="3"/>
            <charset val="128"/>
          </rPr>
          <t>もれなく御記入くださるようお願いします。</t>
        </r>
      </text>
    </comment>
    <comment ref="I13" authorId="0" shapeId="0" xr:uid="{00000000-0006-0000-3700-000003000000}">
      <text>
        <r>
          <rPr>
            <b/>
            <sz val="9"/>
            <color indexed="81"/>
            <rFont val="ＭＳ Ｐゴシック"/>
            <family val="3"/>
            <charset val="128"/>
          </rPr>
          <t>電話番号を入力してくださるようお願いします。</t>
        </r>
      </text>
    </comment>
    <comment ref="D20" authorId="0" shapeId="0" xr:uid="{00000000-0006-0000-3700-000004000000}">
      <text>
        <r>
          <rPr>
            <b/>
            <sz val="9"/>
            <color indexed="81"/>
            <rFont val="ＭＳ Ｐゴシック"/>
            <family val="3"/>
            <charset val="128"/>
          </rPr>
          <t>　公営１２別紙内訳に記載された請求額が自動転記されます。
　まず内訳を作成してください。</t>
        </r>
      </text>
    </comment>
    <comment ref="K30" authorId="0" shapeId="0" xr:uid="{00000000-0006-0000-3700-000005000000}">
      <text>
        <r>
          <rPr>
            <b/>
            <sz val="9"/>
            <color indexed="81"/>
            <rFont val="ＭＳ Ｐゴシック"/>
            <family val="3"/>
            <charset val="128"/>
          </rPr>
          <t>必要事項をもれなく入力後印刷するか、印刷後御記入くださるようお願いします。</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3" authorId="0" shapeId="0" xr:uid="{00000000-0006-0000-3800-000001000000}">
      <text>
        <r>
          <rPr>
            <b/>
            <sz val="9"/>
            <color indexed="81"/>
            <rFont val="ＭＳ Ｐゴシック"/>
            <family val="3"/>
            <charset val="128"/>
          </rPr>
          <t>契約単価（税込）を入力してください。</t>
        </r>
      </text>
    </comment>
    <comment ref="C13" authorId="0" shapeId="0" xr:uid="{00000000-0006-0000-3800-000002000000}">
      <text>
        <r>
          <rPr>
            <b/>
            <sz val="9"/>
            <color indexed="81"/>
            <rFont val="ＭＳ Ｐゴシック"/>
            <family val="3"/>
            <charset val="128"/>
          </rPr>
          <t>作成枚数を入力してください。</t>
        </r>
      </text>
    </comment>
    <comment ref="E13" authorId="0" shapeId="0" xr:uid="{00000000-0006-0000-3800-000003000000}">
      <text>
        <r>
          <rPr>
            <b/>
            <sz val="9"/>
            <color indexed="81"/>
            <rFont val="ＭＳ Ｐゴシック"/>
            <family val="3"/>
            <charset val="128"/>
          </rPr>
          <t>自動計算されます。</t>
        </r>
      </text>
    </comment>
    <comment ref="G13" authorId="0" shapeId="0" xr:uid="{00000000-0006-0000-3800-000004000000}">
      <text>
        <r>
          <rPr>
            <b/>
            <sz val="9"/>
            <color indexed="81"/>
            <rFont val="ＭＳ Ｐゴシック"/>
            <family val="3"/>
            <charset val="128"/>
          </rPr>
          <t>　作成枚数による基準限度額単価が自動計算され、表示されます。
　本欄には数値を入力しないでくださるようお願いします。</t>
        </r>
      </text>
    </comment>
    <comment ref="I13" authorId="0" shapeId="0" xr:uid="{00000000-0006-0000-3800-000005000000}">
      <text>
        <r>
          <rPr>
            <b/>
            <sz val="9"/>
            <color indexed="81"/>
            <rFont val="ＭＳ Ｐゴシック"/>
            <family val="3"/>
            <charset val="128"/>
          </rPr>
          <t>公職選挙法に規定する上限枚数です。</t>
        </r>
      </text>
    </comment>
    <comment ref="K13" authorId="0" shapeId="0" xr:uid="{00000000-0006-0000-3800-000006000000}">
      <text>
        <r>
          <rPr>
            <b/>
            <sz val="9"/>
            <color indexed="81"/>
            <rFont val="ＭＳ Ｐゴシック"/>
            <family val="3"/>
            <charset val="128"/>
          </rPr>
          <t xml:space="preserve">自動計算されます。
</t>
        </r>
      </text>
    </comment>
    <comment ref="M13" authorId="0" shapeId="0" xr:uid="{00000000-0006-0000-3800-000007000000}">
      <text>
        <r>
          <rPr>
            <b/>
            <sz val="9"/>
            <color indexed="81"/>
            <rFont val="ＭＳ Ｐゴシック"/>
            <family val="3"/>
            <charset val="128"/>
          </rPr>
          <t xml:space="preserve">(A)と(D)で少ない方の額が自動表示されます。
</t>
        </r>
      </text>
    </comment>
    <comment ref="O13" authorId="0" shapeId="0" xr:uid="{00000000-0006-0000-3800-000008000000}">
      <text>
        <r>
          <rPr>
            <b/>
            <sz val="9"/>
            <color indexed="81"/>
            <rFont val="ＭＳ Ｐゴシック"/>
            <family val="3"/>
            <charset val="128"/>
          </rPr>
          <t xml:space="preserve">(B)と（E)で少ない方の枚数が自動表示されます。
</t>
        </r>
      </text>
    </comment>
    <comment ref="Q13" authorId="0" shapeId="0" xr:uid="{00000000-0006-0000-3800-000009000000}">
      <text>
        <r>
          <rPr>
            <b/>
            <sz val="9"/>
            <color indexed="81"/>
            <rFont val="ＭＳ Ｐゴシック"/>
            <family val="3"/>
            <charset val="128"/>
          </rPr>
          <t>自動計算されます。</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3900-000001000000}">
      <text>
        <r>
          <rPr>
            <b/>
            <sz val="9"/>
            <color indexed="81"/>
            <rFont val="ＭＳ Ｐゴシック"/>
            <family val="3"/>
            <charset val="128"/>
          </rPr>
          <t>請求年月日を入力後印刷するか、印刷後手書きで御記入くださるようお願いします。</t>
        </r>
      </text>
    </comment>
    <comment ref="D26" authorId="0" shapeId="0" xr:uid="{00000000-0006-0000-3900-000002000000}">
      <text>
        <r>
          <rPr>
            <b/>
            <sz val="9"/>
            <color indexed="81"/>
            <rFont val="ＭＳ Ｐゴシック"/>
            <family val="3"/>
            <charset val="128"/>
          </rPr>
          <t>入力してください。</t>
        </r>
      </text>
    </comment>
    <comment ref="A27" authorId="0" shapeId="0" xr:uid="{00000000-0006-0000-3900-000003000000}">
      <text>
        <r>
          <rPr>
            <b/>
            <sz val="9"/>
            <color indexed="81"/>
            <rFont val="ＭＳ Ｐゴシック"/>
            <family val="3"/>
            <charset val="128"/>
          </rPr>
          <t xml:space="preserve">契約年月日を入力してください。
</t>
        </r>
      </text>
    </comment>
    <comment ref="I27" authorId="0" shapeId="0" xr:uid="{00000000-0006-0000-3900-000004000000}">
      <text>
        <r>
          <rPr>
            <b/>
            <sz val="9"/>
            <color indexed="81"/>
            <rFont val="ＭＳ Ｐゴシック"/>
            <family val="3"/>
            <charset val="128"/>
          </rPr>
          <t>作成契約枚数を入力してください。</t>
        </r>
      </text>
    </comment>
    <comment ref="L27" authorId="0" shapeId="0" xr:uid="{00000000-0006-0000-3900-000005000000}">
      <text>
        <r>
          <rPr>
            <b/>
            <sz val="9"/>
            <color indexed="81"/>
            <rFont val="ＭＳ Ｐゴシック"/>
            <family val="3"/>
            <charset val="128"/>
          </rPr>
          <t>作成契約金額を入力してください。</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5" authorId="0" shapeId="0" xr:uid="{00000000-0006-0000-3A00-000001000000}">
      <text>
        <r>
          <rPr>
            <b/>
            <sz val="12"/>
            <color indexed="81"/>
            <rFont val="ＭＳ Ｐゴシック"/>
            <family val="3"/>
            <charset val="128"/>
          </rPr>
          <t>申請年月日を入力してください。</t>
        </r>
      </text>
    </comment>
    <comment ref="D19" authorId="0" shapeId="0" xr:uid="{00000000-0006-0000-3A00-000002000000}">
      <text>
        <r>
          <rPr>
            <b/>
            <sz val="12"/>
            <color indexed="81"/>
            <rFont val="ＭＳ Ｐゴシック"/>
            <family val="3"/>
            <charset val="128"/>
          </rPr>
          <t>契約年月日を入力してください。</t>
        </r>
        <r>
          <rPr>
            <sz val="9"/>
            <color indexed="81"/>
            <rFont val="ＭＳ Ｐゴシック"/>
            <family val="3"/>
            <charset val="128"/>
          </rPr>
          <t xml:space="preserve">
</t>
        </r>
      </text>
    </comment>
    <comment ref="B22" authorId="0" shapeId="0" xr:uid="{00000000-0006-0000-3A00-000003000000}">
      <text>
        <r>
          <rPr>
            <b/>
            <sz val="9"/>
            <color indexed="81"/>
            <rFont val="ＭＳ Ｐゴシック"/>
            <family val="3"/>
            <charset val="128"/>
          </rPr>
          <t>もれなく記入してください。</t>
        </r>
      </text>
    </comment>
    <comment ref="E26" authorId="0" shapeId="0" xr:uid="{00000000-0006-0000-3A00-000004000000}">
      <text>
        <r>
          <rPr>
            <b/>
            <sz val="9"/>
            <color indexed="81"/>
            <rFont val="ＭＳ Ｐゴシック"/>
            <family val="3"/>
            <charset val="128"/>
          </rPr>
          <t>確認申請枚数を入力してください。</t>
        </r>
      </text>
    </comment>
    <comment ref="F29" authorId="0" shapeId="0" xr:uid="{00000000-0006-0000-3A00-000005000000}">
      <text>
        <r>
          <rPr>
            <b/>
            <sz val="9"/>
            <color indexed="81"/>
            <rFont val="ＭＳ Ｐゴシック"/>
            <family val="3"/>
            <charset val="128"/>
          </rPr>
          <t>入力してください。</t>
        </r>
      </text>
    </comment>
    <comment ref="J29" authorId="0" shapeId="0" xr:uid="{00000000-0006-0000-3A00-000006000000}">
      <text>
        <r>
          <rPr>
            <b/>
            <sz val="9"/>
            <color indexed="81"/>
            <rFont val="ＭＳ Ｐゴシック"/>
            <family val="3"/>
            <charset val="128"/>
          </rPr>
          <t>入力してください。</t>
        </r>
      </text>
    </comment>
    <comment ref="F30" authorId="0" shapeId="0" xr:uid="{00000000-0006-0000-3A00-000007000000}">
      <text>
        <r>
          <rPr>
            <b/>
            <sz val="9"/>
            <color indexed="81"/>
            <rFont val="ＭＳ Ｐゴシック"/>
            <family val="3"/>
            <charset val="128"/>
          </rPr>
          <t>入力してください。</t>
        </r>
      </text>
    </comment>
    <comment ref="J30" authorId="0" shapeId="0" xr:uid="{00000000-0006-0000-3A00-000008000000}">
      <text>
        <r>
          <rPr>
            <b/>
            <sz val="9"/>
            <color indexed="81"/>
            <rFont val="ＭＳ Ｐゴシック"/>
            <family val="3"/>
            <charset val="128"/>
          </rPr>
          <t>入力してください。</t>
        </r>
      </text>
    </comment>
    <comment ref="F31" authorId="0" shapeId="0" xr:uid="{00000000-0006-0000-3A00-000009000000}">
      <text>
        <r>
          <rPr>
            <b/>
            <sz val="9"/>
            <color indexed="81"/>
            <rFont val="ＭＳ Ｐゴシック"/>
            <family val="3"/>
            <charset val="128"/>
          </rPr>
          <t>入力してください。</t>
        </r>
      </text>
    </comment>
    <comment ref="J31" authorId="0" shapeId="0" xr:uid="{00000000-0006-0000-3A00-00000A000000}">
      <text>
        <r>
          <rPr>
            <b/>
            <sz val="9"/>
            <color indexed="81"/>
            <rFont val="ＭＳ Ｐゴシック"/>
            <family val="3"/>
            <charset val="128"/>
          </rPr>
          <t>入力してください。</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28" authorId="0" shapeId="0" xr:uid="{00000000-0006-0000-3B00-000001000000}">
      <text>
        <r>
          <rPr>
            <b/>
            <sz val="9"/>
            <color indexed="81"/>
            <rFont val="ＭＳ Ｐゴシック"/>
            <family val="3"/>
            <charset val="128"/>
          </rPr>
          <t>確認枚数を入力してください。</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0" authorId="0" shapeId="0" xr:uid="{00000000-0006-0000-3C00-000001000000}">
      <text>
        <r>
          <rPr>
            <b/>
            <sz val="12"/>
            <color indexed="81"/>
            <rFont val="ＭＳ Ｐゴシック"/>
            <family val="3"/>
            <charset val="128"/>
          </rPr>
          <t>証明年月日を入力してください。</t>
        </r>
        <r>
          <rPr>
            <sz val="12"/>
            <color indexed="81"/>
            <rFont val="ＭＳ Ｐゴシック"/>
            <family val="3"/>
            <charset val="128"/>
          </rPr>
          <t xml:space="preserve">
</t>
        </r>
      </text>
    </comment>
    <comment ref="F20" authorId="0" shapeId="0" xr:uid="{00000000-0006-0000-3C00-000002000000}">
      <text>
        <r>
          <rPr>
            <b/>
            <sz val="9"/>
            <color indexed="81"/>
            <rFont val="ＭＳ Ｐゴシック"/>
            <family val="3"/>
            <charset val="128"/>
          </rPr>
          <t>もれなく御記入ください。</t>
        </r>
      </text>
    </comment>
    <comment ref="F23" authorId="0" shapeId="0" xr:uid="{00000000-0006-0000-3C00-000003000000}">
      <text>
        <r>
          <rPr>
            <b/>
            <sz val="12"/>
            <color indexed="81"/>
            <rFont val="ＭＳ Ｐゴシック"/>
            <family val="3"/>
            <charset val="128"/>
          </rPr>
          <t>作成数を入力してください。</t>
        </r>
      </text>
    </comment>
    <comment ref="F24" authorId="0" shapeId="0" xr:uid="{00000000-0006-0000-3C00-000004000000}">
      <text>
        <r>
          <rPr>
            <b/>
            <sz val="9"/>
            <color indexed="81"/>
            <rFont val="ＭＳ Ｐゴシック"/>
            <family val="3"/>
            <charset val="128"/>
          </rPr>
          <t>金額を入力してください。</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00000000-0006-0000-3D00-000001000000}">
      <text>
        <r>
          <rPr>
            <b/>
            <sz val="9"/>
            <color indexed="81"/>
            <rFont val="ＭＳ Ｐゴシック"/>
            <family val="3"/>
            <charset val="128"/>
          </rPr>
          <t>請求年月日を入力後印刷するか、印刷後手書きで御記入くださるようお願いします。</t>
        </r>
      </text>
    </comment>
    <comment ref="K8" authorId="0" shapeId="0" xr:uid="{00000000-0006-0000-3D00-000002000000}">
      <text>
        <r>
          <rPr>
            <b/>
            <sz val="9"/>
            <color indexed="81"/>
            <rFont val="ＭＳ Ｐゴシック"/>
            <family val="3"/>
            <charset val="128"/>
          </rPr>
          <t>もれなく御記入くださるようお願いします。</t>
        </r>
      </text>
    </comment>
    <comment ref="K11" authorId="0" shapeId="0" xr:uid="{00000000-0006-0000-3D00-000003000000}">
      <text>
        <r>
          <rPr>
            <b/>
            <sz val="9"/>
            <color indexed="81"/>
            <rFont val="ＭＳ Ｐゴシック"/>
            <family val="3"/>
            <charset val="128"/>
          </rPr>
          <t>電話番号を入力してくださるようお願いします。</t>
        </r>
      </text>
    </comment>
    <comment ref="E17" authorId="0" shapeId="0" xr:uid="{00000000-0006-0000-3D00-000004000000}">
      <text>
        <r>
          <rPr>
            <b/>
            <sz val="12"/>
            <color indexed="81"/>
            <rFont val="ＭＳ Ｐゴシック"/>
            <family val="3"/>
            <charset val="128"/>
          </rPr>
          <t>　別記請求内訳書に記載された請求額が自動転記されます。
　まず内訳を作成してください。</t>
        </r>
      </text>
    </comment>
    <comment ref="F27" authorId="0" shapeId="0" xr:uid="{00000000-0006-0000-3D00-000005000000}">
      <text>
        <r>
          <rPr>
            <b/>
            <sz val="9"/>
            <color indexed="81"/>
            <rFont val="ＭＳ Ｐゴシック"/>
            <family val="3"/>
            <charset val="128"/>
          </rPr>
          <t>必要事項をもれなく入力後印刷するか、印刷後御記入くださるようお願いします。</t>
        </r>
      </text>
    </comment>
    <comment ref="B39" authorId="0" shapeId="0" xr:uid="{00000000-0006-0000-3D00-000006000000}">
      <text>
        <r>
          <rPr>
            <b/>
            <sz val="9"/>
            <color indexed="81"/>
            <rFont val="ＭＳ Ｐゴシック"/>
            <family val="3"/>
            <charset val="128"/>
          </rPr>
          <t>契約単価（税込）を入力してください。</t>
        </r>
      </text>
    </comment>
    <comment ref="D39" authorId="0" shapeId="0" xr:uid="{00000000-0006-0000-3D00-000007000000}">
      <text>
        <r>
          <rPr>
            <b/>
            <sz val="9"/>
            <color indexed="81"/>
            <rFont val="ＭＳ Ｐゴシック"/>
            <family val="3"/>
            <charset val="128"/>
          </rPr>
          <t>作成枚数を入力してください。</t>
        </r>
      </text>
    </comment>
    <comment ref="F39" authorId="0" shapeId="0" xr:uid="{00000000-0006-0000-3D00-000008000000}">
      <text>
        <r>
          <rPr>
            <b/>
            <sz val="9"/>
            <color indexed="81"/>
            <rFont val="ＭＳ Ｐゴシック"/>
            <family val="3"/>
            <charset val="128"/>
          </rPr>
          <t>自動計算されます。</t>
        </r>
      </text>
    </comment>
    <comment ref="H39" authorId="0" shapeId="0" xr:uid="{00000000-0006-0000-3D00-000009000000}">
      <text>
        <r>
          <rPr>
            <b/>
            <sz val="9"/>
            <color indexed="81"/>
            <rFont val="ＭＳ Ｐゴシック"/>
            <family val="3"/>
            <charset val="128"/>
          </rPr>
          <t>立札・看板の単価（基準限度額）です。</t>
        </r>
      </text>
    </comment>
    <comment ref="J39" authorId="0" shapeId="0" xr:uid="{00000000-0006-0000-3D00-00000A000000}">
      <text>
        <r>
          <rPr>
            <b/>
            <sz val="9"/>
            <color indexed="81"/>
            <rFont val="ＭＳ Ｐゴシック"/>
            <family val="3"/>
            <charset val="128"/>
          </rPr>
          <t>自動計算されます。（３が限度数となります。）</t>
        </r>
      </text>
    </comment>
    <comment ref="L39" authorId="0" shapeId="0" xr:uid="{00000000-0006-0000-3D00-00000B000000}">
      <text>
        <r>
          <rPr>
            <b/>
            <sz val="9"/>
            <color indexed="81"/>
            <rFont val="ＭＳ Ｐゴシック"/>
            <family val="3"/>
            <charset val="128"/>
          </rPr>
          <t xml:space="preserve">自動計算されます。
</t>
        </r>
      </text>
    </comment>
    <comment ref="N39" authorId="0" shapeId="0" xr:uid="{00000000-0006-0000-3D00-00000C000000}">
      <text>
        <r>
          <rPr>
            <b/>
            <sz val="9"/>
            <color indexed="81"/>
            <rFont val="ＭＳ Ｐゴシック"/>
            <family val="3"/>
            <charset val="128"/>
          </rPr>
          <t xml:space="preserve">(A)と(D)で少ない方の額が自動表示されます。
</t>
        </r>
      </text>
    </comment>
    <comment ref="P39" authorId="0" shapeId="0" xr:uid="{00000000-0006-0000-3D00-00000D000000}">
      <text>
        <r>
          <rPr>
            <b/>
            <sz val="9"/>
            <color indexed="81"/>
            <rFont val="ＭＳ Ｐゴシック"/>
            <family val="3"/>
            <charset val="128"/>
          </rPr>
          <t xml:space="preserve">(B)と（E)で少ない方の枚数が自動表示されます。
</t>
        </r>
      </text>
    </comment>
    <comment ref="R39" authorId="0" shapeId="0" xr:uid="{00000000-0006-0000-3D00-00000E000000}">
      <text>
        <r>
          <rPr>
            <b/>
            <sz val="9"/>
            <color indexed="81"/>
            <rFont val="ＭＳ Ｐゴシック"/>
            <family val="3"/>
            <charset val="128"/>
          </rPr>
          <t>自動計算されます。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7" authorId="0" shapeId="0" xr:uid="{00000000-0006-0000-0C00-000001000000}">
      <text>
        <r>
          <rPr>
            <b/>
            <sz val="9"/>
            <color indexed="81"/>
            <rFont val="ＭＳ Ｐゴシック"/>
            <family val="3"/>
            <charset val="128"/>
          </rPr>
          <t>届出年月日を入力後に印刷するか、印刷後手書きで記入してくださるようお願いします。</t>
        </r>
      </text>
    </comment>
    <comment ref="N49" authorId="0" shapeId="0" xr:uid="{00000000-0006-0000-0C00-000002000000}">
      <text>
        <r>
          <rPr>
            <b/>
            <sz val="9"/>
            <color indexed="81"/>
            <rFont val="ＭＳ Ｐゴシック"/>
            <family val="3"/>
            <charset val="128"/>
          </rPr>
          <t>届出年月日を入力後に印刷するか、印刷後手書きで記入してくださるようお願いします。</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3E00-000001000000}">
      <text>
        <r>
          <rPr>
            <b/>
            <sz val="9"/>
            <color indexed="81"/>
            <rFont val="ＭＳ Ｐゴシック"/>
            <family val="3"/>
            <charset val="128"/>
          </rPr>
          <t>請求年月日を入力後印刷するか、印刷後手書きで御記入くださるようお願いします。</t>
        </r>
      </text>
    </comment>
    <comment ref="D26" authorId="0" shapeId="0" xr:uid="{00000000-0006-0000-3E00-000002000000}">
      <text>
        <r>
          <rPr>
            <b/>
            <sz val="9"/>
            <color indexed="81"/>
            <rFont val="ＭＳ Ｐゴシック"/>
            <family val="3"/>
            <charset val="128"/>
          </rPr>
          <t>入力してください。</t>
        </r>
      </text>
    </comment>
    <comment ref="A27" authorId="0" shapeId="0" xr:uid="{00000000-0006-0000-3E00-000003000000}">
      <text>
        <r>
          <rPr>
            <b/>
            <sz val="9"/>
            <color indexed="81"/>
            <rFont val="ＭＳ Ｐゴシック"/>
            <family val="3"/>
            <charset val="128"/>
          </rPr>
          <t xml:space="preserve">契約年月日を入力してください。
</t>
        </r>
      </text>
    </comment>
    <comment ref="I27" authorId="0" shapeId="0" xr:uid="{00000000-0006-0000-3E00-000004000000}">
      <text>
        <r>
          <rPr>
            <b/>
            <sz val="9"/>
            <color indexed="81"/>
            <rFont val="ＭＳ Ｐゴシック"/>
            <family val="3"/>
            <charset val="128"/>
          </rPr>
          <t>作成契約枚数を入力してください。</t>
        </r>
      </text>
    </comment>
    <comment ref="L27" authorId="0" shapeId="0" xr:uid="{00000000-0006-0000-3E00-000005000000}">
      <text>
        <r>
          <rPr>
            <b/>
            <sz val="9"/>
            <color indexed="81"/>
            <rFont val="ＭＳ Ｐゴシック"/>
            <family val="3"/>
            <charset val="128"/>
          </rPr>
          <t>作成契約金額を入力してください。</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5" authorId="0" shapeId="0" xr:uid="{00000000-0006-0000-3F00-000001000000}">
      <text>
        <r>
          <rPr>
            <b/>
            <sz val="12"/>
            <color indexed="81"/>
            <rFont val="ＭＳ Ｐゴシック"/>
            <family val="3"/>
            <charset val="128"/>
          </rPr>
          <t>申請年月日を入力してください。</t>
        </r>
      </text>
    </comment>
    <comment ref="D19" authorId="0" shapeId="0" xr:uid="{00000000-0006-0000-3F00-000002000000}">
      <text>
        <r>
          <rPr>
            <b/>
            <sz val="12"/>
            <color indexed="81"/>
            <rFont val="ＭＳ Ｐゴシック"/>
            <family val="3"/>
            <charset val="128"/>
          </rPr>
          <t>契約年月日を入力してください。</t>
        </r>
        <r>
          <rPr>
            <sz val="9"/>
            <color indexed="81"/>
            <rFont val="ＭＳ Ｐゴシック"/>
            <family val="3"/>
            <charset val="128"/>
          </rPr>
          <t xml:space="preserve">
</t>
        </r>
      </text>
    </comment>
    <comment ref="B22" authorId="0" shapeId="0" xr:uid="{00000000-0006-0000-3F00-000003000000}">
      <text>
        <r>
          <rPr>
            <b/>
            <sz val="9"/>
            <color indexed="81"/>
            <rFont val="ＭＳ Ｐゴシック"/>
            <family val="3"/>
            <charset val="128"/>
          </rPr>
          <t>もれなく記入してください。</t>
        </r>
      </text>
    </comment>
    <comment ref="E26" authorId="0" shapeId="0" xr:uid="{00000000-0006-0000-3F00-000004000000}">
      <text>
        <r>
          <rPr>
            <b/>
            <sz val="9"/>
            <color indexed="81"/>
            <rFont val="ＭＳ Ｐゴシック"/>
            <family val="3"/>
            <charset val="128"/>
          </rPr>
          <t>確認申請枚数を入力してください。</t>
        </r>
      </text>
    </comment>
    <comment ref="F29" authorId="0" shapeId="0" xr:uid="{00000000-0006-0000-3F00-000005000000}">
      <text>
        <r>
          <rPr>
            <b/>
            <sz val="9"/>
            <color indexed="81"/>
            <rFont val="ＭＳ Ｐゴシック"/>
            <family val="3"/>
            <charset val="128"/>
          </rPr>
          <t>入力してください。</t>
        </r>
      </text>
    </comment>
    <comment ref="J29" authorId="0" shapeId="0" xr:uid="{00000000-0006-0000-3F00-000006000000}">
      <text>
        <r>
          <rPr>
            <b/>
            <sz val="9"/>
            <color indexed="81"/>
            <rFont val="ＭＳ Ｐゴシック"/>
            <family val="3"/>
            <charset val="128"/>
          </rPr>
          <t>入力してください。</t>
        </r>
      </text>
    </comment>
    <comment ref="F30" authorId="0" shapeId="0" xr:uid="{00000000-0006-0000-3F00-000007000000}">
      <text>
        <r>
          <rPr>
            <b/>
            <sz val="9"/>
            <color indexed="81"/>
            <rFont val="ＭＳ Ｐゴシック"/>
            <family val="3"/>
            <charset val="128"/>
          </rPr>
          <t>入力してください。</t>
        </r>
      </text>
    </comment>
    <comment ref="J30" authorId="0" shapeId="0" xr:uid="{00000000-0006-0000-3F00-000008000000}">
      <text>
        <r>
          <rPr>
            <b/>
            <sz val="9"/>
            <color indexed="81"/>
            <rFont val="ＭＳ Ｐゴシック"/>
            <family val="3"/>
            <charset val="128"/>
          </rPr>
          <t>入力してください。</t>
        </r>
      </text>
    </comment>
    <comment ref="F31" authorId="0" shapeId="0" xr:uid="{00000000-0006-0000-3F00-000009000000}">
      <text>
        <r>
          <rPr>
            <b/>
            <sz val="9"/>
            <color indexed="81"/>
            <rFont val="ＭＳ Ｐゴシック"/>
            <family val="3"/>
            <charset val="128"/>
          </rPr>
          <t>入力してください。</t>
        </r>
      </text>
    </comment>
    <comment ref="J31" authorId="0" shapeId="0" xr:uid="{00000000-0006-0000-3F00-00000A000000}">
      <text>
        <r>
          <rPr>
            <b/>
            <sz val="9"/>
            <color indexed="81"/>
            <rFont val="ＭＳ Ｐゴシック"/>
            <family val="3"/>
            <charset val="128"/>
          </rPr>
          <t>入力してください。</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28" authorId="0" shapeId="0" xr:uid="{00000000-0006-0000-4000-000001000000}">
      <text>
        <r>
          <rPr>
            <b/>
            <sz val="9"/>
            <color indexed="81"/>
            <rFont val="ＭＳ Ｐゴシック"/>
            <family val="3"/>
            <charset val="128"/>
          </rPr>
          <t>確認枚数を入力してください。</t>
        </r>
      </text>
    </comment>
  </commentList>
</comments>
</file>

<file path=xl/comments5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0" authorId="0" shapeId="0" xr:uid="{00000000-0006-0000-4100-000001000000}">
      <text>
        <r>
          <rPr>
            <b/>
            <sz val="12"/>
            <color indexed="81"/>
            <rFont val="ＭＳ Ｐゴシック"/>
            <family val="3"/>
            <charset val="128"/>
          </rPr>
          <t>証明年月日を入力してください。</t>
        </r>
        <r>
          <rPr>
            <sz val="12"/>
            <color indexed="81"/>
            <rFont val="ＭＳ Ｐゴシック"/>
            <family val="3"/>
            <charset val="128"/>
          </rPr>
          <t xml:space="preserve">
</t>
        </r>
      </text>
    </comment>
    <comment ref="F20" authorId="0" shapeId="0" xr:uid="{00000000-0006-0000-4100-000002000000}">
      <text>
        <r>
          <rPr>
            <b/>
            <sz val="9"/>
            <color indexed="81"/>
            <rFont val="ＭＳ Ｐゴシック"/>
            <family val="3"/>
            <charset val="128"/>
          </rPr>
          <t>もれなく御記入ください。</t>
        </r>
      </text>
    </comment>
    <comment ref="F23" authorId="0" shapeId="0" xr:uid="{00000000-0006-0000-4100-000003000000}">
      <text>
        <r>
          <rPr>
            <b/>
            <sz val="12"/>
            <color indexed="81"/>
            <rFont val="ＭＳ Ｐゴシック"/>
            <family val="3"/>
            <charset val="128"/>
          </rPr>
          <t>作成数を入力してください。</t>
        </r>
      </text>
    </comment>
    <comment ref="F24" authorId="0" shapeId="0" xr:uid="{00000000-0006-0000-4100-000004000000}">
      <text>
        <r>
          <rPr>
            <b/>
            <sz val="9"/>
            <color indexed="81"/>
            <rFont val="ＭＳ Ｐゴシック"/>
            <family val="3"/>
            <charset val="128"/>
          </rPr>
          <t>金額を入力してください。</t>
        </r>
      </text>
    </comment>
  </commentList>
</comments>
</file>

<file path=xl/comments5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00000000-0006-0000-4200-000001000000}">
      <text>
        <r>
          <rPr>
            <b/>
            <sz val="9"/>
            <color indexed="81"/>
            <rFont val="ＭＳ Ｐゴシック"/>
            <family val="3"/>
            <charset val="128"/>
          </rPr>
          <t>請求年月日を入力後印刷するか、印刷後手書きで御記入くださるようお願いします。</t>
        </r>
      </text>
    </comment>
    <comment ref="K8" authorId="0" shapeId="0" xr:uid="{00000000-0006-0000-4200-000002000000}">
      <text>
        <r>
          <rPr>
            <b/>
            <sz val="9"/>
            <color indexed="81"/>
            <rFont val="ＭＳ Ｐゴシック"/>
            <family val="3"/>
            <charset val="128"/>
          </rPr>
          <t>もれなく御記入くださるようお願いします。</t>
        </r>
      </text>
    </comment>
    <comment ref="K11" authorId="0" shapeId="0" xr:uid="{00000000-0006-0000-4200-000003000000}">
      <text>
        <r>
          <rPr>
            <b/>
            <sz val="9"/>
            <color indexed="81"/>
            <rFont val="ＭＳ Ｐゴシック"/>
            <family val="3"/>
            <charset val="128"/>
          </rPr>
          <t>電話番号を入力してくださるようお願いします。</t>
        </r>
      </text>
    </comment>
    <comment ref="E18" authorId="0" shapeId="0" xr:uid="{00000000-0006-0000-4200-000004000000}">
      <text>
        <r>
          <rPr>
            <b/>
            <sz val="12"/>
            <color indexed="81"/>
            <rFont val="ＭＳ Ｐゴシック"/>
            <family val="3"/>
            <charset val="128"/>
          </rPr>
          <t>　別記請求内訳書に記載された請求額が自動転記されます。
　まず内訳を作成してください。</t>
        </r>
      </text>
    </comment>
    <comment ref="F28" authorId="0" shapeId="0" xr:uid="{00000000-0006-0000-4200-000005000000}">
      <text>
        <r>
          <rPr>
            <b/>
            <sz val="9"/>
            <color indexed="81"/>
            <rFont val="ＭＳ Ｐゴシック"/>
            <family val="3"/>
            <charset val="128"/>
          </rPr>
          <t>必要事項をもれなく入力後印刷するか、印刷後御記入くださるようお願いします。</t>
        </r>
      </text>
    </comment>
    <comment ref="B40" authorId="0" shapeId="0" xr:uid="{00000000-0006-0000-4200-000006000000}">
      <text>
        <r>
          <rPr>
            <b/>
            <sz val="9"/>
            <color indexed="81"/>
            <rFont val="ＭＳ Ｐゴシック"/>
            <family val="3"/>
            <charset val="128"/>
          </rPr>
          <t>契約単価（税込）を入力してください。</t>
        </r>
      </text>
    </comment>
    <comment ref="D40" authorId="0" shapeId="0" xr:uid="{00000000-0006-0000-4200-000007000000}">
      <text>
        <r>
          <rPr>
            <b/>
            <sz val="9"/>
            <color indexed="81"/>
            <rFont val="ＭＳ Ｐゴシック"/>
            <family val="3"/>
            <charset val="128"/>
          </rPr>
          <t>作成枚数を入力してください。</t>
        </r>
      </text>
    </comment>
    <comment ref="F40" authorId="0" shapeId="0" xr:uid="{00000000-0006-0000-4200-000008000000}">
      <text>
        <r>
          <rPr>
            <b/>
            <sz val="9"/>
            <color indexed="81"/>
            <rFont val="ＭＳ Ｐゴシック"/>
            <family val="3"/>
            <charset val="128"/>
          </rPr>
          <t>自動計算されます。</t>
        </r>
      </text>
    </comment>
    <comment ref="H40" authorId="0" shapeId="0" xr:uid="{00000000-0006-0000-4200-000009000000}">
      <text>
        <r>
          <rPr>
            <b/>
            <sz val="9"/>
            <color indexed="81"/>
            <rFont val="ＭＳ Ｐゴシック"/>
            <family val="3"/>
            <charset val="128"/>
          </rPr>
          <t>立札・看板の単価（基準限度額）です。</t>
        </r>
      </text>
    </comment>
    <comment ref="J40" authorId="0" shapeId="0" xr:uid="{00000000-0006-0000-4200-00000A000000}">
      <text>
        <r>
          <rPr>
            <b/>
            <sz val="9"/>
            <color indexed="81"/>
            <rFont val="ＭＳ Ｐゴシック"/>
            <family val="3"/>
            <charset val="128"/>
          </rPr>
          <t>自動計算されます。（４が限度数となります。）</t>
        </r>
      </text>
    </comment>
    <comment ref="L40" authorId="0" shapeId="0" xr:uid="{00000000-0006-0000-4200-00000B000000}">
      <text>
        <r>
          <rPr>
            <b/>
            <sz val="9"/>
            <color indexed="81"/>
            <rFont val="ＭＳ Ｐゴシック"/>
            <family val="3"/>
            <charset val="128"/>
          </rPr>
          <t xml:space="preserve">自動計算されます。
</t>
        </r>
      </text>
    </comment>
    <comment ref="N40" authorId="0" shapeId="0" xr:uid="{00000000-0006-0000-4200-00000C000000}">
      <text>
        <r>
          <rPr>
            <b/>
            <sz val="9"/>
            <color indexed="81"/>
            <rFont val="ＭＳ Ｐゴシック"/>
            <family val="3"/>
            <charset val="128"/>
          </rPr>
          <t xml:space="preserve">(A)と(D)で少ない方の額が自動表示されます。
</t>
        </r>
      </text>
    </comment>
    <comment ref="P40" authorId="0" shapeId="0" xr:uid="{00000000-0006-0000-4200-00000D000000}">
      <text>
        <r>
          <rPr>
            <b/>
            <sz val="9"/>
            <color indexed="81"/>
            <rFont val="ＭＳ Ｐゴシック"/>
            <family val="3"/>
            <charset val="128"/>
          </rPr>
          <t xml:space="preserve">(B)と（E)で少ない方の枚数が自動表示されます。
</t>
        </r>
      </text>
    </comment>
    <comment ref="R40" authorId="0" shapeId="0" xr:uid="{00000000-0006-0000-4200-00000E000000}">
      <text>
        <r>
          <rPr>
            <b/>
            <sz val="9"/>
            <color indexed="81"/>
            <rFont val="ＭＳ Ｐゴシック"/>
            <family val="3"/>
            <charset val="128"/>
          </rPr>
          <t>自動計算されます。</t>
        </r>
      </text>
    </comment>
  </commentList>
</comments>
</file>

<file path=xl/comments5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4300-000001000000}">
      <text>
        <r>
          <rPr>
            <b/>
            <sz val="9"/>
            <color indexed="81"/>
            <rFont val="ＭＳ Ｐゴシック"/>
            <family val="3"/>
            <charset val="128"/>
          </rPr>
          <t>請求年月日を入力後印刷するか、印刷後手書きで御記入くださるようお願いします。</t>
        </r>
      </text>
    </comment>
    <comment ref="D26" authorId="0" shapeId="0" xr:uid="{00000000-0006-0000-4300-000002000000}">
      <text>
        <r>
          <rPr>
            <b/>
            <sz val="9"/>
            <color indexed="81"/>
            <rFont val="ＭＳ Ｐゴシック"/>
            <family val="3"/>
            <charset val="128"/>
          </rPr>
          <t>入力してください。</t>
        </r>
      </text>
    </comment>
    <comment ref="A27" authorId="0" shapeId="0" xr:uid="{00000000-0006-0000-4300-000003000000}">
      <text>
        <r>
          <rPr>
            <b/>
            <sz val="9"/>
            <color indexed="81"/>
            <rFont val="ＭＳ Ｐゴシック"/>
            <family val="3"/>
            <charset val="128"/>
          </rPr>
          <t xml:space="preserve">契約年月日を入力してください。
</t>
        </r>
      </text>
    </comment>
    <comment ref="I27" authorId="0" shapeId="0" xr:uid="{00000000-0006-0000-4300-000004000000}">
      <text>
        <r>
          <rPr>
            <b/>
            <sz val="9"/>
            <color indexed="81"/>
            <rFont val="ＭＳ Ｐゴシック"/>
            <family val="3"/>
            <charset val="128"/>
          </rPr>
          <t>作成契約数を入力してください。</t>
        </r>
      </text>
    </comment>
    <comment ref="L27" authorId="0" shapeId="0" xr:uid="{00000000-0006-0000-4300-000005000000}">
      <text>
        <r>
          <rPr>
            <b/>
            <sz val="9"/>
            <color indexed="81"/>
            <rFont val="ＭＳ Ｐゴシック"/>
            <family val="3"/>
            <charset val="128"/>
          </rPr>
          <t>作成契約金額を入力してください。</t>
        </r>
      </text>
    </comment>
  </commentList>
</comments>
</file>

<file path=xl/comments5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5" authorId="0" shapeId="0" xr:uid="{00000000-0006-0000-4400-000001000000}">
      <text>
        <r>
          <rPr>
            <b/>
            <sz val="12"/>
            <color indexed="81"/>
            <rFont val="ＭＳ Ｐゴシック"/>
            <family val="3"/>
            <charset val="128"/>
          </rPr>
          <t>申請年月日を入力してください。</t>
        </r>
      </text>
    </comment>
    <comment ref="D19" authorId="0" shapeId="0" xr:uid="{00000000-0006-0000-4400-000002000000}">
      <text>
        <r>
          <rPr>
            <b/>
            <sz val="12"/>
            <color indexed="81"/>
            <rFont val="ＭＳ Ｐゴシック"/>
            <family val="3"/>
            <charset val="128"/>
          </rPr>
          <t>契約年月日を入力してください。</t>
        </r>
        <r>
          <rPr>
            <sz val="9"/>
            <color indexed="81"/>
            <rFont val="ＭＳ Ｐゴシック"/>
            <family val="3"/>
            <charset val="128"/>
          </rPr>
          <t xml:space="preserve">
</t>
        </r>
      </text>
    </comment>
    <comment ref="B22" authorId="0" shapeId="0" xr:uid="{00000000-0006-0000-4400-000003000000}">
      <text>
        <r>
          <rPr>
            <b/>
            <sz val="9"/>
            <color indexed="81"/>
            <rFont val="ＭＳ Ｐゴシック"/>
            <family val="3"/>
            <charset val="128"/>
          </rPr>
          <t>もれなく記入してください。</t>
        </r>
      </text>
    </comment>
    <comment ref="E26" authorId="0" shapeId="0" xr:uid="{00000000-0006-0000-4400-000004000000}">
      <text>
        <r>
          <rPr>
            <b/>
            <sz val="9"/>
            <color indexed="81"/>
            <rFont val="ＭＳ Ｐゴシック"/>
            <family val="3"/>
            <charset val="128"/>
          </rPr>
          <t>確認申請枚数を入力してください。</t>
        </r>
      </text>
    </comment>
    <comment ref="F29" authorId="0" shapeId="0" xr:uid="{00000000-0006-0000-4400-000005000000}">
      <text>
        <r>
          <rPr>
            <b/>
            <sz val="9"/>
            <color indexed="81"/>
            <rFont val="ＭＳ Ｐゴシック"/>
            <family val="3"/>
            <charset val="128"/>
          </rPr>
          <t>入力してください。</t>
        </r>
      </text>
    </comment>
    <comment ref="J29" authorId="0" shapeId="0" xr:uid="{00000000-0006-0000-4400-000006000000}">
      <text>
        <r>
          <rPr>
            <b/>
            <sz val="9"/>
            <color indexed="81"/>
            <rFont val="ＭＳ Ｐゴシック"/>
            <family val="3"/>
            <charset val="128"/>
          </rPr>
          <t>入力してください。</t>
        </r>
      </text>
    </comment>
    <comment ref="F30" authorId="0" shapeId="0" xr:uid="{00000000-0006-0000-4400-000007000000}">
      <text>
        <r>
          <rPr>
            <b/>
            <sz val="9"/>
            <color indexed="81"/>
            <rFont val="ＭＳ Ｐゴシック"/>
            <family val="3"/>
            <charset val="128"/>
          </rPr>
          <t>入力してください。</t>
        </r>
      </text>
    </comment>
    <comment ref="J30" authorId="0" shapeId="0" xr:uid="{00000000-0006-0000-4400-000008000000}">
      <text>
        <r>
          <rPr>
            <b/>
            <sz val="9"/>
            <color indexed="81"/>
            <rFont val="ＭＳ Ｐゴシック"/>
            <family val="3"/>
            <charset val="128"/>
          </rPr>
          <t>入力してください。</t>
        </r>
      </text>
    </comment>
    <comment ref="F31" authorId="0" shapeId="0" xr:uid="{00000000-0006-0000-4400-000009000000}">
      <text>
        <r>
          <rPr>
            <b/>
            <sz val="9"/>
            <color indexed="81"/>
            <rFont val="ＭＳ Ｐゴシック"/>
            <family val="3"/>
            <charset val="128"/>
          </rPr>
          <t>入力してください。</t>
        </r>
      </text>
    </comment>
    <comment ref="J31" authorId="0" shapeId="0" xr:uid="{00000000-0006-0000-4400-00000A000000}">
      <text>
        <r>
          <rPr>
            <b/>
            <sz val="9"/>
            <color indexed="81"/>
            <rFont val="ＭＳ Ｐゴシック"/>
            <family val="3"/>
            <charset val="128"/>
          </rPr>
          <t>入力してください。</t>
        </r>
      </text>
    </comment>
  </commentList>
</comments>
</file>

<file path=xl/comments5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28" authorId="0" shapeId="0" xr:uid="{00000000-0006-0000-4500-000001000000}">
      <text>
        <r>
          <rPr>
            <b/>
            <sz val="9"/>
            <color indexed="81"/>
            <rFont val="ＭＳ Ｐゴシック"/>
            <family val="3"/>
            <charset val="128"/>
          </rPr>
          <t>確認枚数を入力してください。</t>
        </r>
      </text>
    </comment>
  </commentList>
</comments>
</file>

<file path=xl/comments5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0" authorId="0" shapeId="0" xr:uid="{00000000-0006-0000-4600-000001000000}">
      <text>
        <r>
          <rPr>
            <b/>
            <sz val="12"/>
            <color indexed="81"/>
            <rFont val="ＭＳ Ｐゴシック"/>
            <family val="3"/>
            <charset val="128"/>
          </rPr>
          <t>証明年月日を入力してください。</t>
        </r>
        <r>
          <rPr>
            <sz val="12"/>
            <color indexed="81"/>
            <rFont val="ＭＳ Ｐゴシック"/>
            <family val="3"/>
            <charset val="128"/>
          </rPr>
          <t xml:space="preserve">
</t>
        </r>
      </text>
    </comment>
    <comment ref="F20" authorId="0" shapeId="0" xr:uid="{00000000-0006-0000-4600-000002000000}">
      <text>
        <r>
          <rPr>
            <b/>
            <sz val="9"/>
            <color indexed="81"/>
            <rFont val="ＭＳ Ｐゴシック"/>
            <family val="3"/>
            <charset val="128"/>
          </rPr>
          <t>もれなく御記入ください。</t>
        </r>
      </text>
    </comment>
    <comment ref="F23" authorId="0" shapeId="0" xr:uid="{00000000-0006-0000-4600-000003000000}">
      <text>
        <r>
          <rPr>
            <b/>
            <sz val="12"/>
            <color indexed="81"/>
            <rFont val="ＭＳ Ｐゴシック"/>
            <family val="3"/>
            <charset val="128"/>
          </rPr>
          <t>作成数を入力してください。</t>
        </r>
      </text>
    </comment>
    <comment ref="F24" authorId="0" shapeId="0" xr:uid="{00000000-0006-0000-4600-000004000000}">
      <text>
        <r>
          <rPr>
            <b/>
            <sz val="9"/>
            <color indexed="81"/>
            <rFont val="ＭＳ Ｐゴシック"/>
            <family val="3"/>
            <charset val="128"/>
          </rPr>
          <t>金額を入力してください。</t>
        </r>
      </text>
    </comment>
  </commentList>
</comments>
</file>

<file path=xl/comments5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00000000-0006-0000-4700-000001000000}">
      <text>
        <r>
          <rPr>
            <b/>
            <sz val="9"/>
            <color indexed="81"/>
            <rFont val="ＭＳ Ｐゴシック"/>
            <family val="3"/>
            <charset val="128"/>
          </rPr>
          <t>請求年月日を入力後印刷するか、印刷後手書きで御記入くださるようお願いします。</t>
        </r>
      </text>
    </comment>
    <comment ref="K8" authorId="0" shapeId="0" xr:uid="{00000000-0006-0000-4700-000002000000}">
      <text>
        <r>
          <rPr>
            <b/>
            <sz val="9"/>
            <color indexed="81"/>
            <rFont val="ＭＳ Ｐゴシック"/>
            <family val="3"/>
            <charset val="128"/>
          </rPr>
          <t>もれなく御記入くださるようお願いします。</t>
        </r>
      </text>
    </comment>
    <comment ref="K11" authorId="0" shapeId="0" xr:uid="{00000000-0006-0000-4700-000003000000}">
      <text>
        <r>
          <rPr>
            <b/>
            <sz val="9"/>
            <color indexed="81"/>
            <rFont val="ＭＳ Ｐゴシック"/>
            <family val="3"/>
            <charset val="128"/>
          </rPr>
          <t>電話番号を入力してくださるようお願いします。</t>
        </r>
      </text>
    </comment>
    <comment ref="E18" authorId="0" shapeId="0" xr:uid="{00000000-0006-0000-4700-000004000000}">
      <text>
        <r>
          <rPr>
            <b/>
            <sz val="12"/>
            <color indexed="81"/>
            <rFont val="ＭＳ Ｐゴシック"/>
            <family val="3"/>
            <charset val="128"/>
          </rPr>
          <t>　別記請求内訳書に記載された請求額が自動転記されます。
　まず内訳を作成してください。</t>
        </r>
      </text>
    </comment>
    <comment ref="F28" authorId="0" shapeId="0" xr:uid="{00000000-0006-0000-4700-000005000000}">
      <text>
        <r>
          <rPr>
            <b/>
            <sz val="9"/>
            <color indexed="81"/>
            <rFont val="ＭＳ Ｐゴシック"/>
            <family val="3"/>
            <charset val="128"/>
          </rPr>
          <t>必要事項をもれなく入力後印刷するか、印刷後御記入くださるようお願いします。</t>
        </r>
      </text>
    </comment>
    <comment ref="B40" authorId="0" shapeId="0" xr:uid="{00000000-0006-0000-4700-000006000000}">
      <text>
        <r>
          <rPr>
            <b/>
            <sz val="9"/>
            <color indexed="81"/>
            <rFont val="ＭＳ Ｐゴシック"/>
            <family val="3"/>
            <charset val="128"/>
          </rPr>
          <t>契約単価（税込）を入力してください。</t>
        </r>
      </text>
    </comment>
    <comment ref="D40" authorId="0" shapeId="0" xr:uid="{00000000-0006-0000-4700-000007000000}">
      <text>
        <r>
          <rPr>
            <b/>
            <sz val="9"/>
            <color indexed="81"/>
            <rFont val="ＭＳ Ｐゴシック"/>
            <family val="3"/>
            <charset val="128"/>
          </rPr>
          <t>作成枚数を入力してください。</t>
        </r>
      </text>
    </comment>
    <comment ref="F40" authorId="0" shapeId="0" xr:uid="{00000000-0006-0000-4700-000008000000}">
      <text>
        <r>
          <rPr>
            <b/>
            <sz val="9"/>
            <color indexed="81"/>
            <rFont val="ＭＳ Ｐゴシック"/>
            <family val="3"/>
            <charset val="128"/>
          </rPr>
          <t>自動計算されます。</t>
        </r>
      </text>
    </comment>
    <comment ref="H40" authorId="0" shapeId="0" xr:uid="{00000000-0006-0000-4700-000009000000}">
      <text>
        <r>
          <rPr>
            <b/>
            <sz val="9"/>
            <color indexed="81"/>
            <rFont val="ＭＳ Ｐゴシック"/>
            <family val="3"/>
            <charset val="128"/>
          </rPr>
          <t>立札・看板の単価（基準限度額）です。</t>
        </r>
      </text>
    </comment>
    <comment ref="J40" authorId="0" shapeId="0" xr:uid="{00000000-0006-0000-4700-00000A000000}">
      <text>
        <r>
          <rPr>
            <b/>
            <sz val="9"/>
            <color indexed="81"/>
            <rFont val="ＭＳ Ｐゴシック"/>
            <family val="3"/>
            <charset val="128"/>
          </rPr>
          <t>自動計算されます。（５が限度数となります。）</t>
        </r>
      </text>
    </comment>
    <comment ref="L40" authorId="0" shapeId="0" xr:uid="{00000000-0006-0000-4700-00000B000000}">
      <text>
        <r>
          <rPr>
            <b/>
            <sz val="9"/>
            <color indexed="81"/>
            <rFont val="ＭＳ Ｐゴシック"/>
            <family val="3"/>
            <charset val="128"/>
          </rPr>
          <t xml:space="preserve">自動計算されます。
</t>
        </r>
      </text>
    </comment>
    <comment ref="N40" authorId="0" shapeId="0" xr:uid="{00000000-0006-0000-4700-00000C000000}">
      <text>
        <r>
          <rPr>
            <b/>
            <sz val="9"/>
            <color indexed="81"/>
            <rFont val="ＭＳ Ｐゴシック"/>
            <family val="3"/>
            <charset val="128"/>
          </rPr>
          <t xml:space="preserve">(A)と(D)で少ない方の額が自動表示されます。
</t>
        </r>
      </text>
    </comment>
    <comment ref="P40" authorId="0" shapeId="0" xr:uid="{00000000-0006-0000-4700-00000D000000}">
      <text>
        <r>
          <rPr>
            <b/>
            <sz val="9"/>
            <color indexed="81"/>
            <rFont val="ＭＳ Ｐゴシック"/>
            <family val="3"/>
            <charset val="128"/>
          </rPr>
          <t xml:space="preserve">(B)と（E)で少ない方の枚数が自動表示されます。
</t>
        </r>
      </text>
    </comment>
    <comment ref="R40" authorId="0" shapeId="0" xr:uid="{00000000-0006-0000-4700-00000E000000}">
      <text>
        <r>
          <rPr>
            <b/>
            <sz val="9"/>
            <color indexed="81"/>
            <rFont val="ＭＳ Ｐゴシック"/>
            <family val="3"/>
            <charset val="128"/>
          </rPr>
          <t>自動計算されます。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5" authorId="0" shapeId="0" xr:uid="{00000000-0006-0000-0E00-000001000000}">
      <text>
        <r>
          <rPr>
            <b/>
            <sz val="9"/>
            <color indexed="81"/>
            <rFont val="ＭＳ Ｐゴシック"/>
            <family val="3"/>
            <charset val="128"/>
          </rPr>
          <t>届出年月日を入力後印刷するか、印刷後手書きで御記入くださるようお願いします。</t>
        </r>
      </text>
    </comment>
  </commentList>
</comments>
</file>

<file path=xl/comments6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5" authorId="0" shapeId="0" xr:uid="{00000000-0006-0000-4800-000001000000}">
      <text>
        <r>
          <rPr>
            <b/>
            <sz val="9"/>
            <color indexed="81"/>
            <rFont val="ＭＳ Ｐゴシック"/>
            <family val="3"/>
            <charset val="128"/>
          </rPr>
          <t xml:space="preserve">届出年月日を入力してください。
</t>
        </r>
      </text>
    </comment>
    <comment ref="D26" authorId="0" shapeId="0" xr:uid="{00000000-0006-0000-4800-000002000000}">
      <text>
        <r>
          <rPr>
            <b/>
            <sz val="9"/>
            <color indexed="81"/>
            <rFont val="ＭＳ Ｐゴシック"/>
            <family val="3"/>
            <charset val="128"/>
          </rPr>
          <t>入力してください。</t>
        </r>
      </text>
    </comment>
    <comment ref="A27" authorId="0" shapeId="0" xr:uid="{00000000-0006-0000-4800-000003000000}">
      <text>
        <r>
          <rPr>
            <b/>
            <sz val="9"/>
            <color indexed="81"/>
            <rFont val="ＭＳ Ｐゴシック"/>
            <family val="3"/>
            <charset val="128"/>
          </rPr>
          <t xml:space="preserve">契約年月日を入力してください。
</t>
        </r>
      </text>
    </comment>
    <comment ref="I27" authorId="0" shapeId="0" xr:uid="{00000000-0006-0000-4800-000004000000}">
      <text>
        <r>
          <rPr>
            <b/>
            <sz val="9"/>
            <color indexed="81"/>
            <rFont val="ＭＳ Ｐゴシック"/>
            <family val="3"/>
            <charset val="128"/>
          </rPr>
          <t>作成契約枚数を入力してください。</t>
        </r>
      </text>
    </comment>
    <comment ref="L27" authorId="0" shapeId="0" xr:uid="{00000000-0006-0000-4800-000005000000}">
      <text>
        <r>
          <rPr>
            <b/>
            <sz val="9"/>
            <color indexed="81"/>
            <rFont val="ＭＳ Ｐゴシック"/>
            <family val="3"/>
            <charset val="128"/>
          </rPr>
          <t>作成契約金額を入力してください。</t>
        </r>
      </text>
    </comment>
  </commentList>
</comments>
</file>

<file path=xl/comments6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5" authorId="0" shapeId="0" xr:uid="{00000000-0006-0000-4900-000001000000}">
      <text>
        <r>
          <rPr>
            <b/>
            <sz val="9"/>
            <color indexed="81"/>
            <rFont val="ＭＳ Ｐゴシック"/>
            <family val="3"/>
            <charset val="128"/>
          </rPr>
          <t>申請年月日を入力してください。</t>
        </r>
      </text>
    </comment>
    <comment ref="G19" authorId="0" shapeId="0" xr:uid="{00000000-0006-0000-4900-000002000000}">
      <text>
        <r>
          <rPr>
            <b/>
            <sz val="9"/>
            <color indexed="81"/>
            <rFont val="ＭＳ Ｐゴシック"/>
            <family val="3"/>
            <charset val="128"/>
          </rPr>
          <t>契約年月日を入力してください。</t>
        </r>
      </text>
    </comment>
    <comment ref="B22" authorId="0" shapeId="0" xr:uid="{00000000-0006-0000-4900-000003000000}">
      <text>
        <r>
          <rPr>
            <b/>
            <sz val="9"/>
            <color indexed="81"/>
            <rFont val="ＭＳ Ｐゴシック"/>
            <family val="3"/>
            <charset val="128"/>
          </rPr>
          <t>もれなく記入してください。</t>
        </r>
      </text>
    </comment>
    <comment ref="E26" authorId="0" shapeId="0" xr:uid="{00000000-0006-0000-4900-000004000000}">
      <text>
        <r>
          <rPr>
            <b/>
            <sz val="9"/>
            <color indexed="81"/>
            <rFont val="ＭＳ Ｐゴシック"/>
            <family val="3"/>
            <charset val="128"/>
          </rPr>
          <t>確認申請枚数を入力してください。</t>
        </r>
      </text>
    </comment>
    <comment ref="F29" authorId="0" shapeId="0" xr:uid="{00000000-0006-0000-4900-000005000000}">
      <text>
        <r>
          <rPr>
            <b/>
            <sz val="9"/>
            <color indexed="81"/>
            <rFont val="ＭＳ Ｐゴシック"/>
            <family val="3"/>
            <charset val="128"/>
          </rPr>
          <t>入力してください。</t>
        </r>
      </text>
    </comment>
    <comment ref="J29" authorId="0" shapeId="0" xr:uid="{00000000-0006-0000-4900-000006000000}">
      <text>
        <r>
          <rPr>
            <b/>
            <sz val="9"/>
            <color indexed="81"/>
            <rFont val="ＭＳ Ｐゴシック"/>
            <family val="3"/>
            <charset val="128"/>
          </rPr>
          <t>入力してください。</t>
        </r>
      </text>
    </comment>
    <comment ref="F30" authorId="0" shapeId="0" xr:uid="{00000000-0006-0000-4900-000007000000}">
      <text>
        <r>
          <rPr>
            <b/>
            <sz val="9"/>
            <color indexed="81"/>
            <rFont val="ＭＳ Ｐゴシック"/>
            <family val="3"/>
            <charset val="128"/>
          </rPr>
          <t>入力してください。</t>
        </r>
      </text>
    </comment>
    <comment ref="J30" authorId="0" shapeId="0" xr:uid="{00000000-0006-0000-4900-000008000000}">
      <text>
        <r>
          <rPr>
            <b/>
            <sz val="9"/>
            <color indexed="81"/>
            <rFont val="ＭＳ Ｐゴシック"/>
            <family val="3"/>
            <charset val="128"/>
          </rPr>
          <t>入力してください。</t>
        </r>
      </text>
    </comment>
    <comment ref="F31" authorId="0" shapeId="0" xr:uid="{00000000-0006-0000-4900-000009000000}">
      <text>
        <r>
          <rPr>
            <b/>
            <sz val="9"/>
            <color indexed="81"/>
            <rFont val="ＭＳ Ｐゴシック"/>
            <family val="3"/>
            <charset val="128"/>
          </rPr>
          <t>入力してください。</t>
        </r>
      </text>
    </comment>
    <comment ref="J31" authorId="0" shapeId="0" xr:uid="{00000000-0006-0000-4900-00000A000000}">
      <text>
        <r>
          <rPr>
            <b/>
            <sz val="9"/>
            <color indexed="81"/>
            <rFont val="ＭＳ Ｐゴシック"/>
            <family val="3"/>
            <charset val="128"/>
          </rPr>
          <t>入力してください。</t>
        </r>
      </text>
    </comment>
  </commentList>
</comments>
</file>

<file path=xl/comments6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29" authorId="0" shapeId="0" xr:uid="{00000000-0006-0000-4A00-000001000000}">
      <text>
        <r>
          <rPr>
            <b/>
            <sz val="9"/>
            <color indexed="81"/>
            <rFont val="ＭＳ Ｐゴシック"/>
            <family val="3"/>
            <charset val="128"/>
          </rPr>
          <t>確認枚数を入力してください。</t>
        </r>
      </text>
    </comment>
  </commentList>
</comments>
</file>

<file path=xl/comments6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9" authorId="0" shapeId="0" xr:uid="{00000000-0006-0000-4B00-000001000000}">
      <text>
        <r>
          <rPr>
            <b/>
            <sz val="9"/>
            <color indexed="81"/>
            <rFont val="ＭＳ Ｐゴシック"/>
            <family val="3"/>
            <charset val="128"/>
          </rPr>
          <t>証明年月日を入力してください。</t>
        </r>
      </text>
    </comment>
    <comment ref="F19" authorId="0" shapeId="0" xr:uid="{00000000-0006-0000-4B00-000002000000}">
      <text>
        <r>
          <rPr>
            <b/>
            <sz val="9"/>
            <color indexed="81"/>
            <rFont val="ＭＳ Ｐゴシック"/>
            <family val="3"/>
            <charset val="128"/>
          </rPr>
          <t>もれなく御記入ください。</t>
        </r>
      </text>
    </comment>
    <comment ref="F22" authorId="0" shapeId="0" xr:uid="{00000000-0006-0000-4B00-000003000000}">
      <text>
        <r>
          <rPr>
            <b/>
            <sz val="9"/>
            <color indexed="81"/>
            <rFont val="ＭＳ Ｐゴシック"/>
            <family val="3"/>
            <charset val="128"/>
          </rPr>
          <t>枚数を入力してください。</t>
        </r>
      </text>
    </comment>
    <comment ref="F23" authorId="0" shapeId="0" xr:uid="{00000000-0006-0000-4B00-000004000000}">
      <text>
        <r>
          <rPr>
            <b/>
            <sz val="9"/>
            <color indexed="81"/>
            <rFont val="ＭＳ Ｐゴシック"/>
            <family val="3"/>
            <charset val="128"/>
          </rPr>
          <t>金額を入力してください。</t>
        </r>
      </text>
    </comment>
    <comment ref="F24" authorId="0" shapeId="0" xr:uid="{00000000-0006-0000-4B00-000005000000}">
      <text>
        <r>
          <rPr>
            <b/>
            <sz val="9"/>
            <color indexed="81"/>
            <rFont val="ＭＳ Ｐゴシック"/>
            <family val="3"/>
            <charset val="128"/>
          </rPr>
          <t>自動表示されます。</t>
        </r>
      </text>
    </comment>
  </commentList>
</comments>
</file>

<file path=xl/comments6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5" authorId="0" shapeId="0" xr:uid="{00000000-0006-0000-4C00-000001000000}">
      <text>
        <r>
          <rPr>
            <b/>
            <sz val="9"/>
            <color indexed="81"/>
            <rFont val="ＭＳ Ｐゴシック"/>
            <family val="3"/>
            <charset val="128"/>
          </rPr>
          <t>請求年月日を入力後印刷するか、印刷後手書きで御記入くださるようお願いします。</t>
        </r>
      </text>
    </comment>
    <comment ref="I10" authorId="0" shapeId="0" xr:uid="{00000000-0006-0000-4C00-000002000000}">
      <text>
        <r>
          <rPr>
            <b/>
            <sz val="9"/>
            <color indexed="81"/>
            <rFont val="ＭＳ Ｐゴシック"/>
            <family val="3"/>
            <charset val="128"/>
          </rPr>
          <t>もれなく御記入くださるようお願いします。</t>
        </r>
      </text>
    </comment>
    <comment ref="I13" authorId="0" shapeId="0" xr:uid="{00000000-0006-0000-4C00-000003000000}">
      <text>
        <r>
          <rPr>
            <b/>
            <sz val="9"/>
            <color indexed="81"/>
            <rFont val="ＭＳ Ｐゴシック"/>
            <family val="3"/>
            <charset val="128"/>
          </rPr>
          <t>電話番号を入力してくださるようお願いします。</t>
        </r>
      </text>
    </comment>
    <comment ref="D20" authorId="0" shapeId="0" xr:uid="{00000000-0006-0000-4C00-000004000000}">
      <text>
        <r>
          <rPr>
            <b/>
            <sz val="9"/>
            <color indexed="81"/>
            <rFont val="ＭＳ Ｐゴシック"/>
            <family val="3"/>
            <charset val="128"/>
          </rPr>
          <t>　公営３７別紙内訳に記載された請求額が自動転記されます。
　まず内訳を作成してください。</t>
        </r>
      </text>
    </comment>
    <comment ref="K30" authorId="0" shapeId="0" xr:uid="{00000000-0006-0000-4C00-000005000000}">
      <text>
        <r>
          <rPr>
            <b/>
            <sz val="9"/>
            <color indexed="81"/>
            <rFont val="ＭＳ Ｐゴシック"/>
            <family val="3"/>
            <charset val="128"/>
          </rPr>
          <t>必要事項をもれなく入力後印刷するか、印刷後御記入くださるようお願いします。</t>
        </r>
      </text>
    </comment>
  </commentList>
</comments>
</file>

<file path=xl/comments6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3" authorId="0" shapeId="0" xr:uid="{00000000-0006-0000-4D00-000001000000}">
      <text>
        <r>
          <rPr>
            <b/>
            <sz val="9"/>
            <color indexed="81"/>
            <rFont val="ＭＳ Ｐゴシック"/>
            <family val="3"/>
            <charset val="128"/>
          </rPr>
          <t>選挙区ごとのポスター掲示場数が自動表示されます。</t>
        </r>
      </text>
    </comment>
    <comment ref="C13" authorId="0" shapeId="0" xr:uid="{00000000-0006-0000-4D00-000002000000}">
      <text>
        <r>
          <rPr>
            <b/>
            <sz val="9"/>
            <color indexed="81"/>
            <rFont val="ＭＳ Ｐゴシック"/>
            <family val="3"/>
            <charset val="128"/>
          </rPr>
          <t>契約単価（税込）を入力してください。</t>
        </r>
      </text>
    </comment>
    <comment ref="E13" authorId="0" shapeId="0" xr:uid="{00000000-0006-0000-4D00-000003000000}">
      <text>
        <r>
          <rPr>
            <b/>
            <sz val="9"/>
            <color indexed="81"/>
            <rFont val="ＭＳ Ｐゴシック"/>
            <family val="3"/>
            <charset val="128"/>
          </rPr>
          <t>作成枚数を入力してください。</t>
        </r>
      </text>
    </comment>
    <comment ref="G13" authorId="0" shapeId="0" xr:uid="{00000000-0006-0000-4D00-000004000000}">
      <text>
        <r>
          <rPr>
            <b/>
            <sz val="9"/>
            <color indexed="81"/>
            <rFont val="ＭＳ Ｐゴシック"/>
            <family val="3"/>
            <charset val="128"/>
          </rPr>
          <t>自動計算されます。</t>
        </r>
      </text>
    </comment>
    <comment ref="I13" authorId="0" shapeId="0" xr:uid="{00000000-0006-0000-4D00-000005000000}">
      <text>
        <r>
          <rPr>
            <b/>
            <sz val="9"/>
            <color indexed="81"/>
            <rFont val="ＭＳ Ｐゴシック"/>
            <family val="3"/>
            <charset val="128"/>
          </rPr>
          <t>ポスターの単価（基準限度額）です。</t>
        </r>
      </text>
    </comment>
    <comment ref="K13" authorId="0" shapeId="0" xr:uid="{00000000-0006-0000-4D00-000006000000}">
      <text>
        <r>
          <rPr>
            <b/>
            <sz val="9"/>
            <color indexed="81"/>
            <rFont val="ＭＳ Ｐゴシック"/>
            <family val="3"/>
            <charset val="128"/>
          </rPr>
          <t>自動計算されます。（ポスター掲示場の数の２倍の数が限度枚数となります。）</t>
        </r>
      </text>
    </comment>
    <comment ref="M13" authorId="0" shapeId="0" xr:uid="{00000000-0006-0000-4D00-000007000000}">
      <text>
        <r>
          <rPr>
            <b/>
            <sz val="9"/>
            <color indexed="81"/>
            <rFont val="ＭＳ Ｐゴシック"/>
            <family val="3"/>
            <charset val="128"/>
          </rPr>
          <t xml:space="preserve">自動計算されます。
</t>
        </r>
      </text>
    </comment>
    <comment ref="O13" authorId="0" shapeId="0" xr:uid="{00000000-0006-0000-4D00-000008000000}">
      <text>
        <r>
          <rPr>
            <b/>
            <sz val="9"/>
            <color indexed="81"/>
            <rFont val="ＭＳ Ｐゴシック"/>
            <family val="3"/>
            <charset val="128"/>
          </rPr>
          <t xml:space="preserve">(A)と(D)で少ない方の額が自動表示されます。
</t>
        </r>
      </text>
    </comment>
    <comment ref="Q13" authorId="0" shapeId="0" xr:uid="{00000000-0006-0000-4D00-000009000000}">
      <text>
        <r>
          <rPr>
            <b/>
            <sz val="9"/>
            <color indexed="81"/>
            <rFont val="ＭＳ Ｐゴシック"/>
            <family val="3"/>
            <charset val="128"/>
          </rPr>
          <t xml:space="preserve">(B)と（E)で少ない方の枚数が自動表示されます。
</t>
        </r>
      </text>
    </comment>
    <comment ref="S13" authorId="0" shapeId="0" xr:uid="{00000000-0006-0000-4D00-00000A000000}">
      <text>
        <r>
          <rPr>
            <b/>
            <sz val="9"/>
            <color indexed="81"/>
            <rFont val="ＭＳ Ｐゴシック"/>
            <family val="3"/>
            <charset val="128"/>
          </rPr>
          <t>自動計算されます。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5" authorId="0" shapeId="0" xr:uid="{00000000-0006-0000-0F00-000001000000}">
      <text>
        <r>
          <rPr>
            <b/>
            <sz val="9"/>
            <color indexed="81"/>
            <rFont val="ＭＳ Ｐゴシック"/>
            <family val="3"/>
            <charset val="128"/>
          </rPr>
          <t>届出年月日を入力後印刷するか、印刷後手書きで御記入くださるようお願いします。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HP Customer</author>
    <author>201user</author>
  </authors>
  <commentList>
    <comment ref="F9" authorId="0" shapeId="0" xr:uid="{00000000-0006-0000-1000-000001000000}">
      <text>
        <r>
          <rPr>
            <b/>
            <sz val="9"/>
            <color indexed="81"/>
            <rFont val="ＭＳ Ｐゴシック"/>
            <family val="3"/>
            <charset val="128"/>
          </rPr>
          <t>○　報酬を支給する者については、その者を使用する前に県選管へ届け出ることになっています。
○　提出年月日は、入力後印刷するか、印刷後手書きで御記入くださるようお願いします。</t>
        </r>
      </text>
    </comment>
    <comment ref="A20" authorId="0" shapeId="0" xr:uid="{00000000-0006-0000-1000-000002000000}">
      <text>
        <r>
          <rPr>
            <b/>
            <sz val="9"/>
            <color indexed="81"/>
            <rFont val="ＭＳ Ｐゴシック"/>
            <family val="3"/>
            <charset val="128"/>
          </rPr>
          <t xml:space="preserve">使用する者の氏名を御記入ください。
</t>
        </r>
      </text>
    </comment>
    <comment ref="C20" authorId="0" shapeId="0" xr:uid="{00000000-0006-0000-1000-000003000000}">
      <text>
        <r>
          <rPr>
            <b/>
            <sz val="9"/>
            <color indexed="81"/>
            <rFont val="ＭＳ Ｐゴシック"/>
            <family val="3"/>
            <charset val="128"/>
          </rPr>
          <t>使用する者の自宅住所を御記入ください。</t>
        </r>
      </text>
    </comment>
    <comment ref="G20" authorId="0" shapeId="0" xr:uid="{00000000-0006-0000-1000-000004000000}">
      <text>
        <r>
          <rPr>
            <b/>
            <sz val="9"/>
            <color indexed="81"/>
            <rFont val="ＭＳ Ｐゴシック"/>
            <family val="3"/>
            <charset val="128"/>
          </rPr>
          <t>使用する者の年齢を御記入ください。</t>
        </r>
      </text>
    </comment>
    <comment ref="H20" authorId="1" shapeId="0" xr:uid="{00000000-0006-0000-1000-000005000000}">
      <text>
        <r>
          <rPr>
            <b/>
            <sz val="9"/>
            <color indexed="81"/>
            <rFont val="ＭＳ Ｐゴシック"/>
            <family val="3"/>
            <charset val="128"/>
          </rPr>
          <t>男、女から選択</t>
        </r>
      </text>
    </comment>
    <comment ref="I20" authorId="1" shapeId="0" xr:uid="{00000000-0006-0000-1000-000006000000}">
      <text>
        <r>
          <rPr>
            <sz val="9"/>
            <color indexed="81"/>
            <rFont val="ＭＳ Ｐゴシック"/>
            <family val="3"/>
            <charset val="128"/>
          </rPr>
          <t xml:space="preserve">車上運動員、事務員、手話通訳者、要約筆記者から選択
</t>
        </r>
      </text>
    </comment>
    <comment ref="L20" authorId="0" shapeId="0" xr:uid="{00000000-0006-0000-1000-000007000000}">
      <text>
        <r>
          <rPr>
            <b/>
            <sz val="9"/>
            <color indexed="81"/>
            <rFont val="ＭＳ Ｐゴシック"/>
            <family val="3"/>
            <charset val="128"/>
          </rPr>
          <t>使用する者の期間を御記入ください。</t>
        </r>
      </text>
    </comment>
    <comment ref="P20" authorId="2" shapeId="0" xr:uid="{00000000-0006-0000-1000-000008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22" authorId="1" shapeId="0" xr:uid="{00000000-0006-0000-1000-000009000000}">
      <text>
        <r>
          <rPr>
            <b/>
            <sz val="9"/>
            <color indexed="81"/>
            <rFont val="ＭＳ Ｐゴシック"/>
            <family val="3"/>
            <charset val="128"/>
          </rPr>
          <t>男、女から選択</t>
        </r>
      </text>
    </comment>
    <comment ref="I22" authorId="1" shapeId="0" xr:uid="{00000000-0006-0000-1000-00000A000000}">
      <text>
        <r>
          <rPr>
            <sz val="9"/>
            <color indexed="81"/>
            <rFont val="ＭＳ Ｐゴシック"/>
            <family val="3"/>
            <charset val="128"/>
          </rPr>
          <t xml:space="preserve">車上運動員、事務員、手話通訳者、要約筆記者から選択
</t>
        </r>
      </text>
    </comment>
    <comment ref="L22" authorId="0" shapeId="0" xr:uid="{636DAC94-B852-411C-B5D3-C53D83E57DC9}">
      <text>
        <r>
          <rPr>
            <b/>
            <sz val="9"/>
            <color indexed="81"/>
            <rFont val="ＭＳ Ｐゴシック"/>
            <family val="3"/>
            <charset val="128"/>
          </rPr>
          <t>使用する者の期間を御記入ください。</t>
        </r>
      </text>
    </comment>
    <comment ref="P22" authorId="2" shapeId="0" xr:uid="{00000000-0006-0000-1000-00000B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24" authorId="1" shapeId="0" xr:uid="{00000000-0006-0000-1000-00000C000000}">
      <text>
        <r>
          <rPr>
            <b/>
            <sz val="9"/>
            <color indexed="81"/>
            <rFont val="ＭＳ Ｐゴシック"/>
            <family val="3"/>
            <charset val="128"/>
          </rPr>
          <t>男、女から選択</t>
        </r>
      </text>
    </comment>
    <comment ref="I24" authorId="1" shapeId="0" xr:uid="{00000000-0006-0000-1000-00000D000000}">
      <text>
        <r>
          <rPr>
            <sz val="9"/>
            <color indexed="81"/>
            <rFont val="ＭＳ Ｐゴシック"/>
            <family val="3"/>
            <charset val="128"/>
          </rPr>
          <t xml:space="preserve">車上運動員、事務員、手話通訳者、要約筆記者から選択
</t>
        </r>
      </text>
    </comment>
    <comment ref="L24" authorId="0" shapeId="0" xr:uid="{B7BFD154-A887-40B5-B097-1C35F455B5DA}">
      <text>
        <r>
          <rPr>
            <b/>
            <sz val="9"/>
            <color indexed="81"/>
            <rFont val="ＭＳ Ｐゴシック"/>
            <family val="3"/>
            <charset val="128"/>
          </rPr>
          <t>使用する者の期間を御記入ください。</t>
        </r>
      </text>
    </comment>
    <comment ref="P24" authorId="2" shapeId="0" xr:uid="{00000000-0006-0000-1000-00000E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26" authorId="1" shapeId="0" xr:uid="{00000000-0006-0000-1000-00000F000000}">
      <text>
        <r>
          <rPr>
            <b/>
            <sz val="9"/>
            <color indexed="81"/>
            <rFont val="ＭＳ Ｐゴシック"/>
            <family val="3"/>
            <charset val="128"/>
          </rPr>
          <t>男、女から選択</t>
        </r>
      </text>
    </comment>
    <comment ref="I26" authorId="1" shapeId="0" xr:uid="{00000000-0006-0000-1000-000010000000}">
      <text>
        <r>
          <rPr>
            <sz val="9"/>
            <color indexed="81"/>
            <rFont val="ＭＳ Ｐゴシック"/>
            <family val="3"/>
            <charset val="128"/>
          </rPr>
          <t xml:space="preserve">車上運動員、事務員、手話通訳者、要約筆記者から選択
</t>
        </r>
      </text>
    </comment>
    <comment ref="L26" authorId="0" shapeId="0" xr:uid="{1F3AEC32-B019-42C6-86D9-2D8541EC018A}">
      <text>
        <r>
          <rPr>
            <b/>
            <sz val="9"/>
            <color indexed="81"/>
            <rFont val="ＭＳ Ｐゴシック"/>
            <family val="3"/>
            <charset val="128"/>
          </rPr>
          <t>使用する者の期間を御記入ください。</t>
        </r>
      </text>
    </comment>
    <comment ref="P26" authorId="2" shapeId="0" xr:uid="{00000000-0006-0000-1000-000011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28" authorId="1" shapeId="0" xr:uid="{00000000-0006-0000-1000-000012000000}">
      <text>
        <r>
          <rPr>
            <b/>
            <sz val="9"/>
            <color indexed="81"/>
            <rFont val="ＭＳ Ｐゴシック"/>
            <family val="3"/>
            <charset val="128"/>
          </rPr>
          <t>男、女から選択</t>
        </r>
      </text>
    </comment>
    <comment ref="I28" authorId="1" shapeId="0" xr:uid="{00000000-0006-0000-1000-000013000000}">
      <text>
        <r>
          <rPr>
            <sz val="9"/>
            <color indexed="81"/>
            <rFont val="ＭＳ Ｐゴシック"/>
            <family val="3"/>
            <charset val="128"/>
          </rPr>
          <t xml:space="preserve">車上運動員、事務員、手話通訳者、要約筆記者から選択
</t>
        </r>
      </text>
    </comment>
    <comment ref="L28" authorId="0" shapeId="0" xr:uid="{E0C44B5A-BDE5-4E23-9039-6F15986163D4}">
      <text>
        <r>
          <rPr>
            <b/>
            <sz val="9"/>
            <color indexed="81"/>
            <rFont val="ＭＳ Ｐゴシック"/>
            <family val="3"/>
            <charset val="128"/>
          </rPr>
          <t>使用する者の期間を御記入ください。</t>
        </r>
      </text>
    </comment>
    <comment ref="P28" authorId="2" shapeId="0" xr:uid="{00000000-0006-0000-1000-000014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0" authorId="1" shapeId="0" xr:uid="{00000000-0006-0000-1000-000015000000}">
      <text>
        <r>
          <rPr>
            <b/>
            <sz val="9"/>
            <color indexed="81"/>
            <rFont val="ＭＳ Ｐゴシック"/>
            <family val="3"/>
            <charset val="128"/>
          </rPr>
          <t>男、女から選択</t>
        </r>
      </text>
    </comment>
    <comment ref="I30" authorId="1" shapeId="0" xr:uid="{00000000-0006-0000-1000-000016000000}">
      <text>
        <r>
          <rPr>
            <sz val="9"/>
            <color indexed="81"/>
            <rFont val="ＭＳ Ｐゴシック"/>
            <family val="3"/>
            <charset val="128"/>
          </rPr>
          <t xml:space="preserve">車上運動員、事務員、手話通訳者、要約筆記者から選択
</t>
        </r>
      </text>
    </comment>
    <comment ref="L30" authorId="0" shapeId="0" xr:uid="{7D0FB2E3-FF26-4508-8F0F-740C97BBD373}">
      <text>
        <r>
          <rPr>
            <b/>
            <sz val="9"/>
            <color indexed="81"/>
            <rFont val="ＭＳ Ｐゴシック"/>
            <family val="3"/>
            <charset val="128"/>
          </rPr>
          <t>使用する者の期間を御記入ください。</t>
        </r>
      </text>
    </comment>
    <comment ref="P30" authorId="2" shapeId="0" xr:uid="{00000000-0006-0000-1000-000017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2" authorId="1" shapeId="0" xr:uid="{00000000-0006-0000-1000-000018000000}">
      <text>
        <r>
          <rPr>
            <b/>
            <sz val="9"/>
            <color indexed="81"/>
            <rFont val="ＭＳ Ｐゴシック"/>
            <family val="3"/>
            <charset val="128"/>
          </rPr>
          <t>男、女から選択</t>
        </r>
      </text>
    </comment>
    <comment ref="I32" authorId="1" shapeId="0" xr:uid="{00000000-0006-0000-1000-000019000000}">
      <text>
        <r>
          <rPr>
            <sz val="9"/>
            <color indexed="81"/>
            <rFont val="ＭＳ Ｐゴシック"/>
            <family val="3"/>
            <charset val="128"/>
          </rPr>
          <t xml:space="preserve">車上運動員、事務員、手話通訳者、要約筆記者から選択
</t>
        </r>
      </text>
    </comment>
    <comment ref="L32" authorId="0" shapeId="0" xr:uid="{A6D63933-4ACA-42A7-AE16-52977A695F46}">
      <text>
        <r>
          <rPr>
            <b/>
            <sz val="9"/>
            <color indexed="81"/>
            <rFont val="ＭＳ Ｐゴシック"/>
            <family val="3"/>
            <charset val="128"/>
          </rPr>
          <t>使用する者の期間を御記入ください。</t>
        </r>
      </text>
    </comment>
    <comment ref="P32" authorId="2" shapeId="0" xr:uid="{00000000-0006-0000-1000-00001A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4" authorId="1" shapeId="0" xr:uid="{00000000-0006-0000-1000-00001B000000}">
      <text>
        <r>
          <rPr>
            <b/>
            <sz val="9"/>
            <color indexed="81"/>
            <rFont val="ＭＳ Ｐゴシック"/>
            <family val="3"/>
            <charset val="128"/>
          </rPr>
          <t>男、女から選択</t>
        </r>
      </text>
    </comment>
    <comment ref="I34" authorId="1" shapeId="0" xr:uid="{00000000-0006-0000-1000-00001C000000}">
      <text>
        <r>
          <rPr>
            <sz val="9"/>
            <color indexed="81"/>
            <rFont val="ＭＳ Ｐゴシック"/>
            <family val="3"/>
            <charset val="128"/>
          </rPr>
          <t xml:space="preserve">車上運動員、事務員、手話通訳者、要約筆記者から選択
</t>
        </r>
      </text>
    </comment>
    <comment ref="L34" authorId="0" shapeId="0" xr:uid="{D11881A2-AB9B-406B-9E6D-77FEE76EB601}">
      <text>
        <r>
          <rPr>
            <b/>
            <sz val="9"/>
            <color indexed="81"/>
            <rFont val="ＭＳ Ｐゴシック"/>
            <family val="3"/>
            <charset val="128"/>
          </rPr>
          <t>使用する者の期間を御記入ください。</t>
        </r>
      </text>
    </comment>
    <comment ref="P34" authorId="2" shapeId="0" xr:uid="{00000000-0006-0000-1000-00001D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6" authorId="1" shapeId="0" xr:uid="{00000000-0006-0000-1000-00001E000000}">
      <text>
        <r>
          <rPr>
            <b/>
            <sz val="9"/>
            <color indexed="81"/>
            <rFont val="ＭＳ Ｐゴシック"/>
            <family val="3"/>
            <charset val="128"/>
          </rPr>
          <t>男、女から選択</t>
        </r>
      </text>
    </comment>
    <comment ref="I36" authorId="1" shapeId="0" xr:uid="{00000000-0006-0000-1000-00001F000000}">
      <text>
        <r>
          <rPr>
            <sz val="9"/>
            <color indexed="81"/>
            <rFont val="ＭＳ Ｐゴシック"/>
            <family val="3"/>
            <charset val="128"/>
          </rPr>
          <t xml:space="preserve">車上運動員、事務員、手話通訳者、要約筆記者から選択
</t>
        </r>
      </text>
    </comment>
    <comment ref="L36" authorId="0" shapeId="0" xr:uid="{8AECF971-1A49-4C07-A5CF-8DE541CBB7F4}">
      <text>
        <r>
          <rPr>
            <b/>
            <sz val="9"/>
            <color indexed="81"/>
            <rFont val="ＭＳ Ｐゴシック"/>
            <family val="3"/>
            <charset val="128"/>
          </rPr>
          <t>使用する者の期間を御記入ください。</t>
        </r>
      </text>
    </comment>
    <comment ref="P36" authorId="2" shapeId="0" xr:uid="{00000000-0006-0000-1000-000020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38" authorId="1" shapeId="0" xr:uid="{00000000-0006-0000-1000-000021000000}">
      <text>
        <r>
          <rPr>
            <b/>
            <sz val="9"/>
            <color indexed="81"/>
            <rFont val="ＭＳ Ｐゴシック"/>
            <family val="3"/>
            <charset val="128"/>
          </rPr>
          <t>男、女から選択</t>
        </r>
      </text>
    </comment>
    <comment ref="I38" authorId="1" shapeId="0" xr:uid="{00000000-0006-0000-1000-000022000000}">
      <text>
        <r>
          <rPr>
            <sz val="9"/>
            <color indexed="81"/>
            <rFont val="ＭＳ Ｐゴシック"/>
            <family val="3"/>
            <charset val="128"/>
          </rPr>
          <t xml:space="preserve">車上運動員、事務員、手話通訳者、要約筆記者から選択
</t>
        </r>
      </text>
    </comment>
    <comment ref="L38" authorId="0" shapeId="0" xr:uid="{3CA0C595-1C77-4BF3-8ACD-821474BAA6EC}">
      <text>
        <r>
          <rPr>
            <b/>
            <sz val="9"/>
            <color indexed="81"/>
            <rFont val="ＭＳ Ｐゴシック"/>
            <family val="3"/>
            <charset val="128"/>
          </rPr>
          <t>使用する者の期間を御記入ください。</t>
        </r>
      </text>
    </comment>
    <comment ref="P38" authorId="2" shapeId="0" xr:uid="{00000000-0006-0000-1000-000023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0" authorId="1" shapeId="0" xr:uid="{00000000-0006-0000-1000-000024000000}">
      <text>
        <r>
          <rPr>
            <b/>
            <sz val="9"/>
            <color indexed="81"/>
            <rFont val="ＭＳ Ｐゴシック"/>
            <family val="3"/>
            <charset val="128"/>
          </rPr>
          <t>男、女から選択</t>
        </r>
      </text>
    </comment>
    <comment ref="I40" authorId="1" shapeId="0" xr:uid="{00000000-0006-0000-1000-000025000000}">
      <text>
        <r>
          <rPr>
            <sz val="9"/>
            <color indexed="81"/>
            <rFont val="ＭＳ Ｐゴシック"/>
            <family val="3"/>
            <charset val="128"/>
          </rPr>
          <t xml:space="preserve">車上運動員、事務員、手話通訳者、要約筆記者から選択
</t>
        </r>
      </text>
    </comment>
    <comment ref="L40" authorId="0" shapeId="0" xr:uid="{15501152-5228-40D0-BF8E-C122413516F9}">
      <text>
        <r>
          <rPr>
            <b/>
            <sz val="9"/>
            <color indexed="81"/>
            <rFont val="ＭＳ Ｐゴシック"/>
            <family val="3"/>
            <charset val="128"/>
          </rPr>
          <t>使用する者の期間を御記入ください。</t>
        </r>
      </text>
    </comment>
    <comment ref="P40" authorId="2" shapeId="0" xr:uid="{00000000-0006-0000-1000-000026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3" authorId="1" shapeId="0" xr:uid="{00000000-0006-0000-1000-000027000000}">
      <text>
        <r>
          <rPr>
            <b/>
            <sz val="9"/>
            <color indexed="81"/>
            <rFont val="ＭＳ Ｐゴシック"/>
            <family val="3"/>
            <charset val="128"/>
          </rPr>
          <t>男、女から選択</t>
        </r>
      </text>
    </comment>
    <comment ref="I43" authorId="1" shapeId="0" xr:uid="{00000000-0006-0000-1000-000028000000}">
      <text>
        <r>
          <rPr>
            <sz val="9"/>
            <color indexed="81"/>
            <rFont val="ＭＳ Ｐゴシック"/>
            <family val="3"/>
            <charset val="128"/>
          </rPr>
          <t xml:space="preserve">車上運動員、事務員、手話通訳者、要約筆記者から選択
</t>
        </r>
      </text>
    </comment>
    <comment ref="L43" authorId="0" shapeId="0" xr:uid="{780C97B2-DEC8-4810-A723-7D78BCD54A4B}">
      <text>
        <r>
          <rPr>
            <b/>
            <sz val="9"/>
            <color indexed="81"/>
            <rFont val="ＭＳ Ｐゴシック"/>
            <family val="3"/>
            <charset val="128"/>
          </rPr>
          <t>使用する者の期間を御記入ください。</t>
        </r>
      </text>
    </comment>
    <comment ref="P43" authorId="2" shapeId="0" xr:uid="{00000000-0006-0000-1000-000029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5" authorId="1" shapeId="0" xr:uid="{00000000-0006-0000-1000-00002A000000}">
      <text>
        <r>
          <rPr>
            <b/>
            <sz val="9"/>
            <color indexed="81"/>
            <rFont val="ＭＳ Ｐゴシック"/>
            <family val="3"/>
            <charset val="128"/>
          </rPr>
          <t>男、女から選択</t>
        </r>
      </text>
    </comment>
    <comment ref="I45" authorId="1" shapeId="0" xr:uid="{00000000-0006-0000-1000-00002B000000}">
      <text>
        <r>
          <rPr>
            <sz val="9"/>
            <color indexed="81"/>
            <rFont val="ＭＳ Ｐゴシック"/>
            <family val="3"/>
            <charset val="128"/>
          </rPr>
          <t xml:space="preserve">車上運動員、事務員、手話通訳者、要約筆記者から選択
</t>
        </r>
      </text>
    </comment>
    <comment ref="L45" authorId="0" shapeId="0" xr:uid="{3769B875-DC18-4A6E-9AAA-4AAF32411CD8}">
      <text>
        <r>
          <rPr>
            <b/>
            <sz val="9"/>
            <color indexed="81"/>
            <rFont val="ＭＳ Ｐゴシック"/>
            <family val="3"/>
            <charset val="128"/>
          </rPr>
          <t>使用する者の期間を御記入ください。</t>
        </r>
      </text>
    </comment>
    <comment ref="P45" authorId="2" shapeId="0" xr:uid="{00000000-0006-0000-1000-00002C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7" authorId="1" shapeId="0" xr:uid="{00000000-0006-0000-1000-00002D000000}">
      <text>
        <r>
          <rPr>
            <b/>
            <sz val="9"/>
            <color indexed="81"/>
            <rFont val="ＭＳ Ｐゴシック"/>
            <family val="3"/>
            <charset val="128"/>
          </rPr>
          <t>男、女から選択</t>
        </r>
      </text>
    </comment>
    <comment ref="I47" authorId="1" shapeId="0" xr:uid="{00000000-0006-0000-1000-00002E000000}">
      <text>
        <r>
          <rPr>
            <sz val="9"/>
            <color indexed="81"/>
            <rFont val="ＭＳ Ｐゴシック"/>
            <family val="3"/>
            <charset val="128"/>
          </rPr>
          <t xml:space="preserve">車上運動員、事務員、手話通訳者、要約筆記者から選択
</t>
        </r>
      </text>
    </comment>
    <comment ref="L47" authorId="0" shapeId="0" xr:uid="{7E795F50-AFC9-4DEC-9B3E-F8B95E6229CB}">
      <text>
        <r>
          <rPr>
            <b/>
            <sz val="9"/>
            <color indexed="81"/>
            <rFont val="ＭＳ Ｐゴシック"/>
            <family val="3"/>
            <charset val="128"/>
          </rPr>
          <t>使用する者の期間を御記入ください。</t>
        </r>
      </text>
    </comment>
    <comment ref="P47" authorId="2" shapeId="0" xr:uid="{00000000-0006-0000-1000-00002F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49" authorId="1" shapeId="0" xr:uid="{00000000-0006-0000-1000-000030000000}">
      <text>
        <r>
          <rPr>
            <b/>
            <sz val="9"/>
            <color indexed="81"/>
            <rFont val="ＭＳ Ｐゴシック"/>
            <family val="3"/>
            <charset val="128"/>
          </rPr>
          <t>男、女から選択</t>
        </r>
      </text>
    </comment>
    <comment ref="I49" authorId="1" shapeId="0" xr:uid="{00000000-0006-0000-1000-000031000000}">
      <text>
        <r>
          <rPr>
            <sz val="9"/>
            <color indexed="81"/>
            <rFont val="ＭＳ Ｐゴシック"/>
            <family val="3"/>
            <charset val="128"/>
          </rPr>
          <t xml:space="preserve">車上運動員、事務員、手話通訳者、要約筆記者から選択
</t>
        </r>
      </text>
    </comment>
    <comment ref="L49" authorId="0" shapeId="0" xr:uid="{D3F0ABD8-D6DE-401F-A2DF-D82E6DD2C183}">
      <text>
        <r>
          <rPr>
            <b/>
            <sz val="9"/>
            <color indexed="81"/>
            <rFont val="ＭＳ Ｐゴシック"/>
            <family val="3"/>
            <charset val="128"/>
          </rPr>
          <t>使用する者の期間を御記入ください。</t>
        </r>
      </text>
    </comment>
    <comment ref="P49" authorId="2" shapeId="0" xr:uid="{00000000-0006-0000-1000-000032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1" authorId="1" shapeId="0" xr:uid="{00000000-0006-0000-1000-000033000000}">
      <text>
        <r>
          <rPr>
            <b/>
            <sz val="9"/>
            <color indexed="81"/>
            <rFont val="ＭＳ Ｐゴシック"/>
            <family val="3"/>
            <charset val="128"/>
          </rPr>
          <t>男、女から選択</t>
        </r>
      </text>
    </comment>
    <comment ref="I51" authorId="1" shapeId="0" xr:uid="{00000000-0006-0000-1000-000034000000}">
      <text>
        <r>
          <rPr>
            <sz val="9"/>
            <color indexed="81"/>
            <rFont val="ＭＳ Ｐゴシック"/>
            <family val="3"/>
            <charset val="128"/>
          </rPr>
          <t xml:space="preserve">車上運動員、事務員、手話通訳者、要約筆記者から選択
</t>
        </r>
      </text>
    </comment>
    <comment ref="L51" authorId="0" shapeId="0" xr:uid="{BEF07748-3163-4AE8-B8CD-95565B23345A}">
      <text>
        <r>
          <rPr>
            <b/>
            <sz val="9"/>
            <color indexed="81"/>
            <rFont val="ＭＳ Ｐゴシック"/>
            <family val="3"/>
            <charset val="128"/>
          </rPr>
          <t>使用する者の期間を御記入ください。</t>
        </r>
      </text>
    </comment>
    <comment ref="P51" authorId="2" shapeId="0" xr:uid="{00000000-0006-0000-1000-000035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3" authorId="1" shapeId="0" xr:uid="{00000000-0006-0000-1000-000036000000}">
      <text>
        <r>
          <rPr>
            <b/>
            <sz val="9"/>
            <color indexed="81"/>
            <rFont val="ＭＳ Ｐゴシック"/>
            <family val="3"/>
            <charset val="128"/>
          </rPr>
          <t>男、女から選択</t>
        </r>
      </text>
    </comment>
    <comment ref="I53" authorId="1" shapeId="0" xr:uid="{00000000-0006-0000-1000-000037000000}">
      <text>
        <r>
          <rPr>
            <sz val="9"/>
            <color indexed="81"/>
            <rFont val="ＭＳ Ｐゴシック"/>
            <family val="3"/>
            <charset val="128"/>
          </rPr>
          <t xml:space="preserve">車上運動員、事務員、手話通訳者、要約筆記者から選択
</t>
        </r>
      </text>
    </comment>
    <comment ref="L53" authorId="0" shapeId="0" xr:uid="{B0D102C2-0B73-449C-9EC3-05063EB6EEFE}">
      <text>
        <r>
          <rPr>
            <b/>
            <sz val="9"/>
            <color indexed="81"/>
            <rFont val="ＭＳ Ｐゴシック"/>
            <family val="3"/>
            <charset val="128"/>
          </rPr>
          <t>使用する者の期間を御記入ください。</t>
        </r>
      </text>
    </comment>
    <comment ref="P53" authorId="2" shapeId="0" xr:uid="{00000000-0006-0000-1000-000038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5" authorId="1" shapeId="0" xr:uid="{00000000-0006-0000-1000-000039000000}">
      <text>
        <r>
          <rPr>
            <b/>
            <sz val="9"/>
            <color indexed="81"/>
            <rFont val="ＭＳ Ｐゴシック"/>
            <family val="3"/>
            <charset val="128"/>
          </rPr>
          <t>男、女から選択</t>
        </r>
      </text>
    </comment>
    <comment ref="I55" authorId="1" shapeId="0" xr:uid="{00000000-0006-0000-1000-00003A000000}">
      <text>
        <r>
          <rPr>
            <sz val="9"/>
            <color indexed="81"/>
            <rFont val="ＭＳ Ｐゴシック"/>
            <family val="3"/>
            <charset val="128"/>
          </rPr>
          <t xml:space="preserve">車上運動員、事務員、手話通訳者、要約筆記者から選択
</t>
        </r>
      </text>
    </comment>
    <comment ref="L55" authorId="0" shapeId="0" xr:uid="{7E91D3C1-857A-4A8F-891A-7E668BC17C6D}">
      <text>
        <r>
          <rPr>
            <b/>
            <sz val="9"/>
            <color indexed="81"/>
            <rFont val="ＭＳ Ｐゴシック"/>
            <family val="3"/>
            <charset val="128"/>
          </rPr>
          <t>使用する者の期間を御記入ください。</t>
        </r>
      </text>
    </comment>
    <comment ref="P55" authorId="2" shapeId="0" xr:uid="{00000000-0006-0000-1000-00003B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7" authorId="1" shapeId="0" xr:uid="{00000000-0006-0000-1000-00003C000000}">
      <text>
        <r>
          <rPr>
            <b/>
            <sz val="9"/>
            <color indexed="81"/>
            <rFont val="ＭＳ Ｐゴシック"/>
            <family val="3"/>
            <charset val="128"/>
          </rPr>
          <t>男、女から選択</t>
        </r>
      </text>
    </comment>
    <comment ref="I57" authorId="1" shapeId="0" xr:uid="{00000000-0006-0000-1000-00003D000000}">
      <text>
        <r>
          <rPr>
            <sz val="9"/>
            <color indexed="81"/>
            <rFont val="ＭＳ Ｐゴシック"/>
            <family val="3"/>
            <charset val="128"/>
          </rPr>
          <t xml:space="preserve">車上運動員、事務員、手話通訳者、要約筆記者から選択
</t>
        </r>
      </text>
    </comment>
    <comment ref="L57" authorId="0" shapeId="0" xr:uid="{173F3127-FCDD-4632-8FCD-DCC994BC430C}">
      <text>
        <r>
          <rPr>
            <b/>
            <sz val="9"/>
            <color indexed="81"/>
            <rFont val="ＭＳ Ｐゴシック"/>
            <family val="3"/>
            <charset val="128"/>
          </rPr>
          <t>使用する者の期間を御記入ください。</t>
        </r>
      </text>
    </comment>
    <comment ref="P57" authorId="2" shapeId="0" xr:uid="{00000000-0006-0000-1000-00003E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59" authorId="1" shapeId="0" xr:uid="{00000000-0006-0000-1000-00003F000000}">
      <text>
        <r>
          <rPr>
            <b/>
            <sz val="9"/>
            <color indexed="81"/>
            <rFont val="ＭＳ Ｐゴシック"/>
            <family val="3"/>
            <charset val="128"/>
          </rPr>
          <t>男、女から選択</t>
        </r>
      </text>
    </comment>
    <comment ref="I59" authorId="1" shapeId="0" xr:uid="{00000000-0006-0000-1000-000040000000}">
      <text>
        <r>
          <rPr>
            <sz val="9"/>
            <color indexed="81"/>
            <rFont val="ＭＳ Ｐゴシック"/>
            <family val="3"/>
            <charset val="128"/>
          </rPr>
          <t xml:space="preserve">車上運動員、事務員、手話通訳者、要約筆記者から選択
</t>
        </r>
      </text>
    </comment>
    <comment ref="L59" authorId="0" shapeId="0" xr:uid="{84EC6CB0-6173-4F64-89B3-25DC9B912C98}">
      <text>
        <r>
          <rPr>
            <b/>
            <sz val="9"/>
            <color indexed="81"/>
            <rFont val="ＭＳ Ｐゴシック"/>
            <family val="3"/>
            <charset val="128"/>
          </rPr>
          <t>使用する者の期間を御記入ください。</t>
        </r>
      </text>
    </comment>
    <comment ref="P59" authorId="2" shapeId="0" xr:uid="{00000000-0006-0000-1000-000041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61" authorId="1" shapeId="0" xr:uid="{00000000-0006-0000-1000-000042000000}">
      <text>
        <r>
          <rPr>
            <b/>
            <sz val="9"/>
            <color indexed="81"/>
            <rFont val="ＭＳ Ｐゴシック"/>
            <family val="3"/>
            <charset val="128"/>
          </rPr>
          <t>男、女から選択</t>
        </r>
      </text>
    </comment>
    <comment ref="I61" authorId="1" shapeId="0" xr:uid="{00000000-0006-0000-1000-000043000000}">
      <text>
        <r>
          <rPr>
            <sz val="9"/>
            <color indexed="81"/>
            <rFont val="ＭＳ Ｐゴシック"/>
            <family val="3"/>
            <charset val="128"/>
          </rPr>
          <t xml:space="preserve">車上運動員、事務員、手話通訳者、要約筆記者から選択
</t>
        </r>
      </text>
    </comment>
    <comment ref="L61" authorId="0" shapeId="0" xr:uid="{FBC66202-DCBD-4CFC-8605-02FF8F9A231A}">
      <text>
        <r>
          <rPr>
            <b/>
            <sz val="9"/>
            <color indexed="81"/>
            <rFont val="ＭＳ Ｐゴシック"/>
            <family val="3"/>
            <charset val="128"/>
          </rPr>
          <t>使用する者の期間を御記入ください。</t>
        </r>
      </text>
    </comment>
    <comment ref="P61" authorId="2" shapeId="0" xr:uid="{00000000-0006-0000-1000-000044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63" authorId="1" shapeId="0" xr:uid="{00000000-0006-0000-1000-000045000000}">
      <text>
        <r>
          <rPr>
            <b/>
            <sz val="9"/>
            <color indexed="81"/>
            <rFont val="ＭＳ Ｐゴシック"/>
            <family val="3"/>
            <charset val="128"/>
          </rPr>
          <t>男、女から選択</t>
        </r>
      </text>
    </comment>
    <comment ref="I63" authorId="1" shapeId="0" xr:uid="{00000000-0006-0000-1000-000046000000}">
      <text>
        <r>
          <rPr>
            <sz val="9"/>
            <color indexed="81"/>
            <rFont val="ＭＳ Ｐゴシック"/>
            <family val="3"/>
            <charset val="128"/>
          </rPr>
          <t xml:space="preserve">車上運動員、事務員、手話通訳者、要約筆記者から選択
</t>
        </r>
      </text>
    </comment>
    <comment ref="L63" authorId="0" shapeId="0" xr:uid="{BE113C71-C8A6-489F-B07C-47F707C52466}">
      <text>
        <r>
          <rPr>
            <b/>
            <sz val="9"/>
            <color indexed="81"/>
            <rFont val="ＭＳ Ｐゴシック"/>
            <family val="3"/>
            <charset val="128"/>
          </rPr>
          <t>使用する者の期間を御記入ください。</t>
        </r>
      </text>
    </comment>
    <comment ref="P63" authorId="2" shapeId="0" xr:uid="{00000000-0006-0000-1000-000047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65" authorId="1" shapeId="0" xr:uid="{00000000-0006-0000-1000-000048000000}">
      <text>
        <r>
          <rPr>
            <b/>
            <sz val="9"/>
            <color indexed="81"/>
            <rFont val="ＭＳ Ｐゴシック"/>
            <family val="3"/>
            <charset val="128"/>
          </rPr>
          <t>男、女から選択</t>
        </r>
      </text>
    </comment>
    <comment ref="I65" authorId="1" shapeId="0" xr:uid="{00000000-0006-0000-1000-000049000000}">
      <text>
        <r>
          <rPr>
            <sz val="9"/>
            <color indexed="81"/>
            <rFont val="ＭＳ Ｐゴシック"/>
            <family val="3"/>
            <charset val="128"/>
          </rPr>
          <t xml:space="preserve">車上運動員、事務員、手話通訳者、要約筆記者から選択
</t>
        </r>
      </text>
    </comment>
    <comment ref="L65" authorId="0" shapeId="0" xr:uid="{7FB2E0E7-98B0-4DC0-947B-2F133A20F8E0}">
      <text>
        <r>
          <rPr>
            <b/>
            <sz val="9"/>
            <color indexed="81"/>
            <rFont val="ＭＳ Ｐゴシック"/>
            <family val="3"/>
            <charset val="128"/>
          </rPr>
          <t>使用する者の期間を御記入ください。</t>
        </r>
      </text>
    </comment>
    <comment ref="P65" authorId="2" shapeId="0" xr:uid="{00000000-0006-0000-1000-00004A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 ref="H67" authorId="1" shapeId="0" xr:uid="{00000000-0006-0000-1000-00004B000000}">
      <text>
        <r>
          <rPr>
            <b/>
            <sz val="9"/>
            <color indexed="81"/>
            <rFont val="ＭＳ Ｐゴシック"/>
            <family val="3"/>
            <charset val="128"/>
          </rPr>
          <t>男、女から選択</t>
        </r>
      </text>
    </comment>
    <comment ref="I67" authorId="1" shapeId="0" xr:uid="{00000000-0006-0000-1000-00004C000000}">
      <text>
        <r>
          <rPr>
            <sz val="9"/>
            <color indexed="81"/>
            <rFont val="ＭＳ Ｐゴシック"/>
            <family val="3"/>
            <charset val="128"/>
          </rPr>
          <t xml:space="preserve">車上運動員、事務員、手話通訳者、要約筆記者から選択
</t>
        </r>
      </text>
    </comment>
    <comment ref="L67" authorId="0" shapeId="0" xr:uid="{EA2C49E2-D737-45A5-AF6D-6F049F68F77F}">
      <text>
        <r>
          <rPr>
            <b/>
            <sz val="9"/>
            <color indexed="81"/>
            <rFont val="ＭＳ Ｐゴシック"/>
            <family val="3"/>
            <charset val="128"/>
          </rPr>
          <t>使用する者の期間を御記入ください。</t>
        </r>
      </text>
    </comment>
    <comment ref="P67" authorId="2" shapeId="0" xr:uid="{00000000-0006-0000-1000-00004D000000}">
      <text>
        <r>
          <rPr>
            <b/>
            <sz val="9"/>
            <color indexed="81"/>
            <rFont val="MS P ゴシック"/>
            <family val="3"/>
            <charset val="128"/>
          </rPr>
          <t>備考２に該当する場合のみ、「公職選挙法施行令第129条第7項に規定する場合である」を選択してください。</t>
        </r>
        <r>
          <rPr>
            <sz val="9"/>
            <color indexed="81"/>
            <rFont val="MS P 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40" authorId="0" shapeId="0" xr:uid="{00000000-0006-0000-1100-000001000000}">
      <text>
        <r>
          <rPr>
            <b/>
            <sz val="9"/>
            <color indexed="81"/>
            <rFont val="ＭＳ Ｐゴシック"/>
            <family val="3"/>
            <charset val="128"/>
          </rPr>
          <t>記載例のとおり入力後印刷するか、印刷後手書きで入力してください。</t>
        </r>
      </text>
    </comment>
  </commentList>
</comments>
</file>

<file path=xl/sharedStrings.xml><?xml version="1.0" encoding="utf-8"?>
<sst xmlns="http://schemas.openxmlformats.org/spreadsheetml/2006/main" count="4936" uniqueCount="1629">
  <si>
    <t>項目</t>
    <rPh sb="0" eb="2">
      <t>コウモク</t>
    </rPh>
    <phoneticPr fontId="3"/>
  </si>
  <si>
    <t>区分</t>
    <rPh sb="0" eb="2">
      <t>クブン</t>
    </rPh>
    <phoneticPr fontId="3"/>
  </si>
  <si>
    <t>円</t>
    <rPh sb="0" eb="1">
      <t>エン</t>
    </rPh>
    <phoneticPr fontId="3"/>
  </si>
  <si>
    <t>運転手の雇用</t>
    <rPh sb="0" eb="3">
      <t>ウンテンシュ</t>
    </rPh>
    <rPh sb="4" eb="6">
      <t>コヨウ</t>
    </rPh>
    <phoneticPr fontId="3"/>
  </si>
  <si>
    <t>燃料代</t>
    <rPh sb="0" eb="3">
      <t>ネンリョウダイ</t>
    </rPh>
    <phoneticPr fontId="3"/>
  </si>
  <si>
    <t>備考１　契約届出書には、契約書の写しを添付してください。</t>
  </si>
  <si>
    <t>選挙運動用自動車使用証明書（自動車）</t>
    <rPh sb="10" eb="13">
      <t>ショウメイショ</t>
    </rPh>
    <rPh sb="14" eb="17">
      <t>ジドウシャ</t>
    </rPh>
    <phoneticPr fontId="3"/>
  </si>
  <si>
    <t>運送等契約区分</t>
    <rPh sb="0" eb="3">
      <t>ウンソウトウ</t>
    </rPh>
    <rPh sb="3" eb="5">
      <t>ケイヤク</t>
    </rPh>
    <rPh sb="5" eb="7">
      <t>クブン</t>
    </rPh>
    <phoneticPr fontId="3"/>
  </si>
  <si>
    <t>称及び住所並びに法人にあ</t>
    <rPh sb="0" eb="1">
      <t>ショウ</t>
    </rPh>
    <rPh sb="1" eb="2">
      <t>オヨ</t>
    </rPh>
    <rPh sb="3" eb="5">
      <t>ジュウショ</t>
    </rPh>
    <rPh sb="5" eb="6">
      <t>ナラ</t>
    </rPh>
    <rPh sb="8" eb="10">
      <t>ホウジン</t>
    </rPh>
    <phoneticPr fontId="3"/>
  </si>
  <si>
    <t>（該当する方の番号に</t>
    <rPh sb="1" eb="3">
      <t>ガイトウ</t>
    </rPh>
    <rPh sb="5" eb="6">
      <t>ホウ</t>
    </rPh>
    <rPh sb="7" eb="9">
      <t>バンゴウ</t>
    </rPh>
    <phoneticPr fontId="3"/>
  </si>
  <si>
    <t>２　左に掲げる場合以外の場合</t>
    <rPh sb="2" eb="3">
      <t>ヒダリ</t>
    </rPh>
    <rPh sb="4" eb="5">
      <t>カカ</t>
    </rPh>
    <rPh sb="7" eb="9">
      <t>バアイ</t>
    </rPh>
    <rPh sb="9" eb="11">
      <t>イガイ</t>
    </rPh>
    <rPh sb="12" eb="14">
      <t>バアイ</t>
    </rPh>
    <phoneticPr fontId="3"/>
  </si>
  <si>
    <t>車種及び自動車登録番号</t>
    <rPh sb="0" eb="2">
      <t>シャシュ</t>
    </rPh>
    <rPh sb="2" eb="3">
      <t>オヨ</t>
    </rPh>
    <rPh sb="4" eb="7">
      <t>ジドウシャ</t>
    </rPh>
    <rPh sb="7" eb="9">
      <t>トウロク</t>
    </rPh>
    <rPh sb="9" eb="11">
      <t>バンゴウ</t>
    </rPh>
    <phoneticPr fontId="3"/>
  </si>
  <si>
    <t>運送等年月日</t>
    <rPh sb="0" eb="3">
      <t>ウンソウトウ</t>
    </rPh>
    <rPh sb="3" eb="6">
      <t>ネンガッピ</t>
    </rPh>
    <phoneticPr fontId="3"/>
  </si>
  <si>
    <t>運送等金額</t>
    <rPh sb="0" eb="3">
      <t>ウンソウトウ</t>
    </rPh>
    <rPh sb="3" eb="5">
      <t>キンガク</t>
    </rPh>
    <phoneticPr fontId="3"/>
  </si>
  <si>
    <t>っては代表者の氏名　　　</t>
    <rPh sb="3" eb="6">
      <t>ダイヒョウシャ</t>
    </rPh>
    <rPh sb="7" eb="9">
      <t>シメイ</t>
    </rPh>
    <phoneticPr fontId="3"/>
  </si>
  <si>
    <t xml:space="preserve">    ４　公費負担の限度額は、選挙運動用自動車１台につき１日当たり次の金額までです。</t>
  </si>
  <si>
    <t xml:space="preserve">      (1) 一般乗用旅客自動車運送事業者との運送契約による場合       　64,500円</t>
  </si>
  <si>
    <t>　　　ださい。</t>
    <phoneticPr fontId="3"/>
  </si>
  <si>
    <t>請　　求　　書</t>
    <rPh sb="0" eb="1">
      <t>ショウ</t>
    </rPh>
    <rPh sb="3" eb="4">
      <t>モトム</t>
    </rPh>
    <rPh sb="6" eb="7">
      <t>ショ</t>
    </rPh>
    <phoneticPr fontId="3"/>
  </si>
  <si>
    <t>（選挙運動用自動車の使用）</t>
    <rPh sb="1" eb="3">
      <t>センキョ</t>
    </rPh>
    <rPh sb="3" eb="6">
      <t>ウンドウヨウ</t>
    </rPh>
    <rPh sb="6" eb="9">
      <t>ジドウシャ</t>
    </rPh>
    <rPh sb="10" eb="12">
      <t>シヨウ</t>
    </rPh>
    <phoneticPr fontId="3"/>
  </si>
  <si>
    <t>　青森県知事　殿</t>
    <rPh sb="1" eb="3">
      <t>アオモリ</t>
    </rPh>
    <rPh sb="3" eb="6">
      <t>ケンチジ</t>
    </rPh>
    <rPh sb="7" eb="8">
      <t>ドノ</t>
    </rPh>
    <phoneticPr fontId="3"/>
  </si>
  <si>
    <t>電話番号</t>
    <rPh sb="0" eb="2">
      <t>デンワ</t>
    </rPh>
    <rPh sb="2" eb="4">
      <t>バンゴウ</t>
    </rPh>
    <phoneticPr fontId="3"/>
  </si>
  <si>
    <t>印　</t>
    <rPh sb="0" eb="1">
      <t>イン</t>
    </rPh>
    <phoneticPr fontId="3"/>
  </si>
  <si>
    <t>１　請求金額</t>
    <rPh sb="2" eb="4">
      <t>セイキュウ</t>
    </rPh>
    <rPh sb="4" eb="6">
      <t>キンガク</t>
    </rPh>
    <phoneticPr fontId="3"/>
  </si>
  <si>
    <t>２　内　　訳</t>
    <rPh sb="2" eb="3">
      <t>ナイ</t>
    </rPh>
    <rPh sb="5" eb="6">
      <t>ヤク</t>
    </rPh>
    <phoneticPr fontId="3"/>
  </si>
  <si>
    <t>　　別紙請求内訳書のとおり</t>
    <rPh sb="2" eb="4">
      <t>ベッシ</t>
    </rPh>
    <rPh sb="4" eb="6">
      <t>セイキュウ</t>
    </rPh>
    <rPh sb="6" eb="9">
      <t>ウチワケショ</t>
    </rPh>
    <phoneticPr fontId="3"/>
  </si>
  <si>
    <t>４　候補者の氏名</t>
    <rPh sb="2" eb="5">
      <t>コウホシャ</t>
    </rPh>
    <rPh sb="6" eb="8">
      <t>シメイ</t>
    </rPh>
    <phoneticPr fontId="3"/>
  </si>
  <si>
    <t xml:space="preserve">    ２　候補者が供託物を没収された場合には、青森県に支払を請求することはできません。</t>
  </si>
  <si>
    <t>様式３の別紙のその１</t>
    <rPh sb="0" eb="2">
      <t>ヨウシキ</t>
    </rPh>
    <rPh sb="4" eb="6">
      <t>ベッシ</t>
    </rPh>
    <phoneticPr fontId="3"/>
  </si>
  <si>
    <t>請　求　内　訳　書</t>
    <rPh sb="0" eb="1">
      <t>ショウ</t>
    </rPh>
    <rPh sb="2" eb="3">
      <t>モトム</t>
    </rPh>
    <rPh sb="4" eb="5">
      <t>ナイ</t>
    </rPh>
    <rPh sb="6" eb="7">
      <t>ヤク</t>
    </rPh>
    <rPh sb="8" eb="9">
      <t>ショ</t>
    </rPh>
    <phoneticPr fontId="3"/>
  </si>
  <si>
    <t>（一般乗用旅客自動車運送事業者との運送契約により自動車を使用した場合）</t>
    <phoneticPr fontId="3"/>
  </si>
  <si>
    <t>使用年月日</t>
    <rPh sb="0" eb="2">
      <t>シヨウ</t>
    </rPh>
    <rPh sb="2" eb="5">
      <t>ネンガッピ</t>
    </rPh>
    <phoneticPr fontId="3"/>
  </si>
  <si>
    <t>基準限度額(ﾛ)</t>
    <rPh sb="0" eb="2">
      <t>キジュン</t>
    </rPh>
    <rPh sb="2" eb="4">
      <t>ゲンド</t>
    </rPh>
    <rPh sb="4" eb="5">
      <t>ガク</t>
    </rPh>
    <phoneticPr fontId="3"/>
  </si>
  <si>
    <t>請求金額</t>
    <rPh sb="0" eb="2">
      <t>セイキュウ</t>
    </rPh>
    <rPh sb="2" eb="4">
      <t>キンガク</t>
    </rPh>
    <phoneticPr fontId="3"/>
  </si>
  <si>
    <t>（</t>
    <phoneticPr fontId="3"/>
  </si>
  <si>
    <t>運　送　金　額　(ｲ)</t>
    <rPh sb="0" eb="1">
      <t>ウン</t>
    </rPh>
    <rPh sb="2" eb="3">
      <t>ソウ</t>
    </rPh>
    <rPh sb="4" eb="5">
      <t>キン</t>
    </rPh>
    <rPh sb="6" eb="7">
      <t>ガク</t>
    </rPh>
    <phoneticPr fontId="3"/>
  </si>
  <si>
    <t>計</t>
    <rPh sb="0" eb="1">
      <t>ケイ</t>
    </rPh>
    <phoneticPr fontId="3"/>
  </si>
  <si>
    <t>備考　「請求金額」欄には、(ｲ)又は(ﾛ)のうちいずれか少ない方の額を記載してください。</t>
  </si>
  <si>
    <t>様式３の別紙のその２</t>
    <rPh sb="0" eb="2">
      <t>ヨウシキ</t>
    </rPh>
    <rPh sb="4" eb="6">
      <t>ベッシ</t>
    </rPh>
    <phoneticPr fontId="3"/>
  </si>
  <si>
    <t>（一般乗用旅客自動車運送事業者以外の者との契約により自動車を使用した場合）</t>
    <phoneticPr fontId="3"/>
  </si>
  <si>
    <t>販売年月日</t>
    <rPh sb="0" eb="2">
      <t>ハンバイ</t>
    </rPh>
    <rPh sb="2" eb="5">
      <t>ネンガッピ</t>
    </rPh>
    <phoneticPr fontId="3"/>
  </si>
  <si>
    <t>雇用年月日</t>
    <rPh sb="0" eb="2">
      <t>コヨウ</t>
    </rPh>
    <rPh sb="2" eb="5">
      <t>ネンガッピ</t>
    </rPh>
    <phoneticPr fontId="3"/>
  </si>
  <si>
    <t>自動車燃料代確認申請書</t>
    <rPh sb="3" eb="6">
      <t>ネンリョウダイ</t>
    </rPh>
    <rPh sb="6" eb="8">
      <t>カクニン</t>
    </rPh>
    <rPh sb="8" eb="11">
      <t>シンセイショ</t>
    </rPh>
    <phoneticPr fontId="3"/>
  </si>
  <si>
    <t>１　契約年月日</t>
    <rPh sb="2" eb="4">
      <t>ケイヤク</t>
    </rPh>
    <rPh sb="4" eb="7">
      <t>ネンガッピ</t>
    </rPh>
    <phoneticPr fontId="3"/>
  </si>
  <si>
    <t>２　契約の相手方の氏名又は名称及び住所並びに法人にあってはその代表者の氏名</t>
    <rPh sb="2" eb="4">
      <t>ケイヤク</t>
    </rPh>
    <phoneticPr fontId="3"/>
  </si>
  <si>
    <t>購入金額</t>
    <rPh sb="0" eb="2">
      <t>コウニュウ</t>
    </rPh>
    <rPh sb="2" eb="4">
      <t>キンガク</t>
    </rPh>
    <phoneticPr fontId="3"/>
  </si>
  <si>
    <t>左のうち確認済又は確認申請金額</t>
    <rPh sb="0" eb="1">
      <t>ヒダリ</t>
    </rPh>
    <rPh sb="4" eb="6">
      <t>カクニン</t>
    </rPh>
    <rPh sb="6" eb="7">
      <t>ズ</t>
    </rPh>
    <rPh sb="7" eb="8">
      <t>マタ</t>
    </rPh>
    <rPh sb="9" eb="11">
      <t>カクニン</t>
    </rPh>
    <rPh sb="11" eb="13">
      <t>シンセイ</t>
    </rPh>
    <rPh sb="13" eb="15">
      <t>キンガク</t>
    </rPh>
    <phoneticPr fontId="3"/>
  </si>
  <si>
    <t>区　　　　　分</t>
    <rPh sb="0" eb="1">
      <t>ク</t>
    </rPh>
    <rPh sb="6" eb="7">
      <t>ブン</t>
    </rPh>
    <phoneticPr fontId="3"/>
  </si>
  <si>
    <t>備　　　　　　考</t>
    <rPh sb="0" eb="1">
      <t>ソノオ</t>
    </rPh>
    <rPh sb="7" eb="8">
      <t>コウ</t>
    </rPh>
    <phoneticPr fontId="3"/>
  </si>
  <si>
    <t>公営2</t>
    <rPh sb="0" eb="2">
      <t>コウエイ</t>
    </rPh>
    <phoneticPr fontId="3"/>
  </si>
  <si>
    <t>公営4</t>
    <rPh sb="0" eb="2">
      <t>コウエイ</t>
    </rPh>
    <phoneticPr fontId="3"/>
  </si>
  <si>
    <t>公営5</t>
    <rPh sb="0" eb="2">
      <t>コウエイ</t>
    </rPh>
    <phoneticPr fontId="3"/>
  </si>
  <si>
    <t>公営6</t>
    <rPh sb="0" eb="2">
      <t>コウエイ</t>
    </rPh>
    <phoneticPr fontId="3"/>
  </si>
  <si>
    <t>公営7</t>
    <rPh sb="0" eb="2">
      <t>コウエイ</t>
    </rPh>
    <phoneticPr fontId="3"/>
  </si>
  <si>
    <t>公営8</t>
    <rPh sb="0" eb="2">
      <t>コウエイ</t>
    </rPh>
    <phoneticPr fontId="3"/>
  </si>
  <si>
    <t>公営9</t>
    <rPh sb="0" eb="2">
      <t>コウエイ</t>
    </rPh>
    <phoneticPr fontId="3"/>
  </si>
  <si>
    <t>公営10</t>
    <rPh sb="0" eb="2">
      <t>コウエイ</t>
    </rPh>
    <phoneticPr fontId="3"/>
  </si>
  <si>
    <t>公営11</t>
    <rPh sb="0" eb="2">
      <t>コウエイ</t>
    </rPh>
    <phoneticPr fontId="3"/>
  </si>
  <si>
    <t>自動車燃料代確認書</t>
    <rPh sb="3" eb="6">
      <t>ネンリョウダイ</t>
    </rPh>
    <rPh sb="6" eb="9">
      <t>カクニンショ</t>
    </rPh>
    <phoneticPr fontId="3"/>
  </si>
  <si>
    <t>２　候補者の氏名</t>
    <rPh sb="2" eb="5">
      <t>コウホシャ</t>
    </rPh>
    <rPh sb="6" eb="8">
      <t>シメイ</t>
    </rPh>
    <phoneticPr fontId="3"/>
  </si>
  <si>
    <t>選挙運動用自動車使用証明書（燃料）</t>
    <rPh sb="10" eb="13">
      <t>ショウメイショ</t>
    </rPh>
    <rPh sb="14" eb="16">
      <t>ネンリョウ</t>
    </rPh>
    <phoneticPr fontId="3"/>
  </si>
  <si>
    <t>燃料供給業者の氏名又は名</t>
    <rPh sb="0" eb="2">
      <t>ネンリョウ</t>
    </rPh>
    <rPh sb="2" eb="4">
      <t>キョウキュウ</t>
    </rPh>
    <rPh sb="4" eb="6">
      <t>ギョウシャ</t>
    </rPh>
    <rPh sb="7" eb="9">
      <t>シメイ</t>
    </rPh>
    <rPh sb="9" eb="10">
      <t>マタ</t>
    </rPh>
    <rPh sb="11" eb="12">
      <t>ナ</t>
    </rPh>
    <phoneticPr fontId="3"/>
  </si>
  <si>
    <t>燃料供給年月日</t>
    <rPh sb="0" eb="2">
      <t>ネンリョウ</t>
    </rPh>
    <rPh sb="2" eb="4">
      <t>キョウキュウ</t>
    </rPh>
    <rPh sb="4" eb="7">
      <t>ネンガッピ</t>
    </rPh>
    <phoneticPr fontId="3"/>
  </si>
  <si>
    <t>燃料供給量</t>
    <rPh sb="0" eb="2">
      <t>ネンリョウ</t>
    </rPh>
    <rPh sb="2" eb="4">
      <t>キョウキュウ</t>
    </rPh>
    <rPh sb="4" eb="5">
      <t>リョウ</t>
    </rPh>
    <phoneticPr fontId="3"/>
  </si>
  <si>
    <t>㍑</t>
    <phoneticPr fontId="3"/>
  </si>
  <si>
    <t>選挙運動用自動車使用証明書（運転手）</t>
    <rPh sb="10" eb="13">
      <t>ショウメイショ</t>
    </rPh>
    <rPh sb="14" eb="17">
      <t>ウンテンシュ</t>
    </rPh>
    <phoneticPr fontId="3"/>
  </si>
  <si>
    <t>運転手の氏名及び住所</t>
    <rPh sb="0" eb="3">
      <t>ウンテンシュ</t>
    </rPh>
    <rPh sb="4" eb="6">
      <t>シメイ</t>
    </rPh>
    <rPh sb="6" eb="7">
      <t>オヨ</t>
    </rPh>
    <rPh sb="8" eb="10">
      <t>ジュウショ</t>
    </rPh>
    <phoneticPr fontId="3"/>
  </si>
  <si>
    <t>報酬の額</t>
    <rPh sb="0" eb="2">
      <t>ホウシュウ</t>
    </rPh>
    <rPh sb="3" eb="4">
      <t>ガク</t>
    </rPh>
    <phoneticPr fontId="3"/>
  </si>
  <si>
    <t>備　　　　　　　考</t>
    <rPh sb="0" eb="1">
      <t>ソナエ</t>
    </rPh>
    <rPh sb="8" eb="9">
      <t>コウ</t>
    </rPh>
    <phoneticPr fontId="3"/>
  </si>
  <si>
    <t>作成契約枚数</t>
    <rPh sb="0" eb="2">
      <t>サクセイ</t>
    </rPh>
    <rPh sb="2" eb="4">
      <t>ケイヤク</t>
    </rPh>
    <rPh sb="4" eb="6">
      <t>マイスウ</t>
    </rPh>
    <phoneticPr fontId="3"/>
  </si>
  <si>
    <t>作成契約金額</t>
    <rPh sb="0" eb="2">
      <t>サクセイ</t>
    </rPh>
    <rPh sb="2" eb="4">
      <t>ケイヤク</t>
    </rPh>
    <rPh sb="4" eb="6">
      <t>キンガク</t>
    </rPh>
    <phoneticPr fontId="3"/>
  </si>
  <si>
    <t>ポスター作成契約届出書</t>
    <rPh sb="4" eb="6">
      <t>サクセイ</t>
    </rPh>
    <phoneticPr fontId="3"/>
  </si>
  <si>
    <t>ポスター作成枚数確認申請書</t>
    <rPh sb="4" eb="6">
      <t>サクセイ</t>
    </rPh>
    <rPh sb="6" eb="8">
      <t>マイスウ</t>
    </rPh>
    <rPh sb="8" eb="10">
      <t>カクニン</t>
    </rPh>
    <rPh sb="10" eb="13">
      <t>シンセイショ</t>
    </rPh>
    <phoneticPr fontId="3"/>
  </si>
  <si>
    <t>３　確認申請枚数</t>
    <rPh sb="2" eb="4">
      <t>カクニン</t>
    </rPh>
    <rPh sb="4" eb="6">
      <t>シンセイ</t>
    </rPh>
    <rPh sb="6" eb="8">
      <t>マイスウ</t>
    </rPh>
    <phoneticPr fontId="3"/>
  </si>
  <si>
    <t>作成枚数</t>
    <rPh sb="0" eb="2">
      <t>サクセイ</t>
    </rPh>
    <rPh sb="2" eb="4">
      <t>マイスウ</t>
    </rPh>
    <phoneticPr fontId="3"/>
  </si>
  <si>
    <t>枚</t>
    <rPh sb="0" eb="1">
      <t>マイ</t>
    </rPh>
    <phoneticPr fontId="3"/>
  </si>
  <si>
    <t>左のうち確認済又は確認申請枚数</t>
    <rPh sb="0" eb="1">
      <t>ヒダリ</t>
    </rPh>
    <rPh sb="4" eb="6">
      <t>カクニン</t>
    </rPh>
    <rPh sb="6" eb="7">
      <t>ズ</t>
    </rPh>
    <rPh sb="7" eb="8">
      <t>マタ</t>
    </rPh>
    <rPh sb="9" eb="11">
      <t>カクニン</t>
    </rPh>
    <rPh sb="11" eb="13">
      <t>シンセイ</t>
    </rPh>
    <rPh sb="13" eb="15">
      <t>マイスウ</t>
    </rPh>
    <phoneticPr fontId="3"/>
  </si>
  <si>
    <t>ポスター作成枚数確認書</t>
    <rPh sb="4" eb="6">
      <t>サクセイ</t>
    </rPh>
    <rPh sb="6" eb="8">
      <t>マイスウ</t>
    </rPh>
    <rPh sb="8" eb="11">
      <t>カクニンショ</t>
    </rPh>
    <phoneticPr fontId="3"/>
  </si>
  <si>
    <t>３　確認枚数</t>
    <rPh sb="2" eb="4">
      <t>カクニン</t>
    </rPh>
    <rPh sb="4" eb="6">
      <t>マイスウ</t>
    </rPh>
    <phoneticPr fontId="3"/>
  </si>
  <si>
    <t>ポスター作成証明書</t>
    <rPh sb="4" eb="6">
      <t>サクセイ</t>
    </rPh>
    <rPh sb="6" eb="9">
      <t>ショウメイショ</t>
    </rPh>
    <phoneticPr fontId="3"/>
  </si>
  <si>
    <t>ポスター作成業者の氏名又は</t>
    <rPh sb="4" eb="6">
      <t>サクセイ</t>
    </rPh>
    <rPh sb="6" eb="8">
      <t>ギョウシャ</t>
    </rPh>
    <rPh sb="9" eb="11">
      <t>シメイ</t>
    </rPh>
    <rPh sb="11" eb="12">
      <t>マタ</t>
    </rPh>
    <phoneticPr fontId="3"/>
  </si>
  <si>
    <t>名称及び住所並びに法人にあ</t>
    <rPh sb="1" eb="2">
      <t>ショウ</t>
    </rPh>
    <rPh sb="2" eb="3">
      <t>オヨ</t>
    </rPh>
    <rPh sb="4" eb="6">
      <t>ジュウショ</t>
    </rPh>
    <rPh sb="6" eb="7">
      <t>ナラ</t>
    </rPh>
    <rPh sb="9" eb="11">
      <t>ホウジン</t>
    </rPh>
    <phoneticPr fontId="3"/>
  </si>
  <si>
    <t>っては代表者の氏名　　　　</t>
    <rPh sb="3" eb="6">
      <t>ダイヒョウシャ</t>
    </rPh>
    <rPh sb="7" eb="9">
      <t>シメイ</t>
    </rPh>
    <phoneticPr fontId="3"/>
  </si>
  <si>
    <t>作成金額</t>
    <rPh sb="0" eb="2">
      <t>サクセイ</t>
    </rPh>
    <rPh sb="2" eb="4">
      <t>キンガク</t>
    </rPh>
    <phoneticPr fontId="3"/>
  </si>
  <si>
    <t>当該選挙区におけるポスター掲示場数</t>
  </si>
  <si>
    <t xml:space="preserve">      (2) 限度額</t>
  </si>
  <si>
    <t>（ポスターの作成）</t>
    <rPh sb="6" eb="8">
      <t>サクセイ</t>
    </rPh>
    <phoneticPr fontId="3"/>
  </si>
  <si>
    <t>選挙区に</t>
    <rPh sb="0" eb="3">
      <t>センキョク</t>
    </rPh>
    <phoneticPr fontId="3"/>
  </si>
  <si>
    <t>単価</t>
    <rPh sb="0" eb="2">
      <t>タンカ</t>
    </rPh>
    <phoneticPr fontId="3"/>
  </si>
  <si>
    <t>枚数</t>
    <rPh sb="0" eb="2">
      <t>マイスウ</t>
    </rPh>
    <phoneticPr fontId="3"/>
  </si>
  <si>
    <t>金額</t>
    <rPh sb="0" eb="2">
      <t>キンガク</t>
    </rPh>
    <phoneticPr fontId="3"/>
  </si>
  <si>
    <t>(A)</t>
    <phoneticPr fontId="3"/>
  </si>
  <si>
    <t>(B)</t>
    <phoneticPr fontId="3"/>
  </si>
  <si>
    <t>(A)×(B)=</t>
    <phoneticPr fontId="3"/>
  </si>
  <si>
    <t>(C)</t>
    <phoneticPr fontId="3"/>
  </si>
  <si>
    <t>おけるポ</t>
    <phoneticPr fontId="3"/>
  </si>
  <si>
    <t>スター掲</t>
    <rPh sb="3" eb="4">
      <t>ケイ</t>
    </rPh>
    <phoneticPr fontId="3"/>
  </si>
  <si>
    <t>示場数</t>
    <rPh sb="0" eb="1">
      <t>シメス</t>
    </rPh>
    <rPh sb="1" eb="2">
      <t>ジョウ</t>
    </rPh>
    <rPh sb="2" eb="3">
      <t>カズ</t>
    </rPh>
    <phoneticPr fontId="3"/>
  </si>
  <si>
    <t>箇所</t>
    <rPh sb="0" eb="2">
      <t>カショ</t>
    </rPh>
    <phoneticPr fontId="3"/>
  </si>
  <si>
    <t>基準限度額</t>
    <rPh sb="0" eb="2">
      <t>キジュン</t>
    </rPh>
    <rPh sb="2" eb="4">
      <t>ゲンド</t>
    </rPh>
    <rPh sb="4" eb="5">
      <t>ガク</t>
    </rPh>
    <phoneticPr fontId="3"/>
  </si>
  <si>
    <t>請求金額</t>
    <rPh sb="0" eb="2">
      <t>セイキュウ</t>
    </rPh>
    <rPh sb="2" eb="3">
      <t>キン</t>
    </rPh>
    <rPh sb="3" eb="4">
      <t>ガク</t>
    </rPh>
    <phoneticPr fontId="3"/>
  </si>
  <si>
    <t>(H)</t>
    <phoneticPr fontId="3"/>
  </si>
  <si>
    <t>(I)</t>
    <phoneticPr fontId="3"/>
  </si>
  <si>
    <t>(D)</t>
    <phoneticPr fontId="3"/>
  </si>
  <si>
    <t>(E)</t>
    <phoneticPr fontId="3"/>
  </si>
  <si>
    <t>(D)×(E)=</t>
    <phoneticPr fontId="3"/>
  </si>
  <si>
    <t>(F)</t>
    <phoneticPr fontId="3"/>
  </si>
  <si>
    <t>(G)</t>
    <phoneticPr fontId="3"/>
  </si>
  <si>
    <t>(G)×(H)=</t>
    <phoneticPr fontId="3"/>
  </si>
  <si>
    <t>契約1</t>
    <rPh sb="0" eb="2">
      <t>ケイヤク</t>
    </rPh>
    <phoneticPr fontId="3"/>
  </si>
  <si>
    <t>契約2</t>
    <rPh sb="0" eb="2">
      <t>ケイヤク</t>
    </rPh>
    <phoneticPr fontId="3"/>
  </si>
  <si>
    <t>契約3</t>
    <rPh sb="0" eb="2">
      <t>ケイヤク</t>
    </rPh>
    <phoneticPr fontId="3"/>
  </si>
  <si>
    <t>契約4</t>
    <rPh sb="0" eb="2">
      <t>ケイヤク</t>
    </rPh>
    <phoneticPr fontId="3"/>
  </si>
  <si>
    <t>契約5</t>
    <rPh sb="0" eb="2">
      <t>ケイヤク</t>
    </rPh>
    <phoneticPr fontId="3"/>
  </si>
  <si>
    <t>運　送　契　約　書</t>
  </si>
  <si>
    <t>１　使用目的</t>
  </si>
  <si>
    <t xml:space="preserve">    公職選挙法第１４１条の規定に基づき、選挙運動のために使用</t>
  </si>
  <si>
    <t>２　車種及び登録番号</t>
  </si>
  <si>
    <t>３　台数　　　　１台</t>
  </si>
  <si>
    <t>４　使用期間</t>
  </si>
  <si>
    <t>５　契約金額              　円（内訳  １日　　　　　　円×　　日間）</t>
  </si>
  <si>
    <t>６　使用上の義務等</t>
  </si>
  <si>
    <t>７　請求及び支払</t>
  </si>
  <si>
    <t xml:space="preserve">      甲  住　　所</t>
  </si>
  <si>
    <t xml:space="preserve">      乙  住　　所</t>
  </si>
  <si>
    <t xml:space="preserve">    甲は、法令に従い、本件車輌の運行義務を負うことはもちろん、乙の定める約款に従う義務</t>
    <phoneticPr fontId="3"/>
  </si>
  <si>
    <t>　を負う。</t>
    <phoneticPr fontId="3"/>
  </si>
  <si>
    <t>　  この契約に基づく契約金額については、乙は、青森県に対し請求するものとし、甲はこれに</t>
    <phoneticPr fontId="3"/>
  </si>
  <si>
    <t>　必要な手続きを遅滞なく行うものとする。</t>
    <phoneticPr fontId="3"/>
  </si>
  <si>
    <t xml:space="preserve">    なお、青森県に請求する金額が、契約金額に満たないときは、甲は乙に対し、不足額を速や</t>
    <phoneticPr fontId="3"/>
  </si>
  <si>
    <t>　かに支払うものとする。</t>
    <phoneticPr fontId="3"/>
  </si>
  <si>
    <t xml:space="preserve">    ただし、甲が公職選挙法第９３条（供託物の没収）の規定に該当した場合は、乙は青森県に</t>
    <phoneticPr fontId="3"/>
  </si>
  <si>
    <t>代表者</t>
    <rPh sb="0" eb="3">
      <t>ダイヒョウシャ</t>
    </rPh>
    <phoneticPr fontId="3"/>
  </si>
  <si>
    <t>名　称</t>
    <rPh sb="0" eb="1">
      <t>ナ</t>
    </rPh>
    <rPh sb="2" eb="3">
      <t>ショウ</t>
    </rPh>
    <phoneticPr fontId="3"/>
  </si>
  <si>
    <t>氏　名</t>
    <rPh sb="0" eb="1">
      <t>ウジ</t>
    </rPh>
    <rPh sb="2" eb="3">
      <t>メイ</t>
    </rPh>
    <phoneticPr fontId="3"/>
  </si>
  <si>
    <t>別紙１</t>
    <rPh sb="0" eb="2">
      <t>ベッシ</t>
    </rPh>
    <phoneticPr fontId="3"/>
  </si>
  <si>
    <t>収　入</t>
    <rPh sb="0" eb="1">
      <t>シュウ</t>
    </rPh>
    <rPh sb="2" eb="3">
      <t>ハイ</t>
    </rPh>
    <phoneticPr fontId="3"/>
  </si>
  <si>
    <t>印　紙</t>
    <rPh sb="0" eb="1">
      <t>イン</t>
    </rPh>
    <rPh sb="2" eb="3">
      <t>カミ</t>
    </rPh>
    <phoneticPr fontId="3"/>
  </si>
  <si>
    <t>　は請求できない。</t>
    <phoneticPr fontId="3"/>
  </si>
  <si>
    <t>車輌賃貸借契約書</t>
    <rPh sb="0" eb="2">
      <t>シャリョウ</t>
    </rPh>
    <rPh sb="2" eb="5">
      <t>チンタイシャク</t>
    </rPh>
    <phoneticPr fontId="3"/>
  </si>
  <si>
    <t>選挙運動用自動車燃料供給契約書</t>
    <phoneticPr fontId="3"/>
  </si>
  <si>
    <t>１　供給する期間</t>
    <rPh sb="2" eb="4">
      <t>キョウキュウ</t>
    </rPh>
    <rPh sb="6" eb="8">
      <t>キカン</t>
    </rPh>
    <phoneticPr fontId="3"/>
  </si>
  <si>
    <t>２　供給場所</t>
  </si>
  <si>
    <t xml:space="preserve">    所在地</t>
  </si>
  <si>
    <t xml:space="preserve">    名　称</t>
  </si>
  <si>
    <t>３　供給を受ける自動車の登録番号</t>
  </si>
  <si>
    <t>４　金　額</t>
  </si>
  <si>
    <t>５　請求及び支払</t>
    <phoneticPr fontId="3"/>
  </si>
  <si>
    <t>自動車運転契約書</t>
    <rPh sb="0" eb="3">
      <t>ジドウシャ</t>
    </rPh>
    <rPh sb="3" eb="5">
      <t>ウンテン</t>
    </rPh>
    <phoneticPr fontId="3"/>
  </si>
  <si>
    <t>１　運転する期間</t>
  </si>
  <si>
    <t xml:space="preserve">      原則として毎日　　時　　分から　　時　　分まで</t>
  </si>
  <si>
    <t>２　契約金額　　　　　　　　　円</t>
  </si>
  <si>
    <t xml:space="preserve">    （１日につき　　　　　　　円）</t>
  </si>
  <si>
    <t>３　運転する車輌の登録番号</t>
  </si>
  <si>
    <t>４　請求及び支払</t>
    <phoneticPr fontId="3"/>
  </si>
  <si>
    <t>　　氏　　名</t>
    <rPh sb="2" eb="3">
      <t>シ</t>
    </rPh>
    <rPh sb="5" eb="6">
      <t>メイ</t>
    </rPh>
    <phoneticPr fontId="3"/>
  </si>
  <si>
    <t>　　氏　　名</t>
    <rPh sb="2" eb="3">
      <t>ウジ</t>
    </rPh>
    <rPh sb="5" eb="6">
      <t>メイ</t>
    </rPh>
    <phoneticPr fontId="3"/>
  </si>
  <si>
    <t>⇒ポスター掲示場数</t>
    <rPh sb="5" eb="7">
      <t>ケイジ</t>
    </rPh>
    <rPh sb="7" eb="8">
      <t>ジョウ</t>
    </rPh>
    <rPh sb="8" eb="9">
      <t>カズ</t>
    </rPh>
    <phoneticPr fontId="3"/>
  </si>
  <si>
    <t>⇒ポスター作成単価（限度額）</t>
    <rPh sb="5" eb="7">
      <t>サクセイ</t>
    </rPh>
    <rPh sb="7" eb="9">
      <t>タンカ</t>
    </rPh>
    <rPh sb="10" eb="12">
      <t>ゲンド</t>
    </rPh>
    <rPh sb="12" eb="13">
      <t>ガク</t>
    </rPh>
    <phoneticPr fontId="3"/>
  </si>
  <si>
    <t>様式１６</t>
    <rPh sb="0" eb="2">
      <t>ヨウシキ</t>
    </rPh>
    <phoneticPr fontId="3"/>
  </si>
  <si>
    <t>様式１７</t>
    <rPh sb="0" eb="2">
      <t>ヨウシキ</t>
    </rPh>
    <phoneticPr fontId="3"/>
  </si>
  <si>
    <t>様式１７の別紙</t>
    <rPh sb="0" eb="2">
      <t>ヨウシキ</t>
    </rPh>
    <rPh sb="5" eb="7">
      <t>ベッシ</t>
    </rPh>
    <phoneticPr fontId="3"/>
  </si>
  <si>
    <t>　　２　この請求書には、作製したビラの見本１枚（２種類の場合には各１枚）を添付してください。</t>
    <phoneticPr fontId="3"/>
  </si>
  <si>
    <t>　　３ (D)欄には、次により算出した額を記載してください。</t>
    <rPh sb="7" eb="8">
      <t>ラン</t>
    </rPh>
    <rPh sb="11" eb="12">
      <t>ツギ</t>
    </rPh>
    <rPh sb="15" eb="17">
      <t>サンシュツ</t>
    </rPh>
    <rPh sb="19" eb="20">
      <t>ガク</t>
    </rPh>
    <rPh sb="21" eb="23">
      <t>キサイ</t>
    </rPh>
    <phoneticPr fontId="3"/>
  </si>
  <si>
    <t xml:space="preserve">    ４ (E)欄には、確認書により確認された作成枚数を記載してください。</t>
    <phoneticPr fontId="3"/>
  </si>
  <si>
    <t xml:space="preserve">    ５ (G)欄には、(A)欄と(D)欄とを比較して少ない方の額を記載してください。</t>
    <phoneticPr fontId="3"/>
  </si>
  <si>
    <t xml:space="preserve">    ６ (H)欄には、(B)欄と(E)欄とを比較して少ない方の枚数を記載してください。</t>
    <phoneticPr fontId="3"/>
  </si>
  <si>
    <t>ビラ作成枚数</t>
    <rPh sb="2" eb="4">
      <t>サクセイ</t>
    </rPh>
    <rPh sb="4" eb="6">
      <t>マイスウ</t>
    </rPh>
    <phoneticPr fontId="3"/>
  </si>
  <si>
    <t>50,000枚以下の場合</t>
    <rPh sb="6" eb="7">
      <t>マイ</t>
    </rPh>
    <rPh sb="7" eb="9">
      <t>イカ</t>
    </rPh>
    <rPh sb="10" eb="12">
      <t>バアイ</t>
    </rPh>
    <phoneticPr fontId="3"/>
  </si>
  <si>
    <t>50,001枚以上の場合</t>
    <rPh sb="6" eb="9">
      <t>マイイジョウ</t>
    </rPh>
    <rPh sb="10" eb="12">
      <t>バアイ</t>
    </rPh>
    <phoneticPr fontId="3"/>
  </si>
  <si>
    <t>　　７　候補者が供託物を没収された場合には、青森県に支払を請求することはできません。</t>
    <phoneticPr fontId="3"/>
  </si>
  <si>
    <t>様式１５</t>
    <rPh sb="0" eb="2">
      <t>ヨウシキ</t>
    </rPh>
    <phoneticPr fontId="3"/>
  </si>
  <si>
    <t>公営13</t>
    <rPh sb="0" eb="2">
      <t>コウエイ</t>
    </rPh>
    <phoneticPr fontId="3"/>
  </si>
  <si>
    <t>公営14</t>
    <rPh sb="0" eb="2">
      <t>コウエイ</t>
    </rPh>
    <phoneticPr fontId="3"/>
  </si>
  <si>
    <t>公営15</t>
    <rPh sb="0" eb="2">
      <t>コウエイ</t>
    </rPh>
    <phoneticPr fontId="3"/>
  </si>
  <si>
    <t>公営16</t>
    <rPh sb="0" eb="2">
      <t>コウエイ</t>
    </rPh>
    <phoneticPr fontId="3"/>
  </si>
  <si>
    <t>公営17</t>
    <rPh sb="0" eb="2">
      <t>コウエイ</t>
    </rPh>
    <phoneticPr fontId="3"/>
  </si>
  <si>
    <t>契約6</t>
    <rPh sb="0" eb="2">
      <t>ケイヤク</t>
    </rPh>
    <phoneticPr fontId="3"/>
  </si>
  <si>
    <t>公営17内訳</t>
    <rPh sb="0" eb="2">
      <t>コウエイ</t>
    </rPh>
    <rPh sb="4" eb="6">
      <t>ウチワケ</t>
    </rPh>
    <phoneticPr fontId="3"/>
  </si>
  <si>
    <t>運送契約書例（一般運送契約用）</t>
    <phoneticPr fontId="3"/>
  </si>
  <si>
    <t>選挙運動用ポスター作成契約書例</t>
    <phoneticPr fontId="3"/>
  </si>
  <si>
    <t>選挙運動用ビラ作成契約書例</t>
    <phoneticPr fontId="3"/>
  </si>
  <si>
    <t>目　　次　　一　　覧</t>
    <rPh sb="0" eb="1">
      <t>メ</t>
    </rPh>
    <rPh sb="3" eb="4">
      <t>ツギ</t>
    </rPh>
    <rPh sb="6" eb="7">
      <t>イチ</t>
    </rPh>
    <rPh sb="9" eb="10">
      <t>ラン</t>
    </rPh>
    <phoneticPr fontId="11"/>
  </si>
  <si>
    <t>選挙区名</t>
    <rPh sb="0" eb="3">
      <t>センキョク</t>
    </rPh>
    <rPh sb="3" eb="4">
      <t>メイ</t>
    </rPh>
    <phoneticPr fontId="3"/>
  </si>
  <si>
    <t>候補者名</t>
    <rPh sb="0" eb="3">
      <t>コウホシャ</t>
    </rPh>
    <rPh sb="3" eb="4">
      <t>メイ</t>
    </rPh>
    <phoneticPr fontId="3"/>
  </si>
  <si>
    <t>所属党派名</t>
    <rPh sb="0" eb="2">
      <t>ショゾク</t>
    </rPh>
    <rPh sb="2" eb="4">
      <t>トウハ</t>
    </rPh>
    <rPh sb="4" eb="5">
      <t>メイ</t>
    </rPh>
    <phoneticPr fontId="3"/>
  </si>
  <si>
    <t>連絡先</t>
    <rPh sb="0" eb="3">
      <t>レンラクサキ</t>
    </rPh>
    <phoneticPr fontId="3"/>
  </si>
  <si>
    <t>政見放送回数</t>
    <rPh sb="0" eb="2">
      <t>セイケン</t>
    </rPh>
    <rPh sb="2" eb="4">
      <t>ホウソウ</t>
    </rPh>
    <rPh sb="4" eb="6">
      <t>カイスウ</t>
    </rPh>
    <phoneticPr fontId="3"/>
  </si>
  <si>
    <t>ふりがな</t>
    <phoneticPr fontId="3"/>
  </si>
  <si>
    <t>　テレビ</t>
    <phoneticPr fontId="3"/>
  </si>
  <si>
    <t>回</t>
    <rPh sb="0" eb="1">
      <t>カイ</t>
    </rPh>
    <phoneticPr fontId="3"/>
  </si>
  <si>
    <t>録音物使用申請書</t>
    <rPh sb="0" eb="2">
      <t>ロクオン</t>
    </rPh>
    <rPh sb="2" eb="3">
      <t>ブツ</t>
    </rPh>
    <rPh sb="3" eb="5">
      <t>シヨウ</t>
    </rPh>
    <rPh sb="5" eb="7">
      <t>シンセイ</t>
    </rPh>
    <rPh sb="7" eb="8">
      <t>ショ</t>
    </rPh>
    <phoneticPr fontId="3"/>
  </si>
  <si>
    <t>選挙区</t>
    <rPh sb="0" eb="3">
      <t>センキョク</t>
    </rPh>
    <phoneticPr fontId="3"/>
  </si>
  <si>
    <t>　１　政見放送の申込みをする際にこの申請書を提出してください。</t>
    <rPh sb="3" eb="5">
      <t>セイケン</t>
    </rPh>
    <rPh sb="5" eb="7">
      <t>ホウソウ</t>
    </rPh>
    <rPh sb="8" eb="10">
      <t>モウシコ</t>
    </rPh>
    <rPh sb="14" eb="15">
      <t>サイ</t>
    </rPh>
    <rPh sb="18" eb="21">
      <t>シンセイショ</t>
    </rPh>
    <rPh sb="22" eb="24">
      <t>テイシュツ</t>
    </rPh>
    <phoneticPr fontId="3"/>
  </si>
  <si>
    <t>　２　提出をする場合には、身体障害者手帳若しくは政見放送及び経歴放送実施規程第</t>
    <rPh sb="3" eb="5">
      <t>テイシュツ</t>
    </rPh>
    <rPh sb="8" eb="10">
      <t>バアイ</t>
    </rPh>
    <rPh sb="13" eb="15">
      <t>シンタイ</t>
    </rPh>
    <rPh sb="15" eb="18">
      <t>ショウガイシャ</t>
    </rPh>
    <rPh sb="18" eb="20">
      <t>テチョウ</t>
    </rPh>
    <rPh sb="20" eb="21">
      <t>モ</t>
    </rPh>
    <rPh sb="24" eb="26">
      <t>セイケン</t>
    </rPh>
    <rPh sb="26" eb="28">
      <t>ホウソウ</t>
    </rPh>
    <rPh sb="28" eb="29">
      <t>オヨ</t>
    </rPh>
    <rPh sb="30" eb="32">
      <t>ケイレキ</t>
    </rPh>
    <rPh sb="32" eb="34">
      <t>ホウソウ</t>
    </rPh>
    <rPh sb="34" eb="36">
      <t>ジッシ</t>
    </rPh>
    <rPh sb="36" eb="38">
      <t>キテイ</t>
    </rPh>
    <rPh sb="38" eb="39">
      <t>ダイ</t>
    </rPh>
    <phoneticPr fontId="3"/>
  </si>
  <si>
    <t>　　９条第１項第１号に規定する音声機能等の障害の程度を証する書面又は戦傷病者手</t>
    <rPh sb="3" eb="4">
      <t>ジョウ</t>
    </rPh>
    <rPh sb="4" eb="5">
      <t>ダイ</t>
    </rPh>
    <rPh sb="6" eb="7">
      <t>コウ</t>
    </rPh>
    <rPh sb="7" eb="8">
      <t>ダイ</t>
    </rPh>
    <rPh sb="9" eb="10">
      <t>ゴウ</t>
    </rPh>
    <rPh sb="11" eb="13">
      <t>キテイ</t>
    </rPh>
    <rPh sb="15" eb="17">
      <t>オンセイ</t>
    </rPh>
    <rPh sb="17" eb="20">
      <t>キノウトウ</t>
    </rPh>
    <rPh sb="21" eb="23">
      <t>ショウガイ</t>
    </rPh>
    <rPh sb="24" eb="26">
      <t>テイド</t>
    </rPh>
    <rPh sb="27" eb="28">
      <t>ショウ</t>
    </rPh>
    <rPh sb="30" eb="32">
      <t>ショメン</t>
    </rPh>
    <rPh sb="32" eb="33">
      <t>マタ</t>
    </rPh>
    <rPh sb="34" eb="36">
      <t>センショウ</t>
    </rPh>
    <rPh sb="36" eb="38">
      <t>ビョウシャ</t>
    </rPh>
    <rPh sb="38" eb="39">
      <t>テ</t>
    </rPh>
    <phoneticPr fontId="3"/>
  </si>
  <si>
    <t>　　帳若しくは同項第２号に規定する音声機能等の障害の程度を証する書面を提示して</t>
    <rPh sb="2" eb="3">
      <t>トバリ</t>
    </rPh>
    <rPh sb="3" eb="4">
      <t>モ</t>
    </rPh>
    <rPh sb="7" eb="9">
      <t>ドウコウ</t>
    </rPh>
    <rPh sb="9" eb="10">
      <t>ダイ</t>
    </rPh>
    <rPh sb="11" eb="12">
      <t>ゴウ</t>
    </rPh>
    <rPh sb="13" eb="15">
      <t>キテイ</t>
    </rPh>
    <rPh sb="17" eb="19">
      <t>オンセイ</t>
    </rPh>
    <rPh sb="19" eb="22">
      <t>キノウナド</t>
    </rPh>
    <rPh sb="23" eb="25">
      <t>ショウガイ</t>
    </rPh>
    <rPh sb="26" eb="28">
      <t>テイド</t>
    </rPh>
    <rPh sb="29" eb="30">
      <t>ショウ</t>
    </rPh>
    <rPh sb="32" eb="34">
      <t>ショメン</t>
    </rPh>
    <rPh sb="35" eb="37">
      <t>テイジ</t>
    </rPh>
    <phoneticPr fontId="3"/>
  </si>
  <si>
    <t>　　ください。</t>
    <phoneticPr fontId="3"/>
  </si>
  <si>
    <t>　３　あて名欄には、政見放送の録音又は録画を行う放送事業者名を記載してください。</t>
    <rPh sb="5" eb="6">
      <t>ナ</t>
    </rPh>
    <rPh sb="6" eb="7">
      <t>ラン</t>
    </rPh>
    <rPh sb="10" eb="12">
      <t>セイケン</t>
    </rPh>
    <rPh sb="12" eb="14">
      <t>ホウソウ</t>
    </rPh>
    <rPh sb="15" eb="17">
      <t>ロクオン</t>
    </rPh>
    <rPh sb="17" eb="18">
      <t>マタ</t>
    </rPh>
    <rPh sb="19" eb="21">
      <t>ロクガ</t>
    </rPh>
    <rPh sb="22" eb="23">
      <t>オコナ</t>
    </rPh>
    <rPh sb="24" eb="26">
      <t>ホウソウ</t>
    </rPh>
    <rPh sb="26" eb="28">
      <t>ジギョウ</t>
    </rPh>
    <rPh sb="28" eb="29">
      <t>シャ</t>
    </rPh>
    <rPh sb="29" eb="30">
      <t>メイ</t>
    </rPh>
    <rPh sb="31" eb="33">
      <t>キサイ</t>
    </rPh>
    <phoneticPr fontId="3"/>
  </si>
  <si>
    <t>候 補 者 経 歴 書</t>
    <rPh sb="0" eb="1">
      <t>コウ</t>
    </rPh>
    <rPh sb="2" eb="3">
      <t>タスク</t>
    </rPh>
    <rPh sb="4" eb="5">
      <t>シャ</t>
    </rPh>
    <rPh sb="6" eb="7">
      <t>キョウ</t>
    </rPh>
    <rPh sb="8" eb="9">
      <t>レキ</t>
    </rPh>
    <rPh sb="10" eb="11">
      <t>ショ</t>
    </rPh>
    <phoneticPr fontId="3"/>
  </si>
  <si>
    <t>主要な経歴</t>
    <rPh sb="0" eb="2">
      <t>シュヨウ</t>
    </rPh>
    <rPh sb="3" eb="5">
      <t>ケイレキ</t>
    </rPh>
    <phoneticPr fontId="3"/>
  </si>
  <si>
    <t>　青　　森　　県</t>
    <rPh sb="1" eb="2">
      <t>アオ</t>
    </rPh>
    <rPh sb="4" eb="5">
      <t>モリ</t>
    </rPh>
    <rPh sb="7" eb="8">
      <t>ケン</t>
    </rPh>
    <phoneticPr fontId="3"/>
  </si>
  <si>
    <t>青　森　県</t>
    <rPh sb="0" eb="1">
      <t>アオ</t>
    </rPh>
    <rPh sb="2" eb="3">
      <t>モリ</t>
    </rPh>
    <rPh sb="4" eb="5">
      <t>ケン</t>
    </rPh>
    <phoneticPr fontId="3"/>
  </si>
  <si>
    <t>所属党派ふりがな</t>
    <rPh sb="0" eb="2">
      <t>ショゾク</t>
    </rPh>
    <rPh sb="2" eb="4">
      <t>トウハ</t>
    </rPh>
    <phoneticPr fontId="3"/>
  </si>
  <si>
    <t>ふりがな</t>
    <phoneticPr fontId="3"/>
  </si>
  <si>
    <t>（</t>
    <phoneticPr fontId="3"/>
  </si>
  <si>
    <t>右のとおり提出します。</t>
    <rPh sb="0" eb="1">
      <t>ミギ</t>
    </rPh>
    <rPh sb="5" eb="7">
      <t>テイシュツ</t>
    </rPh>
    <phoneticPr fontId="3"/>
  </si>
  <si>
    <t>写真貼付欄</t>
    <rPh sb="0" eb="2">
      <t>シャシン</t>
    </rPh>
    <rPh sb="2" eb="4">
      <t>ハリツケ</t>
    </rPh>
    <rPh sb="4" eb="5">
      <t>ラン</t>
    </rPh>
    <phoneticPr fontId="3"/>
  </si>
  <si>
    <t>縦四㎝</t>
    <rPh sb="0" eb="1">
      <t>タテ</t>
    </rPh>
    <rPh sb="1" eb="3">
      <t>ヨンセンチ</t>
    </rPh>
    <phoneticPr fontId="3"/>
  </si>
  <si>
    <t>横三㎝</t>
    <rPh sb="0" eb="1">
      <t>ヨコ</t>
    </rPh>
    <rPh sb="1" eb="2">
      <t>３</t>
    </rPh>
    <phoneticPr fontId="3"/>
  </si>
  <si>
    <t>（次頁参照）</t>
    <rPh sb="1" eb="3">
      <t>ジページ</t>
    </rPh>
    <rPh sb="3" eb="5">
      <t>サンショウ</t>
    </rPh>
    <phoneticPr fontId="3"/>
  </si>
  <si>
    <t>二　所属党派欄には、所属党派証明書に記載された党派を記載してください。この</t>
    <rPh sb="0" eb="1">
      <t>２</t>
    </rPh>
    <rPh sb="2" eb="4">
      <t>ショゾク</t>
    </rPh>
    <rPh sb="4" eb="6">
      <t>トウハ</t>
    </rPh>
    <rPh sb="6" eb="7">
      <t>ラン</t>
    </rPh>
    <rPh sb="10" eb="12">
      <t>ショゾク</t>
    </rPh>
    <rPh sb="12" eb="14">
      <t>トウハ</t>
    </rPh>
    <rPh sb="14" eb="17">
      <t>ショウメイショ</t>
    </rPh>
    <rPh sb="18" eb="20">
      <t>キサイ</t>
    </rPh>
    <rPh sb="23" eb="25">
      <t>トウハ</t>
    </rPh>
    <rPh sb="26" eb="28">
      <t>キサイ</t>
    </rPh>
    <phoneticPr fontId="3"/>
  </si>
  <si>
    <t>　場合において、所属党派名が二十字を超える場合は、放送用として二十字以内の</t>
    <rPh sb="8" eb="10">
      <t>ショゾク</t>
    </rPh>
    <rPh sb="10" eb="12">
      <t>トウハ</t>
    </rPh>
    <rPh sb="12" eb="13">
      <t>メイ</t>
    </rPh>
    <rPh sb="14" eb="17">
      <t>ニジュウジ</t>
    </rPh>
    <rPh sb="18" eb="19">
      <t>コ</t>
    </rPh>
    <rPh sb="21" eb="23">
      <t>バアイ</t>
    </rPh>
    <rPh sb="25" eb="28">
      <t>ホウソウヨウ</t>
    </rPh>
    <rPh sb="31" eb="34">
      <t>ニジュウジ</t>
    </rPh>
    <rPh sb="34" eb="36">
      <t>イナイ</t>
    </rPh>
    <phoneticPr fontId="3"/>
  </si>
  <si>
    <t>　略称を併記してください。所属党派証明書を有しない候補者については、「無所</t>
    <rPh sb="1" eb="3">
      <t>リャクショウ</t>
    </rPh>
    <rPh sb="4" eb="6">
      <t>ヘイキ</t>
    </rPh>
    <rPh sb="13" eb="15">
      <t>ショゾク</t>
    </rPh>
    <rPh sb="15" eb="17">
      <t>トウハ</t>
    </rPh>
    <rPh sb="17" eb="20">
      <t>ショウメイショ</t>
    </rPh>
    <rPh sb="21" eb="22">
      <t>ユウ</t>
    </rPh>
    <rPh sb="25" eb="28">
      <t>コウホシャ</t>
    </rPh>
    <rPh sb="35" eb="36">
      <t>ム</t>
    </rPh>
    <rPh sb="36" eb="37">
      <t>ジョ</t>
    </rPh>
    <phoneticPr fontId="3"/>
  </si>
  <si>
    <t>　属」と記載してください。</t>
    <phoneticPr fontId="3"/>
  </si>
  <si>
    <t>三　氏名欄には、当該選挙長の認定した通称があるときは、その通称を記載してく</t>
    <rPh sb="0" eb="1">
      <t>３</t>
    </rPh>
    <rPh sb="2" eb="4">
      <t>シメイ</t>
    </rPh>
    <rPh sb="4" eb="5">
      <t>ラン</t>
    </rPh>
    <rPh sb="8" eb="10">
      <t>トウガイ</t>
    </rPh>
    <rPh sb="10" eb="12">
      <t>センキョ</t>
    </rPh>
    <rPh sb="12" eb="13">
      <t>チョウ</t>
    </rPh>
    <rPh sb="14" eb="16">
      <t>ニンテイ</t>
    </rPh>
    <rPh sb="18" eb="20">
      <t>ツウショウ</t>
    </rPh>
    <rPh sb="29" eb="31">
      <t>ツウショウ</t>
    </rPh>
    <rPh sb="32" eb="34">
      <t>キサイ</t>
    </rPh>
    <phoneticPr fontId="3"/>
  </si>
  <si>
    <t>　ださい。</t>
    <phoneticPr fontId="3"/>
  </si>
  <si>
    <t>四　生年月日欄中の（　　歳）内には、当該選挙の期日により算定した満年齢を記</t>
    <rPh sb="0" eb="1">
      <t>４</t>
    </rPh>
    <rPh sb="2" eb="4">
      <t>セイネン</t>
    </rPh>
    <rPh sb="4" eb="6">
      <t>ガッピ</t>
    </rPh>
    <rPh sb="6" eb="7">
      <t>ラン</t>
    </rPh>
    <rPh sb="7" eb="8">
      <t>チュウ</t>
    </rPh>
    <rPh sb="12" eb="13">
      <t>サイ</t>
    </rPh>
    <rPh sb="14" eb="15">
      <t>ナイ</t>
    </rPh>
    <rPh sb="18" eb="20">
      <t>トウガイ</t>
    </rPh>
    <rPh sb="20" eb="22">
      <t>センキョ</t>
    </rPh>
    <rPh sb="23" eb="25">
      <t>キジツ</t>
    </rPh>
    <rPh sb="28" eb="30">
      <t>サンテイ</t>
    </rPh>
    <rPh sb="32" eb="35">
      <t>マンネンレイ</t>
    </rPh>
    <rPh sb="36" eb="37">
      <t>キ</t>
    </rPh>
    <phoneticPr fontId="3"/>
  </si>
  <si>
    <t>　載してください。</t>
    <phoneticPr fontId="3"/>
  </si>
  <si>
    <t>五　主要な経歴欄には、五十字以内で記載し、固有名詞には、振り仮名を付けてく</t>
    <rPh sb="0" eb="1">
      <t>５</t>
    </rPh>
    <rPh sb="2" eb="4">
      <t>シュヨウ</t>
    </rPh>
    <rPh sb="5" eb="7">
      <t>ケイレキ</t>
    </rPh>
    <rPh sb="7" eb="8">
      <t>ラン</t>
    </rPh>
    <rPh sb="11" eb="14">
      <t>ゴジュウジ</t>
    </rPh>
    <rPh sb="14" eb="16">
      <t>イナイ</t>
    </rPh>
    <rPh sb="17" eb="19">
      <t>キサイ</t>
    </rPh>
    <rPh sb="21" eb="23">
      <t>コユウ</t>
    </rPh>
    <rPh sb="23" eb="25">
      <t>メイシ</t>
    </rPh>
    <rPh sb="28" eb="29">
      <t>フ</t>
    </rPh>
    <rPh sb="30" eb="32">
      <t>ガナ</t>
    </rPh>
    <rPh sb="33" eb="34">
      <t>ツ</t>
    </rPh>
    <phoneticPr fontId="3"/>
  </si>
  <si>
    <t>六　あて名欄には、経歴放送を実施する放送事業者名を記載してください。</t>
    <rPh sb="0" eb="1">
      <t>６</t>
    </rPh>
    <rPh sb="4" eb="5">
      <t>ナ</t>
    </rPh>
    <rPh sb="5" eb="6">
      <t>ラン</t>
    </rPh>
    <rPh sb="9" eb="11">
      <t>ケイレキ</t>
    </rPh>
    <rPh sb="11" eb="13">
      <t>ホウソウ</t>
    </rPh>
    <rPh sb="14" eb="16">
      <t>ジッシ</t>
    </rPh>
    <rPh sb="18" eb="20">
      <t>ホウソウ</t>
    </rPh>
    <rPh sb="20" eb="22">
      <t>ジギョウ</t>
    </rPh>
    <rPh sb="22" eb="23">
      <t>シャ</t>
    </rPh>
    <rPh sb="23" eb="24">
      <t>ナ</t>
    </rPh>
    <rPh sb="25" eb="27">
      <t>キサイ</t>
    </rPh>
    <phoneticPr fontId="3"/>
  </si>
  <si>
    <t>七　日本放送協会に提出する場合には、写真貼付欄に写真を貼り付けてください。</t>
    <rPh sb="0" eb="1">
      <t>７</t>
    </rPh>
    <rPh sb="2" eb="4">
      <t>ニホン</t>
    </rPh>
    <rPh sb="4" eb="6">
      <t>ホウソウ</t>
    </rPh>
    <rPh sb="6" eb="8">
      <t>キョウカイ</t>
    </rPh>
    <rPh sb="9" eb="11">
      <t>テイシュツ</t>
    </rPh>
    <rPh sb="13" eb="15">
      <t>バアイ</t>
    </rPh>
    <rPh sb="18" eb="20">
      <t>シャシン</t>
    </rPh>
    <rPh sb="20" eb="22">
      <t>ハリツケ</t>
    </rPh>
    <rPh sb="22" eb="23">
      <t>ラン</t>
    </rPh>
    <rPh sb="24" eb="26">
      <t>シャシン</t>
    </rPh>
    <rPh sb="27" eb="28">
      <t>ハ</t>
    </rPh>
    <rPh sb="29" eb="30">
      <t>ツ</t>
    </rPh>
    <phoneticPr fontId="3"/>
  </si>
  <si>
    <t>選挙運動用ポスター作成契約書</t>
    <rPh sb="0" eb="2">
      <t>センキョ</t>
    </rPh>
    <rPh sb="2" eb="5">
      <t>ウンドウヨウ</t>
    </rPh>
    <rPh sb="9" eb="11">
      <t>サクセイ</t>
    </rPh>
    <rPh sb="11" eb="14">
      <t>ケイヤクショ</t>
    </rPh>
    <phoneticPr fontId="3"/>
  </si>
  <si>
    <t>１　品　名</t>
  </si>
  <si>
    <t xml:space="preserve">    公職選挙法第１４３条に定める選挙運動用ポスター</t>
  </si>
  <si>
    <t xml:space="preserve">    （単価　　　円　　　銭×数量　　　枚）</t>
  </si>
  <si>
    <t>３　納入期限</t>
  </si>
  <si>
    <t>別紙５</t>
    <rPh sb="0" eb="2">
      <t>ベッシ</t>
    </rPh>
    <phoneticPr fontId="3"/>
  </si>
  <si>
    <t>（選挙事務所の異動があった場合）</t>
    <rPh sb="1" eb="3">
      <t>センキョ</t>
    </rPh>
    <rPh sb="3" eb="5">
      <t>ジム</t>
    </rPh>
    <rPh sb="5" eb="6">
      <t>ショ</t>
    </rPh>
    <rPh sb="7" eb="9">
      <t>イドウ</t>
    </rPh>
    <rPh sb="13" eb="15">
      <t>バアイ</t>
    </rPh>
    <phoneticPr fontId="3"/>
  </si>
  <si>
    <t>　</t>
  </si>
  <si>
    <t>選挙運動用自動車使用証明書（運転手）</t>
    <rPh sb="14" eb="17">
      <t>ウンテンシュ</t>
    </rPh>
    <phoneticPr fontId="3"/>
  </si>
  <si>
    <t>公営12</t>
    <rPh sb="0" eb="2">
      <t>コウエイ</t>
    </rPh>
    <phoneticPr fontId="3"/>
  </si>
  <si>
    <t>鰺ヶ沢町</t>
    <rPh sb="0" eb="4">
      <t>アジガサワマチ</t>
    </rPh>
    <phoneticPr fontId="3"/>
  </si>
  <si>
    <t>藤崎町</t>
    <rPh sb="0" eb="3">
      <t>フジサキマチ</t>
    </rPh>
    <phoneticPr fontId="3"/>
  </si>
  <si>
    <t>板柳町</t>
    <rPh sb="0" eb="3">
      <t>イタヤナギマチ</t>
    </rPh>
    <phoneticPr fontId="3"/>
  </si>
  <si>
    <t>鶴田町</t>
    <rPh sb="0" eb="3">
      <t>ツルタマチ</t>
    </rPh>
    <phoneticPr fontId="3"/>
  </si>
  <si>
    <t>野辺地町</t>
    <rPh sb="0" eb="4">
      <t>ノヘジマチ</t>
    </rPh>
    <phoneticPr fontId="3"/>
  </si>
  <si>
    <t>七戸町</t>
    <rPh sb="0" eb="3">
      <t>シチノヘマチ</t>
    </rPh>
    <phoneticPr fontId="3"/>
  </si>
  <si>
    <t>六戸町</t>
    <rPh sb="0" eb="3">
      <t>ロクノヘマチ</t>
    </rPh>
    <phoneticPr fontId="3"/>
  </si>
  <si>
    <t>三戸町</t>
    <rPh sb="0" eb="3">
      <t>サンノヘマチ</t>
    </rPh>
    <phoneticPr fontId="3"/>
  </si>
  <si>
    <t>五戸町</t>
    <rPh sb="0" eb="3">
      <t>ゴノヘマチ</t>
    </rPh>
    <phoneticPr fontId="3"/>
  </si>
  <si>
    <t>田子町</t>
    <rPh sb="0" eb="3">
      <t>タッコマチ</t>
    </rPh>
    <phoneticPr fontId="3"/>
  </si>
  <si>
    <t>階上町</t>
    <rPh sb="0" eb="2">
      <t>ハシカミ</t>
    </rPh>
    <rPh sb="2" eb="3">
      <t>マチ</t>
    </rPh>
    <phoneticPr fontId="3"/>
  </si>
  <si>
    <t>新郷村</t>
    <rPh sb="0" eb="3">
      <t>シンゴウムラ</t>
    </rPh>
    <phoneticPr fontId="3"/>
  </si>
  <si>
    <t>横浜町</t>
    <rPh sb="0" eb="2">
      <t>ヨコハマ</t>
    </rPh>
    <rPh sb="2" eb="3">
      <t>マチ</t>
    </rPh>
    <phoneticPr fontId="3"/>
  </si>
  <si>
    <t>東北町</t>
    <rPh sb="0" eb="2">
      <t>トウホク</t>
    </rPh>
    <rPh sb="2" eb="3">
      <t>マチ</t>
    </rPh>
    <phoneticPr fontId="3"/>
  </si>
  <si>
    <t>六ヶ所村</t>
    <rPh sb="0" eb="4">
      <t>ロッカショムラ</t>
    </rPh>
    <phoneticPr fontId="3"/>
  </si>
  <si>
    <t>おいらせ町</t>
    <rPh sb="4" eb="5">
      <t>マチ</t>
    </rPh>
    <phoneticPr fontId="3"/>
  </si>
  <si>
    <t>平内町</t>
    <rPh sb="0" eb="3">
      <t>ヒラナイマチ</t>
    </rPh>
    <phoneticPr fontId="3"/>
  </si>
  <si>
    <t>蓬田村</t>
    <rPh sb="0" eb="3">
      <t>ヨモギタムラ</t>
    </rPh>
    <phoneticPr fontId="3"/>
  </si>
  <si>
    <t>今別町</t>
    <rPh sb="0" eb="3">
      <t>イマベツマチ</t>
    </rPh>
    <phoneticPr fontId="3"/>
  </si>
  <si>
    <t>田舎館村</t>
    <rPh sb="0" eb="4">
      <t>イナカダテムラ</t>
    </rPh>
    <phoneticPr fontId="3"/>
  </si>
  <si>
    <t>中泊町</t>
    <rPh sb="0" eb="2">
      <t>ナカドマリ</t>
    </rPh>
    <rPh sb="2" eb="3">
      <t>マチ</t>
    </rPh>
    <phoneticPr fontId="3"/>
  </si>
  <si>
    <t>大間町</t>
    <rPh sb="0" eb="3">
      <t>オオママチ</t>
    </rPh>
    <phoneticPr fontId="3"/>
  </si>
  <si>
    <t>東通村</t>
    <rPh sb="0" eb="3">
      <t>ヒガシドオリムラ</t>
    </rPh>
    <phoneticPr fontId="3"/>
  </si>
  <si>
    <t>風間浦村</t>
    <rPh sb="0" eb="4">
      <t>カザマウラムラ</t>
    </rPh>
    <phoneticPr fontId="3"/>
  </si>
  <si>
    <t>大鰐町</t>
    <rPh sb="0" eb="3">
      <t>オオワニマチ</t>
    </rPh>
    <phoneticPr fontId="3"/>
  </si>
  <si>
    <t>別紙２</t>
    <rPh sb="0" eb="2">
      <t>ベッシ</t>
    </rPh>
    <phoneticPr fontId="3"/>
  </si>
  <si>
    <t>別紙３</t>
    <rPh sb="0" eb="2">
      <t>ベッシ</t>
    </rPh>
    <phoneticPr fontId="3"/>
  </si>
  <si>
    <t>別紙４</t>
    <rPh sb="0" eb="2">
      <t>ベッシ</t>
    </rPh>
    <phoneticPr fontId="3"/>
  </si>
  <si>
    <t>選挙立会人就任承諾日</t>
    <rPh sb="0" eb="2">
      <t>センキョ</t>
    </rPh>
    <rPh sb="2" eb="4">
      <t>タチアイ</t>
    </rPh>
    <rPh sb="4" eb="5">
      <t>ニン</t>
    </rPh>
    <rPh sb="5" eb="7">
      <t>シュウニン</t>
    </rPh>
    <rPh sb="7" eb="9">
      <t>ショウダク</t>
    </rPh>
    <rPh sb="9" eb="10">
      <t>ビ</t>
    </rPh>
    <phoneticPr fontId="3"/>
  </si>
  <si>
    <t>元号</t>
    <rPh sb="0" eb="2">
      <t>ゲンゴウ</t>
    </rPh>
    <phoneticPr fontId="3"/>
  </si>
  <si>
    <t>年</t>
    <rPh sb="0" eb="1">
      <t>ネン</t>
    </rPh>
    <phoneticPr fontId="3"/>
  </si>
  <si>
    <t>月</t>
    <rPh sb="0" eb="1">
      <t>ツキ</t>
    </rPh>
    <phoneticPr fontId="3"/>
  </si>
  <si>
    <t>日</t>
    <rPh sb="0" eb="1">
      <t>ニチ</t>
    </rPh>
    <phoneticPr fontId="3"/>
  </si>
  <si>
    <t>　次のとおり選挙運動用自動車の使用の契約を締結したので届け出ます。</t>
    <rPh sb="1" eb="2">
      <t>ツギ</t>
    </rPh>
    <phoneticPr fontId="3"/>
  </si>
  <si>
    <t>　次のとおりポスターの作成契約を締結したので届け出ます。</t>
    <rPh sb="1" eb="2">
      <t>ツギ</t>
    </rPh>
    <rPh sb="11" eb="13">
      <t>サクセイ</t>
    </rPh>
    <phoneticPr fontId="3"/>
  </si>
  <si>
    <t>５　金融機関名、口座名及び口座番号</t>
    <rPh sb="2" eb="4">
      <t>キンユウ</t>
    </rPh>
    <rPh sb="4" eb="6">
      <t>キカン</t>
    </rPh>
    <rPh sb="6" eb="7">
      <t>メイ</t>
    </rPh>
    <rPh sb="8" eb="10">
      <t>コウザ</t>
    </rPh>
    <rPh sb="10" eb="11">
      <t>メイ</t>
    </rPh>
    <rPh sb="11" eb="12">
      <t>オヨ</t>
    </rPh>
    <rPh sb="13" eb="15">
      <t>コウザ</t>
    </rPh>
    <rPh sb="15" eb="17">
      <t>バンゴウ</t>
    </rPh>
    <phoneticPr fontId="3"/>
  </si>
  <si>
    <t>金融機関名</t>
    <rPh sb="0" eb="2">
      <t>キンユウ</t>
    </rPh>
    <rPh sb="2" eb="4">
      <t>キカン</t>
    </rPh>
    <rPh sb="4" eb="5">
      <t>メイ</t>
    </rPh>
    <phoneticPr fontId="3"/>
  </si>
  <si>
    <t>金融機関コード</t>
    <rPh sb="0" eb="2">
      <t>キンユウ</t>
    </rPh>
    <rPh sb="2" eb="4">
      <t>キカン</t>
    </rPh>
    <phoneticPr fontId="3"/>
  </si>
  <si>
    <t>預金種別</t>
    <rPh sb="0" eb="2">
      <t>ヨキン</t>
    </rPh>
    <rPh sb="2" eb="4">
      <t>シュベツ</t>
    </rPh>
    <phoneticPr fontId="3"/>
  </si>
  <si>
    <t>口座名</t>
    <rPh sb="0" eb="3">
      <t>コウザメイ</t>
    </rPh>
    <phoneticPr fontId="3"/>
  </si>
  <si>
    <t>本・支店名</t>
    <rPh sb="0" eb="1">
      <t>ホン</t>
    </rPh>
    <rPh sb="2" eb="5">
      <t>シテンメイ</t>
    </rPh>
    <phoneticPr fontId="3"/>
  </si>
  <si>
    <t>支店コード</t>
    <rPh sb="0" eb="2">
      <t>シテン</t>
    </rPh>
    <phoneticPr fontId="3"/>
  </si>
  <si>
    <t>口座番号</t>
    <rPh sb="0" eb="2">
      <t>コウザ</t>
    </rPh>
    <rPh sb="2" eb="4">
      <t>バンゴウ</t>
    </rPh>
    <phoneticPr fontId="3"/>
  </si>
  <si>
    <t>氏名又は名称及び住所</t>
    <rPh sb="6" eb="7">
      <t>オヨ</t>
    </rPh>
    <rPh sb="8" eb="10">
      <t>ジュウショ</t>
    </rPh>
    <phoneticPr fontId="3"/>
  </si>
  <si>
    <t>並びに法人にあっては</t>
    <phoneticPr fontId="3"/>
  </si>
  <si>
    <t>その代表者の氏名</t>
    <phoneticPr fontId="3"/>
  </si>
  <si>
    <t>自動車の借入れ</t>
    <rPh sb="0" eb="3">
      <t>ジドウシャ</t>
    </rPh>
    <rPh sb="4" eb="5">
      <t>カ</t>
    </rPh>
    <rPh sb="5" eb="6">
      <t>イ</t>
    </rPh>
    <phoneticPr fontId="3"/>
  </si>
  <si>
    <t>　　　期間を、「運転手の雇用」にあっては雇用期間を、「燃料代」にあっては燃料供給期間</t>
    <rPh sb="40" eb="42">
      <t>キカン</t>
    </rPh>
    <phoneticPr fontId="3"/>
  </si>
  <si>
    <t>　　３　「燃料代」にあっては、単価契約を締結した場合には、２の「契約内容」欄の「契約</t>
    <rPh sb="5" eb="8">
      <t>ネンリョウダイ</t>
    </rPh>
    <rPh sb="15" eb="17">
      <t>タンカ</t>
    </rPh>
    <rPh sb="17" eb="19">
      <t>ケイヤク</t>
    </rPh>
    <rPh sb="20" eb="22">
      <t>テイケツ</t>
    </rPh>
    <rPh sb="24" eb="26">
      <t>バアイ</t>
    </rPh>
    <rPh sb="32" eb="34">
      <t>ケイヤク</t>
    </rPh>
    <rPh sb="34" eb="36">
      <t>ナイヨウ</t>
    </rPh>
    <rPh sb="37" eb="38">
      <t>ラン</t>
    </rPh>
    <rPh sb="40" eb="42">
      <t>ケイヤク</t>
    </rPh>
    <phoneticPr fontId="3"/>
  </si>
  <si>
    <t>　　　金額」に契約単価を、「備考」欄に燃料の供給を受ける選挙運動用自動車の自動車登録</t>
    <rPh sb="3" eb="5">
      <t>キンガク</t>
    </rPh>
    <rPh sb="7" eb="9">
      <t>ケイヤク</t>
    </rPh>
    <rPh sb="9" eb="11">
      <t>タンカ</t>
    </rPh>
    <rPh sb="14" eb="16">
      <t>ビコウ</t>
    </rPh>
    <rPh sb="17" eb="18">
      <t>ラン</t>
    </rPh>
    <rPh sb="19" eb="21">
      <t>ネンリョウ</t>
    </rPh>
    <rPh sb="22" eb="24">
      <t>キョウキュウ</t>
    </rPh>
    <rPh sb="25" eb="26">
      <t>ウ</t>
    </rPh>
    <rPh sb="28" eb="30">
      <t>センキョ</t>
    </rPh>
    <rPh sb="30" eb="33">
      <t>ウンドウヨウ</t>
    </rPh>
    <rPh sb="33" eb="36">
      <t>ジドウシャ</t>
    </rPh>
    <rPh sb="37" eb="40">
      <t>ジドウシャ</t>
    </rPh>
    <rPh sb="40" eb="42">
      <t>トウロク</t>
    </rPh>
    <phoneticPr fontId="3"/>
  </si>
  <si>
    <t>　　　番号を記載してください。</t>
    <rPh sb="3" eb="5">
      <t>バンゴウ</t>
    </rPh>
    <rPh sb="6" eb="8">
      <t>キサイ</t>
    </rPh>
    <phoneticPr fontId="3"/>
  </si>
  <si>
    <t>４　確認申請金額</t>
    <rPh sb="2" eb="4">
      <t>カクニン</t>
    </rPh>
    <rPh sb="4" eb="6">
      <t>シンセイ</t>
    </rPh>
    <rPh sb="6" eb="8">
      <t>キンガク</t>
    </rPh>
    <phoneticPr fontId="3"/>
  </si>
  <si>
    <t>３　燃料の供給を受ける選挙運動用自動車の自動車登録番号</t>
    <rPh sb="2" eb="4">
      <t>ネンリョウ</t>
    </rPh>
    <rPh sb="5" eb="7">
      <t>キョウキュウ</t>
    </rPh>
    <rPh sb="8" eb="9">
      <t>ウ</t>
    </rPh>
    <rPh sb="11" eb="13">
      <t>センキョ</t>
    </rPh>
    <rPh sb="13" eb="16">
      <t>ウンドウヨウ</t>
    </rPh>
    <rPh sb="16" eb="19">
      <t>ジドウシャ</t>
    </rPh>
    <rPh sb="20" eb="23">
      <t>ジドウシャ</t>
    </rPh>
    <rPh sb="23" eb="25">
      <t>トウロク</t>
    </rPh>
    <rPh sb="25" eb="27">
      <t>バンゴウ</t>
    </rPh>
    <phoneticPr fontId="3"/>
  </si>
  <si>
    <t>　　　認を受けるためのものです。</t>
    <rPh sb="3" eb="4">
      <t>ニン</t>
    </rPh>
    <phoneticPr fontId="3"/>
  </si>
  <si>
    <t>　　　載された選挙運動用自動車の自動車登録番号を記載してください。</t>
    <rPh sb="3" eb="4">
      <t>ミツル</t>
    </rPh>
    <rPh sb="7" eb="15">
      <t>センキョウンドウヨウジドウシャ</t>
    </rPh>
    <rPh sb="16" eb="23">
      <t>ジドウシャトウロクバンゴウ</t>
    </rPh>
    <rPh sb="24" eb="26">
      <t>キサイ</t>
    </rPh>
    <phoneticPr fontId="3"/>
  </si>
  <si>
    <t>　　３　「燃料の供給を受ける選挙運動用自動車の自動車登録番号」には、契約届出書に記</t>
    <rPh sb="5" eb="7">
      <t>ネンリョウ</t>
    </rPh>
    <rPh sb="8" eb="10">
      <t>キョウキュウ</t>
    </rPh>
    <rPh sb="11" eb="12">
      <t>ウ</t>
    </rPh>
    <rPh sb="14" eb="16">
      <t>センキョ</t>
    </rPh>
    <rPh sb="16" eb="19">
      <t>ウンドウヨウ</t>
    </rPh>
    <rPh sb="19" eb="22">
      <t>ジドウシャ</t>
    </rPh>
    <rPh sb="23" eb="26">
      <t>ジドウシャ</t>
    </rPh>
    <rPh sb="26" eb="28">
      <t>トウロク</t>
    </rPh>
    <rPh sb="28" eb="30">
      <t>バンゴウ</t>
    </rPh>
    <rPh sb="34" eb="36">
      <t>ケイヤク</t>
    </rPh>
    <rPh sb="36" eb="39">
      <t>トドケデショ</t>
    </rPh>
    <rPh sb="40" eb="41">
      <t>キ</t>
    </rPh>
    <phoneticPr fontId="3"/>
  </si>
  <si>
    <t>４　確認金額</t>
    <rPh sb="2" eb="4">
      <t>カクニン</t>
    </rPh>
    <rPh sb="4" eb="6">
      <t>キンガク</t>
    </rPh>
    <phoneticPr fontId="3"/>
  </si>
  <si>
    <t>備考１　この証明書は、使用の実績に基づいて、運転手ごとに別々に作成し、候補者から運転手</t>
    <rPh sb="11" eb="13">
      <t>シヨウ</t>
    </rPh>
    <rPh sb="14" eb="16">
      <t>ジッセキ</t>
    </rPh>
    <rPh sb="17" eb="18">
      <t>モト</t>
    </rPh>
    <phoneticPr fontId="3"/>
  </si>
  <si>
    <t>　　　に提出してください。</t>
    <phoneticPr fontId="3"/>
  </si>
  <si>
    <t>　　２　「備考」欄には、選挙運動期間中に使用した選挙運動用自動車の台数を使用した日ごと</t>
    <rPh sb="5" eb="7">
      <t>ビコウ</t>
    </rPh>
    <rPh sb="8" eb="9">
      <t>ラン</t>
    </rPh>
    <rPh sb="12" eb="14">
      <t>センキョ</t>
    </rPh>
    <rPh sb="14" eb="16">
      <t>ウンドウ</t>
    </rPh>
    <rPh sb="16" eb="18">
      <t>キカン</t>
    </rPh>
    <rPh sb="18" eb="19">
      <t>チュウ</t>
    </rPh>
    <rPh sb="20" eb="22">
      <t>シヨウ</t>
    </rPh>
    <rPh sb="24" eb="26">
      <t>センキョ</t>
    </rPh>
    <rPh sb="26" eb="29">
      <t>ウンドウヨウ</t>
    </rPh>
    <rPh sb="29" eb="32">
      <t>ジドウシャ</t>
    </rPh>
    <rPh sb="33" eb="35">
      <t>ダイスウ</t>
    </rPh>
    <rPh sb="36" eb="38">
      <t>シヨウ</t>
    </rPh>
    <rPh sb="40" eb="41">
      <t>ヒ</t>
    </rPh>
    <phoneticPr fontId="3"/>
  </si>
  <si>
    <t>　　　に記載してください。</t>
    <rPh sb="4" eb="6">
      <t>キサイ</t>
    </rPh>
    <phoneticPr fontId="3"/>
  </si>
  <si>
    <t xml:space="preserve">    ４　この証明書を発行した候補者について供託物が没収された場合には、運転手は、青森県</t>
    <phoneticPr fontId="3"/>
  </si>
  <si>
    <t>　　　に支払を請求することはできません。</t>
    <phoneticPr fontId="3"/>
  </si>
  <si>
    <t xml:space="preserve">    ６　同一の日において２人以上の選挙運動用自動車の運転手が雇用された場合には、公費負</t>
    <phoneticPr fontId="3"/>
  </si>
  <si>
    <t>　　　担の対象となるのは候補者の指定する１人に限られていますので、その指定した１人のみ</t>
    <phoneticPr fontId="3"/>
  </si>
  <si>
    <t>　　　について記載してください。</t>
    <phoneticPr fontId="3"/>
  </si>
  <si>
    <t>契約の相手方の氏名又は名称及び住所並びに法人にあってはその代表者の氏名</t>
    <phoneticPr fontId="3"/>
  </si>
  <si>
    <t>ビラ作成契約届出書</t>
    <rPh sb="2" eb="4">
      <t>サクセイ</t>
    </rPh>
    <phoneticPr fontId="3"/>
  </si>
  <si>
    <t>　次のとおりビラの作成契約を締結したので届け出ます。</t>
    <rPh sb="1" eb="2">
      <t>ツギ</t>
    </rPh>
    <rPh sb="9" eb="11">
      <t>サクセイ</t>
    </rPh>
    <phoneticPr fontId="3"/>
  </si>
  <si>
    <t>　　　　　　　　　　　　</t>
    <phoneticPr fontId="3"/>
  </si>
  <si>
    <t>ビラ作成枚数確認申請書</t>
    <rPh sb="2" eb="4">
      <t>サクセイ</t>
    </rPh>
    <rPh sb="4" eb="6">
      <t>マイスウ</t>
    </rPh>
    <rPh sb="6" eb="8">
      <t>カクニン</t>
    </rPh>
    <rPh sb="8" eb="11">
      <t>シンセイショ</t>
    </rPh>
    <phoneticPr fontId="3"/>
  </si>
  <si>
    <t>　　　　　　　　　　</t>
    <phoneticPr fontId="3"/>
  </si>
  <si>
    <t>ビラ作成枚数確認書</t>
    <rPh sb="2" eb="4">
      <t>サクセイ</t>
    </rPh>
    <rPh sb="4" eb="6">
      <t>マイスウ</t>
    </rPh>
    <rPh sb="6" eb="9">
      <t>カクニンショ</t>
    </rPh>
    <phoneticPr fontId="3"/>
  </si>
  <si>
    <t xml:space="preserve">    ４　１人の候補者を通じて公費負担の対象となる枚数及びそれぞれの契約に基づく公費負担</t>
    <phoneticPr fontId="3"/>
  </si>
  <si>
    <t>　　　の限度額は、次のとおりです。</t>
    <phoneticPr fontId="3"/>
  </si>
  <si>
    <t>　⇒</t>
    <phoneticPr fontId="3"/>
  </si>
  <si>
    <t>ビラ作成証明書</t>
    <rPh sb="2" eb="4">
      <t>サクセイ</t>
    </rPh>
    <rPh sb="4" eb="7">
      <t>ショウメイショ</t>
    </rPh>
    <phoneticPr fontId="3"/>
  </si>
  <si>
    <t>　次のとおりビラを作成したものであることを証明します。</t>
    <rPh sb="1" eb="2">
      <t>ツギ</t>
    </rPh>
    <rPh sb="9" eb="11">
      <t>サクセイ</t>
    </rPh>
    <phoneticPr fontId="3"/>
  </si>
  <si>
    <t>ビラ作成業者の氏名又は</t>
    <rPh sb="2" eb="4">
      <t>サクセイ</t>
    </rPh>
    <rPh sb="4" eb="6">
      <t>ギョウシャ</t>
    </rPh>
    <rPh sb="7" eb="9">
      <t>シメイ</t>
    </rPh>
    <rPh sb="9" eb="10">
      <t>マタ</t>
    </rPh>
    <phoneticPr fontId="3"/>
  </si>
  <si>
    <t>備考１　この証明書は、作成の実績に基づいて、ビラ作成業者ごとに別々に作成し、候補者から</t>
    <rPh sb="11" eb="13">
      <t>サクセイ</t>
    </rPh>
    <rPh sb="14" eb="16">
      <t>ジッセキ</t>
    </rPh>
    <rPh sb="17" eb="18">
      <t>モト</t>
    </rPh>
    <phoneticPr fontId="3"/>
  </si>
  <si>
    <t>　　　い。</t>
    <phoneticPr fontId="3"/>
  </si>
  <si>
    <t xml:space="preserve">    ２　ビラ作成業者が青森県に支払を請求するときは、この証明書を請求書に添付してくださ</t>
    <phoneticPr fontId="3"/>
  </si>
  <si>
    <t xml:space="preserve">    ３　この証明書を発行した候補者について供託物が没収された場合には、ビラ作成業者は、　</t>
    <phoneticPr fontId="3"/>
  </si>
  <si>
    <t>　　　青森県に支払を請求することはできません。</t>
    <phoneticPr fontId="3"/>
  </si>
  <si>
    <t xml:space="preserve">        イ　確認された作成枚数が50,000枚以下の場合</t>
    <rPh sb="10" eb="12">
      <t>カクニン</t>
    </rPh>
    <rPh sb="15" eb="17">
      <t>サクセイ</t>
    </rPh>
    <rPh sb="17" eb="19">
      <t>マイスウ</t>
    </rPh>
    <rPh sb="26" eb="27">
      <t>マイ</t>
    </rPh>
    <rPh sb="27" eb="29">
      <t>イカ</t>
    </rPh>
    <rPh sb="30" eb="32">
      <t>バアイ</t>
    </rPh>
    <phoneticPr fontId="3"/>
  </si>
  <si>
    <t>　ロ　確認された作成枚数が50,000枚を超える場合</t>
    <rPh sb="3" eb="5">
      <t>カクニン</t>
    </rPh>
    <rPh sb="8" eb="10">
      <t>サクセイ</t>
    </rPh>
    <rPh sb="10" eb="12">
      <t>マイスウ</t>
    </rPh>
    <rPh sb="19" eb="20">
      <t>マイ</t>
    </rPh>
    <rPh sb="21" eb="22">
      <t>コ</t>
    </rPh>
    <rPh sb="24" eb="26">
      <t>バアイ</t>
    </rPh>
    <phoneticPr fontId="3"/>
  </si>
  <si>
    <t>当該作成枚数</t>
    <rPh sb="0" eb="2">
      <t>トウガイ</t>
    </rPh>
    <rPh sb="2" eb="4">
      <t>サクセイ</t>
    </rPh>
    <rPh sb="4" eb="6">
      <t>マイスウ</t>
    </rPh>
    <phoneticPr fontId="3"/>
  </si>
  <si>
    <t>＝単価(１銭未満の端数は切上げ)</t>
    <rPh sb="5" eb="6">
      <t>ゼニ</t>
    </rPh>
    <phoneticPr fontId="3"/>
  </si>
  <si>
    <t>単価×当該作成枚数＝限度額</t>
    <rPh sb="3" eb="5">
      <t>トウガイ</t>
    </rPh>
    <rPh sb="5" eb="7">
      <t>サクセイ</t>
    </rPh>
    <phoneticPr fontId="3"/>
  </si>
  <si>
    <t>並びに法人にあっては</t>
    <phoneticPr fontId="3"/>
  </si>
  <si>
    <t>その代表者の氏名</t>
    <phoneticPr fontId="3"/>
  </si>
  <si>
    <t>３</t>
    <phoneticPr fontId="3"/>
  </si>
  <si>
    <t>ふりがな</t>
    <phoneticPr fontId="3"/>
  </si>
  <si>
    <t>（ビラの作成）</t>
    <rPh sb="4" eb="6">
      <t>サクセイ</t>
    </rPh>
    <phoneticPr fontId="3"/>
  </si>
  <si>
    <t>(A)</t>
    <phoneticPr fontId="3"/>
  </si>
  <si>
    <t>(B)</t>
    <phoneticPr fontId="3"/>
  </si>
  <si>
    <t>(A)×(B)=</t>
    <phoneticPr fontId="3"/>
  </si>
  <si>
    <t>(D)</t>
    <phoneticPr fontId="3"/>
  </si>
  <si>
    <t>(E)</t>
    <phoneticPr fontId="3"/>
  </si>
  <si>
    <t>(D)×(E)=</t>
    <phoneticPr fontId="3"/>
  </si>
  <si>
    <t>(G)</t>
    <phoneticPr fontId="3"/>
  </si>
  <si>
    <t>(H)</t>
    <phoneticPr fontId="3"/>
  </si>
  <si>
    <t>(G)×(H)=</t>
    <phoneticPr fontId="3"/>
  </si>
  <si>
    <t>(C)</t>
    <phoneticPr fontId="3"/>
  </si>
  <si>
    <t>(F)</t>
    <phoneticPr fontId="3"/>
  </si>
  <si>
    <t>(I)</t>
    <phoneticPr fontId="3"/>
  </si>
  <si>
    <t>４　請求及び支払</t>
    <phoneticPr fontId="3"/>
  </si>
  <si>
    <t>選挙運動用ビラ作成契約書</t>
    <rPh sb="0" eb="2">
      <t>センキョ</t>
    </rPh>
    <rPh sb="2" eb="5">
      <t>ウンドウヨウ</t>
    </rPh>
    <rPh sb="7" eb="9">
      <t>サクセイ</t>
    </rPh>
    <rPh sb="9" eb="12">
      <t>ケイヤクショ</t>
    </rPh>
    <phoneticPr fontId="3"/>
  </si>
  <si>
    <t xml:space="preserve">    公職選挙法第１４２条に定める選挙運動用ビラ</t>
    <phoneticPr fontId="3"/>
  </si>
  <si>
    <t>別紙６</t>
    <rPh sb="0" eb="2">
      <t>ベッシ</t>
    </rPh>
    <phoneticPr fontId="3"/>
  </si>
  <si>
    <t xml:space="preserve">     (1)  確認書により確認された作成枚数が50,000枚以下の場合</t>
    <rPh sb="10" eb="13">
      <t>カクニンショ</t>
    </rPh>
    <rPh sb="16" eb="18">
      <t>カクニン</t>
    </rPh>
    <rPh sb="21" eb="23">
      <t>サクセイ</t>
    </rPh>
    <rPh sb="23" eb="25">
      <t>マイスウ</t>
    </rPh>
    <rPh sb="32" eb="35">
      <t>マイイカ</t>
    </rPh>
    <phoneticPr fontId="3"/>
  </si>
  <si>
    <t xml:space="preserve">     (2)  確認書により確認された作成枚数が50,000枚を超える場合</t>
    <rPh sb="10" eb="13">
      <t>カクニンショ</t>
    </rPh>
    <rPh sb="16" eb="18">
      <t>カクニン</t>
    </rPh>
    <rPh sb="21" eb="23">
      <t>サクセイ</t>
    </rPh>
    <rPh sb="23" eb="25">
      <t>マイスウ</t>
    </rPh>
    <rPh sb="32" eb="33">
      <t>マイ</t>
    </rPh>
    <rPh sb="34" eb="35">
      <t>コ</t>
    </rPh>
    <phoneticPr fontId="3"/>
  </si>
  <si>
    <t>・・・(１銭未満の端数は切上げ)</t>
    <rPh sb="5" eb="6">
      <t>ゼニ</t>
    </rPh>
    <phoneticPr fontId="3"/>
  </si>
  <si>
    <t>　確認番号</t>
    <rPh sb="1" eb="3">
      <t>カクニン</t>
    </rPh>
    <rPh sb="3" eb="5">
      <t>バンゴウ</t>
    </rPh>
    <phoneticPr fontId="3"/>
  </si>
  <si>
    <t>　次のとおり選挙運動用自動車を使用したものであることを証明します。</t>
    <rPh sb="1" eb="2">
      <t>ツギ</t>
    </rPh>
    <phoneticPr fontId="3"/>
  </si>
  <si>
    <t>備考１　この証明書は、使用の実績に基づいて、運送事業者等ごとに別々に作成し、候補者から運</t>
    <rPh sb="11" eb="13">
      <t>シヨウ</t>
    </rPh>
    <rPh sb="14" eb="16">
      <t>ジッセキ</t>
    </rPh>
    <rPh sb="17" eb="18">
      <t>モト</t>
    </rPh>
    <phoneticPr fontId="3"/>
  </si>
  <si>
    <t xml:space="preserve">    ７　５の場合には候補者の指定した契約以外の契約及び６の場合には、候補者の指定した選挙</t>
    <rPh sb="27" eb="28">
      <t>オヨ</t>
    </rPh>
    <phoneticPr fontId="3"/>
  </si>
  <si>
    <t>燃料供給金額</t>
    <rPh sb="0" eb="2">
      <t>ネンリョウ</t>
    </rPh>
    <rPh sb="2" eb="3">
      <t>キョウ</t>
    </rPh>
    <rPh sb="3" eb="4">
      <t>キュウ</t>
    </rPh>
    <rPh sb="4" eb="6">
      <t>キンガク</t>
    </rPh>
    <phoneticPr fontId="3"/>
  </si>
  <si>
    <t>燃料の供給を受けた選挙運動用自動車の自動車登録番号</t>
    <rPh sb="0" eb="2">
      <t>ネンリョウ</t>
    </rPh>
    <rPh sb="3" eb="5">
      <t>キョウキュウ</t>
    </rPh>
    <rPh sb="6" eb="7">
      <t>ウ</t>
    </rPh>
    <rPh sb="9" eb="11">
      <t>センキョ</t>
    </rPh>
    <rPh sb="11" eb="14">
      <t>ウンドウヨウ</t>
    </rPh>
    <rPh sb="14" eb="17">
      <t>ジドウシャ</t>
    </rPh>
    <rPh sb="18" eb="21">
      <t>ジドウシャ</t>
    </rPh>
    <rPh sb="21" eb="23">
      <t>トウロク</t>
    </rPh>
    <rPh sb="23" eb="25">
      <t>バンゴウ</t>
    </rPh>
    <phoneticPr fontId="3"/>
  </si>
  <si>
    <t>備　　考</t>
    <rPh sb="0" eb="1">
      <t>ソナエ</t>
    </rPh>
    <rPh sb="3" eb="4">
      <t>コウ</t>
    </rPh>
    <phoneticPr fontId="3"/>
  </si>
  <si>
    <t>燃料の供給を受けた選挙運動用自動車の自動車登録番号　</t>
    <rPh sb="0" eb="2">
      <t>ネンリョウ</t>
    </rPh>
    <rPh sb="3" eb="5">
      <t>キョウキュウ</t>
    </rPh>
    <rPh sb="6" eb="7">
      <t>ウ</t>
    </rPh>
    <rPh sb="9" eb="11">
      <t>センキョ</t>
    </rPh>
    <rPh sb="11" eb="14">
      <t>ウンドウヨウ</t>
    </rPh>
    <rPh sb="14" eb="17">
      <t>ジドウシャ</t>
    </rPh>
    <rPh sb="18" eb="21">
      <t>ジドウシャ</t>
    </rPh>
    <rPh sb="21" eb="23">
      <t>トウロク</t>
    </rPh>
    <rPh sb="23" eb="25">
      <t>バンゴウ</t>
    </rPh>
    <phoneticPr fontId="3"/>
  </si>
  <si>
    <t>備考１　この証明書は、使用の実績に基づいて、燃料供給業者ごとに別々に作成し、給油伝票（燃</t>
    <rPh sb="11" eb="13">
      <t>シヨウ</t>
    </rPh>
    <rPh sb="14" eb="16">
      <t>ジッセキ</t>
    </rPh>
    <rPh sb="17" eb="18">
      <t>モト</t>
    </rPh>
    <rPh sb="38" eb="40">
      <t>キュウユ</t>
    </rPh>
    <rPh sb="40" eb="42">
      <t>デンピョウ</t>
    </rPh>
    <rPh sb="43" eb="44">
      <t>ネン</t>
    </rPh>
    <phoneticPr fontId="3"/>
  </si>
  <si>
    <t>　　２　「燃料の供給を受けた選挙運動用自動車の自動車登録番号」欄には、契約届出書に記載さ</t>
    <rPh sb="5" eb="7">
      <t>ネンリョウ</t>
    </rPh>
    <rPh sb="8" eb="10">
      <t>キョウキュウ</t>
    </rPh>
    <rPh sb="11" eb="12">
      <t>ウ</t>
    </rPh>
    <rPh sb="14" eb="16">
      <t>センキョ</t>
    </rPh>
    <rPh sb="16" eb="19">
      <t>ウンドウヨウ</t>
    </rPh>
    <rPh sb="19" eb="22">
      <t>ジドウシャ</t>
    </rPh>
    <rPh sb="23" eb="26">
      <t>ジドウシャ</t>
    </rPh>
    <rPh sb="26" eb="28">
      <t>トウロク</t>
    </rPh>
    <rPh sb="28" eb="30">
      <t>バンゴウ</t>
    </rPh>
    <rPh sb="31" eb="32">
      <t>ラン</t>
    </rPh>
    <rPh sb="35" eb="37">
      <t>ケイヤク</t>
    </rPh>
    <rPh sb="37" eb="40">
      <t>トドケデショ</t>
    </rPh>
    <rPh sb="41" eb="43">
      <t>キサイ</t>
    </rPh>
    <phoneticPr fontId="3"/>
  </si>
  <si>
    <t>　　３　「燃料の供給を受けた選挙運動用自動車の自動車登録番号」欄、「燃料供給量」欄及び「</t>
    <rPh sb="5" eb="7">
      <t>ネンリョウ</t>
    </rPh>
    <rPh sb="8" eb="10">
      <t>キョウキュウ</t>
    </rPh>
    <rPh sb="11" eb="12">
      <t>ウ</t>
    </rPh>
    <rPh sb="14" eb="16">
      <t>センキョ</t>
    </rPh>
    <rPh sb="16" eb="19">
      <t>ウンドウヨウ</t>
    </rPh>
    <rPh sb="19" eb="22">
      <t>ジドウシャ</t>
    </rPh>
    <rPh sb="23" eb="26">
      <t>ジドウシャ</t>
    </rPh>
    <rPh sb="26" eb="28">
      <t>トウロク</t>
    </rPh>
    <rPh sb="28" eb="30">
      <t>バンゴウ</t>
    </rPh>
    <rPh sb="31" eb="32">
      <t>ラン</t>
    </rPh>
    <rPh sb="34" eb="36">
      <t>ネンリョウ</t>
    </rPh>
    <rPh sb="36" eb="38">
      <t>キョウキュウ</t>
    </rPh>
    <rPh sb="38" eb="39">
      <t>リョウ</t>
    </rPh>
    <rPh sb="40" eb="41">
      <t>ラン</t>
    </rPh>
    <rPh sb="41" eb="42">
      <t>オヨ</t>
    </rPh>
    <phoneticPr fontId="3"/>
  </si>
  <si>
    <t>　　　燃料供給金額」欄は、燃料の供給を受けた日ごとに記載してください。</t>
    <rPh sb="3" eb="5">
      <t>ネンリョウ</t>
    </rPh>
    <rPh sb="5" eb="7">
      <t>キョウキュウ</t>
    </rPh>
    <rPh sb="7" eb="9">
      <t>キンガク</t>
    </rPh>
    <rPh sb="10" eb="11">
      <t>ラン</t>
    </rPh>
    <rPh sb="13" eb="15">
      <t>ネンリョウ</t>
    </rPh>
    <rPh sb="16" eb="18">
      <t>キョウキュウ</t>
    </rPh>
    <rPh sb="19" eb="20">
      <t>ウ</t>
    </rPh>
    <rPh sb="22" eb="23">
      <t>ヒ</t>
    </rPh>
    <rPh sb="26" eb="28">
      <t>キサイ</t>
    </rPh>
    <phoneticPr fontId="3"/>
  </si>
  <si>
    <t xml:space="preserve">    ４　燃料供給業者が青森県に支払を請求するときは、この証明書及び給油伝票の写しを請求書</t>
    <rPh sb="33" eb="34">
      <t>オヨ</t>
    </rPh>
    <rPh sb="35" eb="37">
      <t>キュウユ</t>
    </rPh>
    <rPh sb="37" eb="39">
      <t>デンピョウ</t>
    </rPh>
    <rPh sb="40" eb="41">
      <t>ウツ</t>
    </rPh>
    <phoneticPr fontId="3"/>
  </si>
  <si>
    <t>　　５　この証明書を発行した候補者について供託物が没収された場合には、燃料供給業者は、青</t>
    <rPh sb="43" eb="44">
      <t>アオ</t>
    </rPh>
    <phoneticPr fontId="3"/>
  </si>
  <si>
    <t>　次のとおり運転手を使用したものであることを証明します。</t>
    <rPh sb="1" eb="2">
      <t>ツギ</t>
    </rPh>
    <rPh sb="6" eb="9">
      <t>ウンテンシュ</t>
    </rPh>
    <phoneticPr fontId="3"/>
  </si>
  <si>
    <t>　次のとおりポスターを作成したものであることを証明します。</t>
    <rPh sb="1" eb="2">
      <t>ツギ</t>
    </rPh>
    <rPh sb="11" eb="13">
      <t>サクセイ</t>
    </rPh>
    <phoneticPr fontId="3"/>
  </si>
  <si>
    <t>　　３　燃料代の請求は、契約届出書に記載された選挙運動用自動車に供給したもので、自</t>
    <rPh sb="4" eb="7">
      <t>ネンリョウダイ</t>
    </rPh>
    <rPh sb="8" eb="10">
      <t>セイキュウ</t>
    </rPh>
    <rPh sb="12" eb="14">
      <t>ケイヤク</t>
    </rPh>
    <rPh sb="14" eb="17">
      <t>トドケデショ</t>
    </rPh>
    <rPh sb="18" eb="20">
      <t>キサイ</t>
    </rPh>
    <rPh sb="23" eb="25">
      <t>センキョ</t>
    </rPh>
    <rPh sb="25" eb="28">
      <t>ウンドウヨウ</t>
    </rPh>
    <rPh sb="28" eb="31">
      <t>ジドウシャ</t>
    </rPh>
    <rPh sb="32" eb="34">
      <t>キョウキュウ</t>
    </rPh>
    <rPh sb="40" eb="41">
      <t>ジ</t>
    </rPh>
    <phoneticPr fontId="3"/>
  </si>
  <si>
    <t>　　　動車燃料代確認書に記載された「確認金額」の範囲内に限られます。</t>
    <rPh sb="3" eb="4">
      <t>ドウ</t>
    </rPh>
    <rPh sb="4" eb="5">
      <t>シャ</t>
    </rPh>
    <rPh sb="5" eb="8">
      <t>ネンリョウダイ</t>
    </rPh>
    <rPh sb="8" eb="11">
      <t>カクニンショ</t>
    </rPh>
    <rPh sb="12" eb="14">
      <t>キサイ</t>
    </rPh>
    <rPh sb="18" eb="20">
      <t>カクニン</t>
    </rPh>
    <rPh sb="20" eb="22">
      <t>キンガク</t>
    </rPh>
    <rPh sb="24" eb="27">
      <t>ハンイナイ</t>
    </rPh>
    <rPh sb="28" eb="29">
      <t>カギ</t>
    </rPh>
    <phoneticPr fontId="3"/>
  </si>
  <si>
    <t>　　　場合には、このほかに自動車燃料代確認書及び給油伝票（燃料の供給を受けた日付、</t>
    <rPh sb="22" eb="23">
      <t>オヨ</t>
    </rPh>
    <rPh sb="24" eb="26">
      <t>キュウユ</t>
    </rPh>
    <rPh sb="26" eb="28">
      <t>デンピョウ</t>
    </rPh>
    <rPh sb="29" eb="31">
      <t>ネンリョウ</t>
    </rPh>
    <rPh sb="32" eb="34">
      <t>キョウキュウ</t>
    </rPh>
    <rPh sb="35" eb="36">
      <t>ウ</t>
    </rPh>
    <rPh sb="38" eb="40">
      <t>ヒヅケ</t>
    </rPh>
    <phoneticPr fontId="3"/>
  </si>
  <si>
    <t>）×</t>
    <phoneticPr fontId="3"/>
  </si>
  <si>
    <t>台</t>
    <rPh sb="0" eb="1">
      <t>ダイ</t>
    </rPh>
    <phoneticPr fontId="3"/>
  </si>
  <si>
    <t>＝</t>
    <phoneticPr fontId="3"/>
  </si>
  <si>
    <t>×</t>
    <phoneticPr fontId="3"/>
  </si>
  <si>
    <t>借入れ金額　(ｲ)</t>
    <rPh sb="0" eb="2">
      <t>カリイ</t>
    </rPh>
    <rPh sb="3" eb="4">
      <t>キン</t>
    </rPh>
    <rPh sb="4" eb="5">
      <t>ガク</t>
    </rPh>
    <phoneticPr fontId="3"/>
  </si>
  <si>
    <t>＝</t>
    <phoneticPr fontId="3"/>
  </si>
  <si>
    <t>販売金額(ｲ)</t>
    <rPh sb="0" eb="2">
      <t>ハンバイ</t>
    </rPh>
    <rPh sb="2" eb="4">
      <t>キンガク</t>
    </rPh>
    <phoneticPr fontId="3"/>
  </si>
  <si>
    <t>備考１　「基準限度額」（計）欄には、確認書に記載された額の合計を記載してください。</t>
    <phoneticPr fontId="3"/>
  </si>
  <si>
    <t>報　　　酬(ｲ)</t>
    <rPh sb="0" eb="1">
      <t>ホウ</t>
    </rPh>
    <rPh sb="4" eb="5">
      <t>シュウ</t>
    </rPh>
    <phoneticPr fontId="3"/>
  </si>
  <si>
    <t>（１）　自動車の借入れ</t>
    <rPh sb="4" eb="7">
      <t>ジドウシャ</t>
    </rPh>
    <rPh sb="8" eb="10">
      <t>カリイ</t>
    </rPh>
    <phoneticPr fontId="3"/>
  </si>
  <si>
    <t>（２）　燃料代</t>
    <rPh sb="4" eb="6">
      <t>ネンリョウ</t>
    </rPh>
    <rPh sb="6" eb="7">
      <t>ダイ</t>
    </rPh>
    <phoneticPr fontId="3"/>
  </si>
  <si>
    <t>（３）　運転手</t>
    <rPh sb="4" eb="7">
      <t>ウンテンシュ</t>
    </rPh>
    <phoneticPr fontId="3"/>
  </si>
  <si>
    <t>請求合計金額</t>
    <rPh sb="0" eb="2">
      <t>セイキュウ</t>
    </rPh>
    <rPh sb="2" eb="4">
      <t>ゴウケイ</t>
    </rPh>
    <rPh sb="4" eb="6">
      <t>キンガク</t>
    </rPh>
    <phoneticPr fontId="3"/>
  </si>
  <si>
    <t>　  ２　「請求金額」欄には、（イ）の計欄又は（ロ）の（計）の欄のうちいずれか少ない方の額を記載してく</t>
    <phoneticPr fontId="3"/>
  </si>
  <si>
    <t>　　　用自動車の自動車登録番号を記載してください。</t>
    <rPh sb="3" eb="4">
      <t>ヨウ</t>
    </rPh>
    <rPh sb="4" eb="7">
      <t>ジドウシャ</t>
    </rPh>
    <rPh sb="8" eb="11">
      <t>ジドウシャ</t>
    </rPh>
    <rPh sb="11" eb="13">
      <t>トウロク</t>
    </rPh>
    <rPh sb="13" eb="15">
      <t>バンゴウ</t>
    </rPh>
    <rPh sb="16" eb="18">
      <t>キサイ</t>
    </rPh>
    <phoneticPr fontId="3"/>
  </si>
  <si>
    <t>⇒選挙期日現在の満年齢（自動計算）</t>
    <rPh sb="1" eb="3">
      <t>センキョ</t>
    </rPh>
    <rPh sb="3" eb="5">
      <t>キジツ</t>
    </rPh>
    <rPh sb="5" eb="7">
      <t>ゲンザイ</t>
    </rPh>
    <rPh sb="8" eb="11">
      <t>マンネンレイ</t>
    </rPh>
    <rPh sb="12" eb="14">
      <t>ジドウ</t>
    </rPh>
    <rPh sb="14" eb="16">
      <t>ケイサン</t>
    </rPh>
    <phoneticPr fontId="3"/>
  </si>
  <si>
    <t>　　３　「燃料の供給を受けた選挙運動用自動車の自動車登録番号」欄には、契約届出書に記載された選挙運動</t>
    <rPh sb="5" eb="7">
      <t>ネンリョウ</t>
    </rPh>
    <rPh sb="8" eb="10">
      <t>キョウキュウ</t>
    </rPh>
    <rPh sb="11" eb="12">
      <t>ウ</t>
    </rPh>
    <rPh sb="14" eb="22">
      <t>センキョウンドウヨウジドウシャ</t>
    </rPh>
    <rPh sb="23" eb="30">
      <t>ジドウシャトウロクバンゴウ</t>
    </rPh>
    <rPh sb="31" eb="32">
      <t>ラン</t>
    </rPh>
    <rPh sb="35" eb="37">
      <t>ケイヤク</t>
    </rPh>
    <rPh sb="37" eb="40">
      <t>トドケデショ</t>
    </rPh>
    <phoneticPr fontId="3"/>
  </si>
  <si>
    <t>　　４　「燃料の供給を受けた選挙運動用自動車の自動車登録番号」欄及び「（イ）」欄は、燃料の供給を受け</t>
    <rPh sb="5" eb="7">
      <t>ネンリョウ</t>
    </rPh>
    <rPh sb="8" eb="10">
      <t>キョウキュウ</t>
    </rPh>
    <rPh sb="11" eb="12">
      <t>ウ</t>
    </rPh>
    <rPh sb="14" eb="16">
      <t>センキョ</t>
    </rPh>
    <rPh sb="16" eb="19">
      <t>ウンドウヨウ</t>
    </rPh>
    <rPh sb="19" eb="22">
      <t>ジドウシャ</t>
    </rPh>
    <rPh sb="23" eb="26">
      <t>ジドウシャ</t>
    </rPh>
    <rPh sb="26" eb="28">
      <t>トウロク</t>
    </rPh>
    <rPh sb="28" eb="30">
      <t>バンゴウ</t>
    </rPh>
    <rPh sb="31" eb="32">
      <t>ラン</t>
    </rPh>
    <rPh sb="32" eb="33">
      <t>オヨ</t>
    </rPh>
    <rPh sb="39" eb="40">
      <t>ラン</t>
    </rPh>
    <phoneticPr fontId="3"/>
  </si>
  <si>
    <t>　　　た日ごとに記載してください。</t>
    <rPh sb="8" eb="10">
      <t>キサイ</t>
    </rPh>
    <phoneticPr fontId="3"/>
  </si>
  <si>
    <t>公営3内訳１</t>
    <rPh sb="0" eb="2">
      <t>コウエイ</t>
    </rPh>
    <rPh sb="3" eb="5">
      <t>ウチワケ</t>
    </rPh>
    <phoneticPr fontId="3"/>
  </si>
  <si>
    <t>公営3内訳２</t>
    <rPh sb="0" eb="2">
      <t>コウエイ</t>
    </rPh>
    <rPh sb="3" eb="5">
      <t>ウチワケ</t>
    </rPh>
    <phoneticPr fontId="3"/>
  </si>
  <si>
    <t>公営3別紙内訳１　請求内訳書（運送契約）</t>
    <rPh sb="0" eb="2">
      <t>コウエイ</t>
    </rPh>
    <rPh sb="3" eb="5">
      <t>ベッシ</t>
    </rPh>
    <rPh sb="5" eb="7">
      <t>ウチワケ</t>
    </rPh>
    <rPh sb="9" eb="11">
      <t>セイキュウ</t>
    </rPh>
    <rPh sb="11" eb="14">
      <t>ウチワケショ</t>
    </rPh>
    <rPh sb="15" eb="17">
      <t>ウンソウ</t>
    </rPh>
    <rPh sb="17" eb="19">
      <t>ケイヤク</t>
    </rPh>
    <phoneticPr fontId="3"/>
  </si>
  <si>
    <t>公営3別紙内訳２　請求内訳書（運送契約以外の場合）</t>
    <rPh sb="0" eb="2">
      <t>コウエイ</t>
    </rPh>
    <rPh sb="3" eb="5">
      <t>ベッシ</t>
    </rPh>
    <rPh sb="5" eb="7">
      <t>ウチワケ</t>
    </rPh>
    <rPh sb="9" eb="11">
      <t>セイキュウ</t>
    </rPh>
    <rPh sb="11" eb="14">
      <t>ウチワケショ</t>
    </rPh>
    <rPh sb="15" eb="17">
      <t>ウンソウ</t>
    </rPh>
    <rPh sb="17" eb="19">
      <t>ケイヤク</t>
    </rPh>
    <rPh sb="19" eb="21">
      <t>イガイ</t>
    </rPh>
    <rPh sb="22" eb="24">
      <t>バアイ</t>
    </rPh>
    <phoneticPr fontId="3"/>
  </si>
  <si>
    <t>一般乗用旅客自動車運送事業者との運送契約による場合</t>
    <rPh sb="0" eb="2">
      <t>イッパン</t>
    </rPh>
    <rPh sb="2" eb="4">
      <t>ジョウヨウ</t>
    </rPh>
    <rPh sb="4" eb="6">
      <t>リョカク</t>
    </rPh>
    <rPh sb="6" eb="9">
      <t>ジドウシャ</t>
    </rPh>
    <rPh sb="9" eb="11">
      <t>ウンソウ</t>
    </rPh>
    <rPh sb="11" eb="13">
      <t>ジギョウ</t>
    </rPh>
    <phoneticPr fontId="3"/>
  </si>
  <si>
    <t>運送契約金額（円）</t>
    <rPh sb="0" eb="2">
      <t>ウンソウ</t>
    </rPh>
    <rPh sb="2" eb="4">
      <t>ケイヤク</t>
    </rPh>
    <rPh sb="4" eb="6">
      <t>キンガク</t>
    </rPh>
    <rPh sb="7" eb="8">
      <t>エン</t>
    </rPh>
    <phoneticPr fontId="3"/>
  </si>
  <si>
    <t>契約金額（円）</t>
    <rPh sb="0" eb="2">
      <t>ケイヤク</t>
    </rPh>
    <rPh sb="2" eb="4">
      <t>キンガク</t>
    </rPh>
    <rPh sb="5" eb="6">
      <t>エン</t>
    </rPh>
    <phoneticPr fontId="3"/>
  </si>
  <si>
    <t>黄色のセルのみ入力してください。（以下、同じ）</t>
    <rPh sb="0" eb="2">
      <t>キイロ</t>
    </rPh>
    <rPh sb="7" eb="9">
      <t>ニュウリョク</t>
    </rPh>
    <rPh sb="17" eb="19">
      <t>イカ</t>
    </rPh>
    <rPh sb="20" eb="21">
      <t>オナ</t>
    </rPh>
    <phoneticPr fontId="3"/>
  </si>
  <si>
    <t>運送事業者等の氏名又は名</t>
    <rPh sb="0" eb="2">
      <t>ウンソウ</t>
    </rPh>
    <rPh sb="2" eb="5">
      <t>ジギョウシャ</t>
    </rPh>
    <rPh sb="5" eb="6">
      <t>トウ</t>
    </rPh>
    <rPh sb="7" eb="9">
      <t>シメイ</t>
    </rPh>
    <rPh sb="9" eb="10">
      <t>マタ</t>
    </rPh>
    <rPh sb="11" eb="12">
      <t>ナ</t>
    </rPh>
    <phoneticPr fontId="3"/>
  </si>
  <si>
    <t>←　和暦で入力してください。</t>
    <rPh sb="2" eb="3">
      <t>ワ</t>
    </rPh>
    <rPh sb="3" eb="4">
      <t>コヨミ</t>
    </rPh>
    <rPh sb="5" eb="7">
      <t>ニュウリョク</t>
    </rPh>
    <phoneticPr fontId="3"/>
  </si>
  <si>
    <t>（和暦で入力してください。）</t>
    <rPh sb="1" eb="2">
      <t>ワ</t>
    </rPh>
    <rPh sb="2" eb="3">
      <t>レキ</t>
    </rPh>
    <rPh sb="4" eb="6">
      <t>ニュウリョク</t>
    </rPh>
    <phoneticPr fontId="3"/>
  </si>
  <si>
    <t>※</t>
    <phoneticPr fontId="3"/>
  </si>
  <si>
    <t>　　　動のために使用する者にあっては「車上運動員」と、専ら手話通訳のために使用する者にあっては「手</t>
    <phoneticPr fontId="3"/>
  </si>
  <si>
    <t>契約の相手方の氏名又は名称及び住所並びに法人にあってはその代表者の氏名</t>
    <phoneticPr fontId="3"/>
  </si>
  <si>
    <t xml:space="preserve">    ２　２の「契約内容」欄の「借入れ期間等」には、「自動車の借入れ」にあっては借入れ</t>
    <phoneticPr fontId="3"/>
  </si>
  <si>
    <t>　　　を記載してください。</t>
    <phoneticPr fontId="3"/>
  </si>
  <si>
    <t>１</t>
    <phoneticPr fontId="3"/>
  </si>
  <si>
    <t>○をしてください。）</t>
    <phoneticPr fontId="3"/>
  </si>
  <si>
    <t>～</t>
    <phoneticPr fontId="3"/>
  </si>
  <si>
    <t>　　　送事業者等に提出してください。</t>
    <phoneticPr fontId="3"/>
  </si>
  <si>
    <t xml:space="preserve">    ２　運送事業者等が青森県に支払を請求するときは、この証明書を請求書に添付してください。</t>
    <phoneticPr fontId="3"/>
  </si>
  <si>
    <t xml:space="preserve">    ３　この証明書を発行した候補者について供託物が没収された場合には、運送事業者等は、青</t>
    <phoneticPr fontId="3"/>
  </si>
  <si>
    <t>　　　森県に支払を請求することはできません。</t>
    <phoneticPr fontId="3"/>
  </si>
  <si>
    <t xml:space="preserve">    ５　同一の日において一般乗用旅客自動車運送事業者との運送契約（「運送等契約区分」欄の</t>
    <phoneticPr fontId="3"/>
  </si>
  <si>
    <t>　　　１）とそれ以外の契約（「運送等契約区分」欄の２）とのいずれもが締結された場合には、</t>
    <phoneticPr fontId="3"/>
  </si>
  <si>
    <t>　　　公費負担の対象となるのは候補者の指定する一の契約に限られていますので、その指定をし</t>
    <phoneticPr fontId="3"/>
  </si>
  <si>
    <t>　　　た一の契約のみについて記載してください。</t>
    <phoneticPr fontId="3"/>
  </si>
  <si>
    <t xml:space="preserve">    ６　同一の日において一般乗用旅客自動車運送事業者との運送契約又はそれ以外の契約により</t>
    <phoneticPr fontId="3"/>
  </si>
  <si>
    <t>　　　２台以上の選挙運動用自動車が使用される場合には、公費負担の対象となるのは候補者の指</t>
    <phoneticPr fontId="3"/>
  </si>
  <si>
    <t>　　　運動用自動車以外の選挙運動用自動車については、青森県に支払を請求することはできませ</t>
    <phoneticPr fontId="3"/>
  </si>
  <si>
    <t>　　　ん。</t>
    <phoneticPr fontId="3"/>
  </si>
  <si>
    <t>３</t>
    <phoneticPr fontId="3"/>
  </si>
  <si>
    <t>ふりがな</t>
    <phoneticPr fontId="3"/>
  </si>
  <si>
    <t>備考１　この請求書は、候補者から受領した選挙運動用自動車使用証明書（燃料代の請求の</t>
    <phoneticPr fontId="3"/>
  </si>
  <si>
    <t>　　　燃料の供給を受けた選挙運動用自動車の自動車登録番号のうち自動車登録規則（昭和</t>
    <phoneticPr fontId="3"/>
  </si>
  <si>
    <t>　　　４５年運輸省令第７号）第１３条第１項第４号に規定する４けた以下のアラビア数字、</t>
    <phoneticPr fontId="3"/>
  </si>
  <si>
    <t>　　　燃料供給量及び燃料供給金額が記載された書面で、燃料供給業者から給油の際に受領　</t>
    <phoneticPr fontId="3"/>
  </si>
  <si>
    <t>　　　したものをいう。）の写し）とともに選挙の期日後速やかに提出してください。　　</t>
    <phoneticPr fontId="3"/>
  </si>
  <si>
    <t>　　　　　　　　　　　　</t>
    <phoneticPr fontId="3"/>
  </si>
  <si>
    <t>備考１　この申請書は、燃料供給業者ごとに別々に候補者から青森県選挙管理委員会に提出</t>
    <phoneticPr fontId="3"/>
  </si>
  <si>
    <t>　　　してください。</t>
    <phoneticPr fontId="3"/>
  </si>
  <si>
    <t xml:space="preserve">    ２　この申請書は、選挙運動用自動車の燃料代について公費負担の対象となるものの確</t>
    <phoneticPr fontId="3"/>
  </si>
  <si>
    <t xml:space="preserve">    ４　「前回までの累積金額」には、他の燃料供給業者から購入した金額をも含めて記載</t>
    <phoneticPr fontId="3"/>
  </si>
  <si>
    <t>　　　　　　　　　　　　　　　　　　　　　</t>
    <phoneticPr fontId="3"/>
  </si>
  <si>
    <t>西目屋村</t>
    <rPh sb="0" eb="3">
      <t>ニシメヤ</t>
    </rPh>
    <rPh sb="3" eb="4">
      <t>ムラ</t>
    </rPh>
    <phoneticPr fontId="3"/>
  </si>
  <si>
    <t>㍑</t>
    <phoneticPr fontId="3"/>
  </si>
  <si>
    <t>　　　料の供給を受けた日付、燃料の供給を受けた選挙運動用自動車の自動車登録番号のうち自動</t>
    <phoneticPr fontId="3"/>
  </si>
  <si>
    <t>　　　車登録規則（昭和４５年運輸省令第７号）第１３条第１項第４号に規定する４けた以下のア</t>
    <phoneticPr fontId="3"/>
  </si>
  <si>
    <t>　　　ラビア数字、燃料供給量及び燃料供給金額が記載された書面で、燃料供給業者から給油の際</t>
    <phoneticPr fontId="3"/>
  </si>
  <si>
    <t>　　　に受領したものをいう。以下同じ。）の写しを添えて、候補者から燃料供給業者に提出して</t>
    <phoneticPr fontId="3"/>
  </si>
  <si>
    <t>　　　れた選挙運動用自動車の自動車登録番号を記載してください。</t>
    <phoneticPr fontId="3"/>
  </si>
  <si>
    <t>　　　に添付してください。</t>
    <phoneticPr fontId="3"/>
  </si>
  <si>
    <t>　　　森県に支払を請求することはできません。</t>
    <phoneticPr fontId="3"/>
  </si>
  <si>
    <t xml:space="preserve">    ６　公費負担の限度額は、候補者から燃料供給業者に提出された確認書に記載された金額まで</t>
    <phoneticPr fontId="3"/>
  </si>
  <si>
    <t>　　　です。</t>
    <phoneticPr fontId="3"/>
  </si>
  <si>
    <t xml:space="preserve">    ３　運転手が青森県に支払を請求するときは、この証明書を請求書に添付してください。</t>
    <phoneticPr fontId="3"/>
  </si>
  <si>
    <t xml:space="preserve">    ５　公費負担の限度額は、選挙運動用自動車１台につき１日を通じて12,500円までです。</t>
    <phoneticPr fontId="3"/>
  </si>
  <si>
    <t xml:space="preserve">    ７　候補者の指定した運転手以外の運転手は、青森県に支払を請求することはできません。</t>
    <phoneticPr fontId="3"/>
  </si>
  <si>
    <t>　　　　　　　　　　</t>
    <phoneticPr fontId="3"/>
  </si>
  <si>
    <t>備考１　この確認書は、ポスター作成枚数について確認を受けた候補者からポスター作成業</t>
    <phoneticPr fontId="3"/>
  </si>
  <si>
    <t>　　　者に提出してください。</t>
    <phoneticPr fontId="3"/>
  </si>
  <si>
    <t xml:space="preserve">    ２　この確認書を受領したポスター作成業者は、公費の支払の請求をする場合には、ポ</t>
    <phoneticPr fontId="3"/>
  </si>
  <si>
    <t>　　　スター作成証明書とともに当該確認書を請求書に添付してください。</t>
    <phoneticPr fontId="3"/>
  </si>
  <si>
    <t xml:space="preserve">    ３　この確認書に記載された候補者について供託物が没収された場合には、ポスター作</t>
    <phoneticPr fontId="3"/>
  </si>
  <si>
    <t>　　　成業者は、青森県に支払を請求することはできません。</t>
    <phoneticPr fontId="3"/>
  </si>
  <si>
    <t>　⇒</t>
    <phoneticPr fontId="3"/>
  </si>
  <si>
    <t>公営3その１</t>
    <rPh sb="0" eb="2">
      <t>コウエイ</t>
    </rPh>
    <phoneticPr fontId="3"/>
  </si>
  <si>
    <t>公営3その２</t>
    <rPh sb="0" eb="2">
      <t>コウエイ</t>
    </rPh>
    <phoneticPr fontId="3"/>
  </si>
  <si>
    <t>請求書（運送契約以外の場合）</t>
    <rPh sb="0" eb="2">
      <t>セイキュウ</t>
    </rPh>
    <rPh sb="4" eb="6">
      <t>ウンソウ</t>
    </rPh>
    <rPh sb="6" eb="8">
      <t>ケイヤク</t>
    </rPh>
    <rPh sb="8" eb="10">
      <t>イガイ</t>
    </rPh>
    <rPh sb="11" eb="13">
      <t>バアイ</t>
    </rPh>
    <phoneticPr fontId="3"/>
  </si>
  <si>
    <t>車輌賃貸借契約書例（自動車の借入れ契約用）</t>
    <phoneticPr fontId="3"/>
  </si>
  <si>
    <t>選挙運動用自動車燃料供給契約書例（燃料供給の契約用）</t>
    <phoneticPr fontId="3"/>
  </si>
  <si>
    <t>自動車運転契約書例（運転手の雇用契約用）</t>
    <phoneticPr fontId="3"/>
  </si>
  <si>
    <t>様式８</t>
    <phoneticPr fontId="3"/>
  </si>
  <si>
    <t>様式７</t>
    <phoneticPr fontId="3"/>
  </si>
  <si>
    <t>様式２２</t>
    <rPh sb="0" eb="2">
      <t>ヨウシキ</t>
    </rPh>
    <phoneticPr fontId="3"/>
  </si>
  <si>
    <t>様式２０</t>
    <rPh sb="0" eb="2">
      <t>ヨウシキ</t>
    </rPh>
    <phoneticPr fontId="3"/>
  </si>
  <si>
    <t>開票立会人入力シート</t>
    <rPh sb="0" eb="2">
      <t>カイヒョウ</t>
    </rPh>
    <rPh sb="2" eb="4">
      <t>タチアイ</t>
    </rPh>
    <rPh sb="4" eb="5">
      <t>ニン</t>
    </rPh>
    <rPh sb="5" eb="7">
      <t>ニュウリョク</t>
    </rPh>
    <phoneticPr fontId="3"/>
  </si>
  <si>
    <t>様式２１</t>
    <rPh sb="0" eb="2">
      <t>ヨウシキ</t>
    </rPh>
    <phoneticPr fontId="3"/>
  </si>
  <si>
    <t>選挙運動のために頒布するビラについて（届出）</t>
    <rPh sb="0" eb="2">
      <t>センキョ</t>
    </rPh>
    <rPh sb="2" eb="4">
      <t>ウンドウ</t>
    </rPh>
    <rPh sb="8" eb="10">
      <t>ハンプ</t>
    </rPh>
    <rPh sb="19" eb="21">
      <t>トドケデ</t>
    </rPh>
    <phoneticPr fontId="3"/>
  </si>
  <si>
    <t>２　種　　　　類</t>
    <rPh sb="2" eb="3">
      <t>タネ</t>
    </rPh>
    <rPh sb="7" eb="8">
      <t>タグイ</t>
    </rPh>
    <phoneticPr fontId="3"/>
  </si>
  <si>
    <t>１　頒布するビラ</t>
    <rPh sb="2" eb="4">
      <t>ハンプ</t>
    </rPh>
    <phoneticPr fontId="3"/>
  </si>
  <si>
    <t>別添のとおり</t>
    <rPh sb="0" eb="2">
      <t>ベッテン</t>
    </rPh>
    <phoneticPr fontId="3"/>
  </si>
  <si>
    <t>　　種類</t>
    <rPh sb="2" eb="4">
      <t>シュルイ</t>
    </rPh>
    <phoneticPr fontId="3"/>
  </si>
  <si>
    <t>　３　所属党派（政治団体）証明書</t>
    <rPh sb="3" eb="5">
      <t>ショゾク</t>
    </rPh>
    <rPh sb="5" eb="7">
      <t>トウハ</t>
    </rPh>
    <rPh sb="8" eb="10">
      <t>セイジ</t>
    </rPh>
    <rPh sb="10" eb="12">
      <t>ダンタイ</t>
    </rPh>
    <rPh sb="13" eb="16">
      <t>ショウメイショ</t>
    </rPh>
    <phoneticPr fontId="3"/>
  </si>
  <si>
    <t>　１　供託証明書</t>
    <rPh sb="3" eb="5">
      <t>キョウタク</t>
    </rPh>
    <rPh sb="5" eb="7">
      <t>ショウメイ</t>
    </rPh>
    <rPh sb="7" eb="8">
      <t>ショ</t>
    </rPh>
    <phoneticPr fontId="3"/>
  </si>
  <si>
    <t>　　時　　分受理</t>
    <rPh sb="2" eb="3">
      <t>ジ</t>
    </rPh>
    <rPh sb="5" eb="6">
      <t>フン</t>
    </rPh>
    <rPh sb="6" eb="8">
      <t>ジュリ</t>
    </rPh>
    <phoneticPr fontId="3"/>
  </si>
  <si>
    <t>開票区名</t>
    <rPh sb="0" eb="2">
      <t>カイヒョウ</t>
    </rPh>
    <rPh sb="2" eb="3">
      <t>ク</t>
    </rPh>
    <rPh sb="3" eb="4">
      <t>ナ</t>
    </rPh>
    <phoneticPr fontId="3"/>
  </si>
  <si>
    <t>外ヶ浜町</t>
    <rPh sb="0" eb="1">
      <t>ソト</t>
    </rPh>
    <rPh sb="2" eb="3">
      <t>ハマ</t>
    </rPh>
    <rPh sb="3" eb="4">
      <t>マチ</t>
    </rPh>
    <phoneticPr fontId="3"/>
  </si>
  <si>
    <t>深浦町</t>
    <rPh sb="0" eb="3">
      <t>フカウラマチ</t>
    </rPh>
    <phoneticPr fontId="3"/>
  </si>
  <si>
    <t>佐井村</t>
    <rPh sb="0" eb="2">
      <t>サイ</t>
    </rPh>
    <rPh sb="2" eb="3">
      <t>ムラ</t>
    </rPh>
    <phoneticPr fontId="3"/>
  </si>
  <si>
    <t>南部町</t>
    <rPh sb="0" eb="2">
      <t>ナンブ</t>
    </rPh>
    <rPh sb="2" eb="3">
      <t>マチ</t>
    </rPh>
    <phoneticPr fontId="3"/>
  </si>
  <si>
    <t>開票立会人生年月日　　　元号</t>
    <rPh sb="0" eb="2">
      <t>カイヒョウ</t>
    </rPh>
    <rPh sb="2" eb="4">
      <t>タチアイ</t>
    </rPh>
    <rPh sb="4" eb="5">
      <t>ニン</t>
    </rPh>
    <rPh sb="5" eb="7">
      <t>セイネン</t>
    </rPh>
    <rPh sb="7" eb="9">
      <t>ガッピ</t>
    </rPh>
    <rPh sb="12" eb="14">
      <t>ゲンゴウ</t>
    </rPh>
    <phoneticPr fontId="3"/>
  </si>
  <si>
    <t>元号を和暦へ変換</t>
    <rPh sb="0" eb="2">
      <t>ゲンゴウ</t>
    </rPh>
    <rPh sb="3" eb="5">
      <t>ワレキ</t>
    </rPh>
    <rPh sb="6" eb="8">
      <t>ヘンカン</t>
    </rPh>
    <phoneticPr fontId="3"/>
  </si>
  <si>
    <t>西暦表示</t>
    <rPh sb="0" eb="2">
      <t>セイレキ</t>
    </rPh>
    <rPh sb="2" eb="4">
      <t>ヒョウジ</t>
    </rPh>
    <phoneticPr fontId="3"/>
  </si>
  <si>
    <t>和暦表示</t>
    <rPh sb="0" eb="2">
      <t>ワレキ</t>
    </rPh>
    <rPh sb="2" eb="4">
      <t>ヒョウジ</t>
    </rPh>
    <phoneticPr fontId="3"/>
  </si>
  <si>
    <t>届出</t>
    <rPh sb="0" eb="2">
      <t>トドケデ</t>
    </rPh>
    <phoneticPr fontId="3"/>
  </si>
  <si>
    <t>受理</t>
    <rPh sb="0" eb="2">
      <t>ジュリ</t>
    </rPh>
    <phoneticPr fontId="3"/>
  </si>
  <si>
    <t>番号</t>
    <rPh sb="0" eb="2">
      <t>バンゴウ</t>
    </rPh>
    <phoneticPr fontId="3"/>
  </si>
  <si>
    <t>選挙長</t>
    <rPh sb="0" eb="2">
      <t>センキョ</t>
    </rPh>
    <rPh sb="2" eb="3">
      <t>チョウ</t>
    </rPh>
    <phoneticPr fontId="3"/>
  </si>
  <si>
    <t>事　　務　　局</t>
    <rPh sb="0" eb="1">
      <t>コト</t>
    </rPh>
    <rPh sb="3" eb="4">
      <t>ツトム</t>
    </rPh>
    <rPh sb="6" eb="7">
      <t>キョク</t>
    </rPh>
    <phoneticPr fontId="3"/>
  </si>
  <si>
    <t>ふりがな</t>
    <phoneticPr fontId="3"/>
  </si>
  <si>
    <t>生年月日</t>
    <rPh sb="0" eb="2">
      <t>セイネン</t>
    </rPh>
    <rPh sb="2" eb="4">
      <t>ガッピ</t>
    </rPh>
    <phoneticPr fontId="3"/>
  </si>
  <si>
    <t>添付書類</t>
    <rPh sb="0" eb="2">
      <t>テンプ</t>
    </rPh>
    <rPh sb="2" eb="4">
      <t>ショルイ</t>
    </rPh>
    <phoneticPr fontId="3"/>
  </si>
  <si>
    <t>本　　籍</t>
    <rPh sb="0" eb="1">
      <t>ホン</t>
    </rPh>
    <rPh sb="3" eb="4">
      <t>セキ</t>
    </rPh>
    <phoneticPr fontId="3"/>
  </si>
  <si>
    <t>住　　所</t>
    <rPh sb="0" eb="1">
      <t>ジュウ</t>
    </rPh>
    <rPh sb="3" eb="4">
      <t>ショ</t>
    </rPh>
    <phoneticPr fontId="3"/>
  </si>
  <si>
    <t>党　　派</t>
    <rPh sb="0" eb="1">
      <t>トウ</t>
    </rPh>
    <rPh sb="3" eb="4">
      <t>ハ</t>
    </rPh>
    <phoneticPr fontId="3"/>
  </si>
  <si>
    <t>選　　挙</t>
    <rPh sb="0" eb="1">
      <t>セン</t>
    </rPh>
    <rPh sb="3" eb="4">
      <t>キョ</t>
    </rPh>
    <phoneticPr fontId="3"/>
  </si>
  <si>
    <t>候 補 者</t>
    <rPh sb="0" eb="1">
      <t>コウ</t>
    </rPh>
    <rPh sb="2" eb="3">
      <t>タスク</t>
    </rPh>
    <rPh sb="4" eb="5">
      <t>シャ</t>
    </rPh>
    <phoneticPr fontId="3"/>
  </si>
  <si>
    <t>性別</t>
    <rPh sb="0" eb="2">
      <t>セイベツ</t>
    </rPh>
    <phoneticPr fontId="3"/>
  </si>
  <si>
    <t>職業</t>
    <rPh sb="0" eb="2">
      <t>ショクギョウ</t>
    </rPh>
    <phoneticPr fontId="3"/>
  </si>
  <si>
    <t>　２　宣誓書</t>
    <rPh sb="3" eb="6">
      <t>センセイショ</t>
    </rPh>
    <phoneticPr fontId="3"/>
  </si>
  <si>
    <t>　４　戸籍の謄本又は抄本</t>
    <rPh sb="3" eb="5">
      <t>コセキ</t>
    </rPh>
    <rPh sb="6" eb="8">
      <t>トウホン</t>
    </rPh>
    <rPh sb="8" eb="9">
      <t>マタ</t>
    </rPh>
    <rPh sb="10" eb="12">
      <t>ショウホン</t>
    </rPh>
    <phoneticPr fontId="3"/>
  </si>
  <si>
    <t>　５　（通称認定申請書）</t>
    <rPh sb="4" eb="6">
      <t>ツウショウ</t>
    </rPh>
    <rPh sb="6" eb="8">
      <t>ニンテイ</t>
    </rPh>
    <rPh sb="8" eb="11">
      <t>シンセイショ</t>
    </rPh>
    <phoneticPr fontId="3"/>
  </si>
  <si>
    <t>候補者氏名</t>
    <rPh sb="0" eb="3">
      <t>コウホシャ</t>
    </rPh>
    <rPh sb="3" eb="5">
      <t>シメイ</t>
    </rPh>
    <phoneticPr fontId="3"/>
  </si>
  <si>
    <t>選挙の名前</t>
    <rPh sb="0" eb="2">
      <t>センキョ</t>
    </rPh>
    <rPh sb="3" eb="5">
      <t>ナマエ</t>
    </rPh>
    <phoneticPr fontId="3"/>
  </si>
  <si>
    <t>候補者生年月日</t>
    <rPh sb="0" eb="3">
      <t>コウホシャ</t>
    </rPh>
    <rPh sb="3" eb="5">
      <t>セイネン</t>
    </rPh>
    <rPh sb="5" eb="7">
      <t>ガッピ</t>
    </rPh>
    <phoneticPr fontId="3"/>
  </si>
  <si>
    <t>候補者本籍</t>
    <rPh sb="0" eb="3">
      <t>コウホシャ</t>
    </rPh>
    <rPh sb="3" eb="5">
      <t>ホンセキ</t>
    </rPh>
    <phoneticPr fontId="3"/>
  </si>
  <si>
    <t>候補者住所</t>
    <rPh sb="0" eb="3">
      <t>コウホシャ</t>
    </rPh>
    <rPh sb="3" eb="5">
      <t>ジュウショ</t>
    </rPh>
    <phoneticPr fontId="3"/>
  </si>
  <si>
    <t>選挙の期日</t>
    <rPh sb="0" eb="2">
      <t>センキョ</t>
    </rPh>
    <rPh sb="3" eb="5">
      <t>キジツ</t>
    </rPh>
    <phoneticPr fontId="3"/>
  </si>
  <si>
    <t>候補者職業</t>
    <rPh sb="0" eb="3">
      <t>コウホシャ</t>
    </rPh>
    <rPh sb="3" eb="5">
      <t>ショクギョウ</t>
    </rPh>
    <phoneticPr fontId="3"/>
  </si>
  <si>
    <t>候補者氏</t>
    <rPh sb="0" eb="3">
      <t>コウホシャ</t>
    </rPh>
    <rPh sb="3" eb="4">
      <t>シ</t>
    </rPh>
    <phoneticPr fontId="3"/>
  </si>
  <si>
    <t>候補者氏ふりがな</t>
    <rPh sb="0" eb="3">
      <t>コウホシャ</t>
    </rPh>
    <rPh sb="3" eb="4">
      <t>シ</t>
    </rPh>
    <phoneticPr fontId="3"/>
  </si>
  <si>
    <t>候補者名</t>
    <rPh sb="0" eb="3">
      <t>コウホシャ</t>
    </rPh>
    <rPh sb="3" eb="4">
      <t>ナ</t>
    </rPh>
    <phoneticPr fontId="3"/>
  </si>
  <si>
    <t>候補者名ふりがな</t>
    <rPh sb="0" eb="3">
      <t>コウホシャ</t>
    </rPh>
    <rPh sb="3" eb="4">
      <t>メイ</t>
    </rPh>
    <phoneticPr fontId="3"/>
  </si>
  <si>
    <t>候補者性別</t>
    <rPh sb="0" eb="3">
      <t>コウホシャ</t>
    </rPh>
    <rPh sb="3" eb="5">
      <t>セイベツ</t>
    </rPh>
    <phoneticPr fontId="3"/>
  </si>
  <si>
    <t>（満</t>
    <rPh sb="1" eb="2">
      <t>マン</t>
    </rPh>
    <phoneticPr fontId="3"/>
  </si>
  <si>
    <t>歳）</t>
    <rPh sb="0" eb="1">
      <t>サイ</t>
    </rPh>
    <phoneticPr fontId="3"/>
  </si>
  <si>
    <t>S</t>
  </si>
  <si>
    <t>←　昭和はS、平成はHを選択</t>
    <rPh sb="2" eb="4">
      <t>ショウワ</t>
    </rPh>
    <rPh sb="7" eb="9">
      <t>ヘイセイ</t>
    </rPh>
    <rPh sb="12" eb="14">
      <t>センタク</t>
    </rPh>
    <phoneticPr fontId="3"/>
  </si>
  <si>
    <t>　上記のとおり関係書類を添えて立候補の届出をします。</t>
  </si>
  <si>
    <t>印</t>
    <rPh sb="0" eb="1">
      <t>イン</t>
    </rPh>
    <phoneticPr fontId="3"/>
  </si>
  <si>
    <t>青森市</t>
    <rPh sb="0" eb="3">
      <t>アオモリシ</t>
    </rPh>
    <phoneticPr fontId="3"/>
  </si>
  <si>
    <t>殿</t>
    <rPh sb="0" eb="1">
      <t>ドノ</t>
    </rPh>
    <phoneticPr fontId="3"/>
  </si>
  <si>
    <t>八戸市</t>
    <rPh sb="0" eb="3">
      <t>ハチノヘシ</t>
    </rPh>
    <phoneticPr fontId="3"/>
  </si>
  <si>
    <t>弘前市</t>
    <rPh sb="0" eb="3">
      <t>ヒロサキシ</t>
    </rPh>
    <phoneticPr fontId="3"/>
  </si>
  <si>
    <t>黒石市</t>
    <rPh sb="0" eb="3">
      <t>クロイシシ</t>
    </rPh>
    <phoneticPr fontId="3"/>
  </si>
  <si>
    <t>五所川原市</t>
    <rPh sb="0" eb="5">
      <t>ゴショガワラシ</t>
    </rPh>
    <phoneticPr fontId="3"/>
  </si>
  <si>
    <t>十和田市</t>
    <rPh sb="0" eb="4">
      <t>トワダシ</t>
    </rPh>
    <phoneticPr fontId="3"/>
  </si>
  <si>
    <t>三沢市</t>
    <rPh sb="0" eb="3">
      <t>ミサワシ</t>
    </rPh>
    <phoneticPr fontId="3"/>
  </si>
  <si>
    <t>むつ市</t>
    <rPh sb="2" eb="3">
      <t>シ</t>
    </rPh>
    <phoneticPr fontId="3"/>
  </si>
  <si>
    <t>つがる市</t>
    <rPh sb="3" eb="4">
      <t>シ</t>
    </rPh>
    <phoneticPr fontId="3"/>
  </si>
  <si>
    <t>平川市</t>
    <rPh sb="0" eb="2">
      <t>ヒラカワ</t>
    </rPh>
    <rPh sb="2" eb="3">
      <t>シ</t>
    </rPh>
    <phoneticPr fontId="3"/>
  </si>
  <si>
    <t>（選択）</t>
    <rPh sb="1" eb="3">
      <t>センタク</t>
    </rPh>
    <phoneticPr fontId="3"/>
  </si>
  <si>
    <t>年（手入力）</t>
    <rPh sb="0" eb="1">
      <t>ネン</t>
    </rPh>
    <rPh sb="2" eb="3">
      <t>テ</t>
    </rPh>
    <rPh sb="3" eb="5">
      <t>ニュウリョク</t>
    </rPh>
    <phoneticPr fontId="3"/>
  </si>
  <si>
    <t>月（手入力）</t>
    <rPh sb="0" eb="1">
      <t>ツキ</t>
    </rPh>
    <rPh sb="2" eb="3">
      <t>テ</t>
    </rPh>
    <rPh sb="3" eb="5">
      <t>ニュウリョク</t>
    </rPh>
    <phoneticPr fontId="3"/>
  </si>
  <si>
    <t>日（手入力）</t>
    <rPh sb="0" eb="1">
      <t>ニチ</t>
    </rPh>
    <rPh sb="2" eb="3">
      <t>テ</t>
    </rPh>
    <rPh sb="3" eb="5">
      <t>ニュウリョク</t>
    </rPh>
    <phoneticPr fontId="3"/>
  </si>
  <si>
    <t>元号（選択）</t>
    <rPh sb="0" eb="2">
      <t>ゲンゴウ</t>
    </rPh>
    <rPh sb="3" eb="5">
      <t>センタク</t>
    </rPh>
    <phoneticPr fontId="3"/>
  </si>
  <si>
    <t>（手入力）</t>
    <rPh sb="1" eb="2">
      <t>テ</t>
    </rPh>
    <rPh sb="2" eb="4">
      <t>ニュウリョク</t>
    </rPh>
    <phoneticPr fontId="3"/>
  </si>
  <si>
    <t>様式２</t>
    <rPh sb="0" eb="2">
      <t>ヨウシキ</t>
    </rPh>
    <phoneticPr fontId="3"/>
  </si>
  <si>
    <t>宣　　誓　　書</t>
    <rPh sb="0" eb="1">
      <t>ヨロシ</t>
    </rPh>
    <rPh sb="3" eb="4">
      <t>チカイ</t>
    </rPh>
    <rPh sb="6" eb="7">
      <t>ショ</t>
    </rPh>
    <phoneticPr fontId="3"/>
  </si>
  <si>
    <t>住所</t>
    <rPh sb="0" eb="2">
      <t>ジュウショ</t>
    </rPh>
    <phoneticPr fontId="3"/>
  </si>
  <si>
    <t>氏名</t>
    <rPh sb="0" eb="2">
      <t>シメイ</t>
    </rPh>
    <phoneticPr fontId="3"/>
  </si>
  <si>
    <t>様式３</t>
    <rPh sb="0" eb="2">
      <t>ヨウシキ</t>
    </rPh>
    <phoneticPr fontId="3"/>
  </si>
  <si>
    <t>所属党派証明書</t>
    <rPh sb="0" eb="2">
      <t>ショゾク</t>
    </rPh>
    <rPh sb="2" eb="4">
      <t>トウハ</t>
    </rPh>
    <rPh sb="4" eb="7">
      <t>ショウメイショ</t>
    </rPh>
    <phoneticPr fontId="3"/>
  </si>
  <si>
    <t>　　上記の者は、本政党（政治団体）に所属する者であることを証明する。</t>
    <phoneticPr fontId="3"/>
  </si>
  <si>
    <t>政党（政治団体）名　</t>
    <rPh sb="0" eb="2">
      <t>セイトウ</t>
    </rPh>
    <rPh sb="3" eb="5">
      <t>セイジ</t>
    </rPh>
    <rPh sb="5" eb="7">
      <t>ダンタイ</t>
    </rPh>
    <rPh sb="8" eb="9">
      <t>メイ</t>
    </rPh>
    <phoneticPr fontId="3"/>
  </si>
  <si>
    <t>代表者氏名　</t>
    <rPh sb="0" eb="3">
      <t>ダイヒョウシャ</t>
    </rPh>
    <rPh sb="3" eb="5">
      <t>シメイ</t>
    </rPh>
    <phoneticPr fontId="3"/>
  </si>
  <si>
    <t>所属党派</t>
    <rPh sb="0" eb="2">
      <t>ショゾク</t>
    </rPh>
    <rPh sb="2" eb="4">
      <t>トウハ</t>
    </rPh>
    <phoneticPr fontId="3"/>
  </si>
  <si>
    <t>所属党派代表者氏</t>
    <rPh sb="0" eb="2">
      <t>ショゾク</t>
    </rPh>
    <rPh sb="2" eb="4">
      <t>トウハ</t>
    </rPh>
    <rPh sb="4" eb="7">
      <t>ダイヒョウシャ</t>
    </rPh>
    <rPh sb="7" eb="8">
      <t>シ</t>
    </rPh>
    <phoneticPr fontId="3"/>
  </si>
  <si>
    <t>所属党派代表者名</t>
    <rPh sb="0" eb="2">
      <t>ショゾク</t>
    </rPh>
    <rPh sb="2" eb="4">
      <t>トウハ</t>
    </rPh>
    <rPh sb="4" eb="7">
      <t>ダイヒョウシャ</t>
    </rPh>
    <rPh sb="7" eb="8">
      <t>ナ</t>
    </rPh>
    <phoneticPr fontId="3"/>
  </si>
  <si>
    <t>通称認定申請書</t>
    <rPh sb="0" eb="2">
      <t>ツウショウ</t>
    </rPh>
    <rPh sb="2" eb="4">
      <t>ニンテイ</t>
    </rPh>
    <rPh sb="4" eb="7">
      <t>シンセイショ</t>
    </rPh>
    <phoneticPr fontId="3"/>
  </si>
  <si>
    <t>候補者</t>
    <rPh sb="0" eb="3">
      <t>コウホシャ</t>
    </rPh>
    <phoneticPr fontId="3"/>
  </si>
  <si>
    <t>呼　　称</t>
    <rPh sb="0" eb="1">
      <t>コ</t>
    </rPh>
    <rPh sb="3" eb="4">
      <t>ショウ</t>
    </rPh>
    <phoneticPr fontId="3"/>
  </si>
  <si>
    <t>様式４</t>
    <rPh sb="0" eb="2">
      <t>ヨウシキ</t>
    </rPh>
    <phoneticPr fontId="3"/>
  </si>
  <si>
    <t>⇒西暦へ変換（自動）</t>
    <rPh sb="1" eb="3">
      <t>セイレキ</t>
    </rPh>
    <rPh sb="4" eb="6">
      <t>ヘンカン</t>
    </rPh>
    <rPh sb="7" eb="9">
      <t>ジドウ</t>
    </rPh>
    <phoneticPr fontId="3"/>
  </si>
  <si>
    <t>⇒和暦へ変換（自動）</t>
    <rPh sb="1" eb="3">
      <t>ワレキ</t>
    </rPh>
    <rPh sb="4" eb="6">
      <t>ヘンカン</t>
    </rPh>
    <rPh sb="7" eb="9">
      <t>ジドウ</t>
    </rPh>
    <phoneticPr fontId="3"/>
  </si>
  <si>
    <t>⇒元号を漢字表記（自動）</t>
    <rPh sb="1" eb="3">
      <t>ゲンゴウ</t>
    </rPh>
    <rPh sb="4" eb="6">
      <t>カンジ</t>
    </rPh>
    <rPh sb="6" eb="8">
      <t>ヒョウキ</t>
    </rPh>
    <rPh sb="9" eb="11">
      <t>ジドウ</t>
    </rPh>
    <phoneticPr fontId="3"/>
  </si>
  <si>
    <t>選挙立会人の氏ふりがな</t>
    <rPh sb="0" eb="2">
      <t>センキョ</t>
    </rPh>
    <rPh sb="2" eb="4">
      <t>タチアイ</t>
    </rPh>
    <rPh sb="4" eb="5">
      <t>ニン</t>
    </rPh>
    <rPh sb="6" eb="7">
      <t>ウジ</t>
    </rPh>
    <phoneticPr fontId="3"/>
  </si>
  <si>
    <t>選挙立会人の氏</t>
    <rPh sb="0" eb="2">
      <t>センキョ</t>
    </rPh>
    <rPh sb="2" eb="4">
      <t>タチアイ</t>
    </rPh>
    <rPh sb="4" eb="5">
      <t>ニン</t>
    </rPh>
    <rPh sb="6" eb="7">
      <t>ウジ</t>
    </rPh>
    <phoneticPr fontId="3"/>
  </si>
  <si>
    <t>選挙立会人の名</t>
    <rPh sb="0" eb="2">
      <t>センキョ</t>
    </rPh>
    <rPh sb="2" eb="4">
      <t>タチアイ</t>
    </rPh>
    <rPh sb="4" eb="5">
      <t>ニン</t>
    </rPh>
    <rPh sb="6" eb="7">
      <t>ナ</t>
    </rPh>
    <phoneticPr fontId="3"/>
  </si>
  <si>
    <t>選挙立会人の名ふりがな</t>
    <rPh sb="0" eb="2">
      <t>センキョ</t>
    </rPh>
    <rPh sb="2" eb="4">
      <t>タチアイ</t>
    </rPh>
    <rPh sb="4" eb="5">
      <t>ニン</t>
    </rPh>
    <rPh sb="6" eb="7">
      <t>ナ</t>
    </rPh>
    <phoneticPr fontId="3"/>
  </si>
  <si>
    <t>選挙立会人住所</t>
    <rPh sb="0" eb="2">
      <t>センキョ</t>
    </rPh>
    <rPh sb="2" eb="4">
      <t>タチアイ</t>
    </rPh>
    <rPh sb="4" eb="5">
      <t>ニン</t>
    </rPh>
    <rPh sb="5" eb="7">
      <t>ジュウショ</t>
    </rPh>
    <phoneticPr fontId="3"/>
  </si>
  <si>
    <t>選挙立会人生年月日</t>
    <rPh sb="0" eb="2">
      <t>センキョ</t>
    </rPh>
    <rPh sb="2" eb="4">
      <t>タチアイ</t>
    </rPh>
    <rPh sb="4" eb="5">
      <t>ニン</t>
    </rPh>
    <rPh sb="5" eb="7">
      <t>セイネン</t>
    </rPh>
    <rPh sb="7" eb="9">
      <t>ガッピ</t>
    </rPh>
    <phoneticPr fontId="3"/>
  </si>
  <si>
    <t>様式５</t>
    <rPh sb="0" eb="2">
      <t>ヨウシキ</t>
    </rPh>
    <phoneticPr fontId="3"/>
  </si>
  <si>
    <t>選挙立会人となるべき者の届出書</t>
    <rPh sb="0" eb="2">
      <t>センキョ</t>
    </rPh>
    <rPh sb="2" eb="4">
      <t>タチアイ</t>
    </rPh>
    <rPh sb="4" eb="5">
      <t>ニン</t>
    </rPh>
    <rPh sb="10" eb="11">
      <t>シャ</t>
    </rPh>
    <rPh sb="12" eb="15">
      <t>トドケデショ</t>
    </rPh>
    <phoneticPr fontId="3"/>
  </si>
  <si>
    <t>立会人となるべき者</t>
    <rPh sb="0" eb="2">
      <t>タチアイ</t>
    </rPh>
    <rPh sb="2" eb="3">
      <t>ニン</t>
    </rPh>
    <rPh sb="8" eb="9">
      <t>シャ</t>
    </rPh>
    <phoneticPr fontId="3"/>
  </si>
  <si>
    <t>　選挙</t>
    <rPh sb="1" eb="3">
      <t>センキョ</t>
    </rPh>
    <phoneticPr fontId="3"/>
  </si>
  <si>
    <t>　立会いすべき選挙区</t>
    <rPh sb="1" eb="3">
      <t>タチア</t>
    </rPh>
    <rPh sb="7" eb="10">
      <t>センキョク</t>
    </rPh>
    <phoneticPr fontId="3"/>
  </si>
  <si>
    <t>生）</t>
    <rPh sb="0" eb="1">
      <t>ナマ</t>
    </rPh>
    <phoneticPr fontId="3"/>
  </si>
  <si>
    <t>（</t>
    <phoneticPr fontId="3"/>
  </si>
  <si>
    <t>　上記のとおり本人の承諾を得て届出をします。</t>
    <rPh sb="1" eb="3">
      <t>ジョウキ</t>
    </rPh>
    <rPh sb="7" eb="9">
      <t>ホンニン</t>
    </rPh>
    <rPh sb="10" eb="12">
      <t>ショウダク</t>
    </rPh>
    <rPh sb="13" eb="14">
      <t>エ</t>
    </rPh>
    <rPh sb="15" eb="17">
      <t>トドケデ</t>
    </rPh>
    <phoneticPr fontId="3"/>
  </si>
  <si>
    <t>）</t>
    <phoneticPr fontId="3"/>
  </si>
  <si>
    <t>様式６</t>
    <rPh sb="0" eb="2">
      <t>ヨウシキ</t>
    </rPh>
    <phoneticPr fontId="3"/>
  </si>
  <si>
    <t>承　　諾　　書</t>
    <rPh sb="0" eb="1">
      <t>ウケタマワ</t>
    </rPh>
    <rPh sb="3" eb="4">
      <t>ダク</t>
    </rPh>
    <rPh sb="6" eb="7">
      <t>ショ</t>
    </rPh>
    <phoneticPr fontId="3"/>
  </si>
  <si>
    <t>様式７</t>
    <rPh sb="0" eb="2">
      <t>ヨウシキ</t>
    </rPh>
    <phoneticPr fontId="3"/>
  </si>
  <si>
    <t>様式８</t>
    <rPh sb="0" eb="2">
      <t>ヨウシキ</t>
    </rPh>
    <phoneticPr fontId="3"/>
  </si>
  <si>
    <t>開票立会人となるべき者の届出書</t>
    <rPh sb="0" eb="2">
      <t>カイヒョウ</t>
    </rPh>
    <rPh sb="2" eb="4">
      <t>タチアイ</t>
    </rPh>
    <rPh sb="4" eb="5">
      <t>ニン</t>
    </rPh>
    <rPh sb="10" eb="11">
      <t>シャ</t>
    </rPh>
    <rPh sb="12" eb="15">
      <t>トドケデショ</t>
    </rPh>
    <phoneticPr fontId="3"/>
  </si>
  <si>
    <t>　立会いすべき開票区</t>
    <rPh sb="1" eb="3">
      <t>タチア</t>
    </rPh>
    <rPh sb="7" eb="9">
      <t>カイヒョウ</t>
    </rPh>
    <rPh sb="9" eb="10">
      <t>ク</t>
    </rPh>
    <phoneticPr fontId="3"/>
  </si>
  <si>
    <t>開票区</t>
    <rPh sb="0" eb="2">
      <t>カイヒョウ</t>
    </rPh>
    <rPh sb="2" eb="3">
      <t>ク</t>
    </rPh>
    <phoneticPr fontId="3"/>
  </si>
  <si>
    <t>開票立会人の氏</t>
    <rPh sb="0" eb="2">
      <t>カイヒョウ</t>
    </rPh>
    <rPh sb="2" eb="4">
      <t>タチアイ</t>
    </rPh>
    <rPh sb="4" eb="5">
      <t>ニン</t>
    </rPh>
    <rPh sb="6" eb="7">
      <t>ウジ</t>
    </rPh>
    <phoneticPr fontId="3"/>
  </si>
  <si>
    <t>開票立会人の氏ふりがな</t>
    <rPh sb="0" eb="2">
      <t>カイヒョウ</t>
    </rPh>
    <rPh sb="2" eb="4">
      <t>タチアイ</t>
    </rPh>
    <rPh sb="4" eb="5">
      <t>ニン</t>
    </rPh>
    <rPh sb="6" eb="7">
      <t>ウジ</t>
    </rPh>
    <phoneticPr fontId="3"/>
  </si>
  <si>
    <t>開票立会人の名</t>
    <rPh sb="0" eb="2">
      <t>カイヒョウ</t>
    </rPh>
    <rPh sb="2" eb="4">
      <t>タチアイ</t>
    </rPh>
    <rPh sb="4" eb="5">
      <t>ニン</t>
    </rPh>
    <rPh sb="6" eb="7">
      <t>ナ</t>
    </rPh>
    <phoneticPr fontId="3"/>
  </si>
  <si>
    <t>開票立会人の名ふりがな</t>
    <rPh sb="0" eb="2">
      <t>カイヒョウ</t>
    </rPh>
    <rPh sb="2" eb="4">
      <t>タチアイ</t>
    </rPh>
    <rPh sb="4" eb="5">
      <t>ニン</t>
    </rPh>
    <rPh sb="6" eb="7">
      <t>ナ</t>
    </rPh>
    <phoneticPr fontId="3"/>
  </si>
  <si>
    <t>開票立会人住所</t>
    <rPh sb="0" eb="2">
      <t>カイヒョウ</t>
    </rPh>
    <rPh sb="2" eb="4">
      <t>タチアイ</t>
    </rPh>
    <rPh sb="4" eb="5">
      <t>ニン</t>
    </rPh>
    <rPh sb="5" eb="7">
      <t>ジュウショ</t>
    </rPh>
    <phoneticPr fontId="3"/>
  </si>
  <si>
    <t>選挙管理委員会委員長</t>
    <rPh sb="0" eb="2">
      <t>センキョ</t>
    </rPh>
    <rPh sb="2" eb="4">
      <t>カンリ</t>
    </rPh>
    <rPh sb="4" eb="7">
      <t>イインカイ</t>
    </rPh>
    <rPh sb="7" eb="10">
      <t>イインチョウ</t>
    </rPh>
    <phoneticPr fontId="3"/>
  </si>
  <si>
    <t>選挙立会人届出日</t>
    <rPh sb="0" eb="2">
      <t>センキョ</t>
    </rPh>
    <rPh sb="2" eb="4">
      <t>タチアイ</t>
    </rPh>
    <rPh sb="4" eb="5">
      <t>ニン</t>
    </rPh>
    <rPh sb="5" eb="7">
      <t>トドケデ</t>
    </rPh>
    <rPh sb="7" eb="8">
      <t>ビ</t>
    </rPh>
    <phoneticPr fontId="3"/>
  </si>
  <si>
    <t>様式９</t>
    <rPh sb="0" eb="2">
      <t>ヨウシキ</t>
    </rPh>
    <phoneticPr fontId="3"/>
  </si>
  <si>
    <t>選挙立会人居住市町村</t>
    <rPh sb="0" eb="2">
      <t>センキョ</t>
    </rPh>
    <rPh sb="2" eb="4">
      <t>タチアイ</t>
    </rPh>
    <rPh sb="4" eb="5">
      <t>ニン</t>
    </rPh>
    <rPh sb="5" eb="7">
      <t>キョジュウ</t>
    </rPh>
    <rPh sb="7" eb="10">
      <t>シチョウソン</t>
    </rPh>
    <phoneticPr fontId="3"/>
  </si>
  <si>
    <t>選挙事務所設置届出書</t>
    <rPh sb="0" eb="2">
      <t>センキョ</t>
    </rPh>
    <rPh sb="2" eb="4">
      <t>ジム</t>
    </rPh>
    <rPh sb="4" eb="5">
      <t>ショ</t>
    </rPh>
    <rPh sb="5" eb="7">
      <t>セッチ</t>
    </rPh>
    <rPh sb="7" eb="9">
      <t>トドケデ</t>
    </rPh>
    <rPh sb="9" eb="10">
      <t>ショ</t>
    </rPh>
    <phoneticPr fontId="3"/>
  </si>
  <si>
    <t>様式１０</t>
    <rPh sb="0" eb="2">
      <t>ヨウシキ</t>
    </rPh>
    <phoneticPr fontId="3"/>
  </si>
  <si>
    <t>選挙管理委員会委員長　殿</t>
    <rPh sb="0" eb="2">
      <t>センキョ</t>
    </rPh>
    <rPh sb="2" eb="4">
      <t>カンリ</t>
    </rPh>
    <rPh sb="4" eb="7">
      <t>イインカイ</t>
    </rPh>
    <rPh sb="7" eb="10">
      <t>イインチョウ</t>
    </rPh>
    <rPh sb="11" eb="12">
      <t>ドノ</t>
    </rPh>
    <phoneticPr fontId="3"/>
  </si>
  <si>
    <t>　氏名</t>
    <rPh sb="1" eb="3">
      <t>シメイ</t>
    </rPh>
    <phoneticPr fontId="3"/>
  </si>
  <si>
    <t>　住所</t>
    <rPh sb="1" eb="3">
      <t>ジュウショ</t>
    </rPh>
    <phoneticPr fontId="3"/>
  </si>
  <si>
    <t>　電話</t>
    <rPh sb="1" eb="3">
      <t>デンワ</t>
    </rPh>
    <phoneticPr fontId="3"/>
  </si>
  <si>
    <t>候補者電話番号</t>
    <rPh sb="0" eb="3">
      <t>コウホシャ</t>
    </rPh>
    <rPh sb="3" eb="5">
      <t>デンワ</t>
    </rPh>
    <rPh sb="5" eb="7">
      <t>バンゴウ</t>
    </rPh>
    <phoneticPr fontId="3"/>
  </si>
  <si>
    <t>　下記のとおり選挙事務所を設置したので届け出ます。</t>
  </si>
  <si>
    <t>記</t>
    <rPh sb="0" eb="1">
      <t>キ</t>
    </rPh>
    <phoneticPr fontId="3"/>
  </si>
  <si>
    <t>選挙事務所の所在地</t>
    <rPh sb="0" eb="2">
      <t>センキョ</t>
    </rPh>
    <rPh sb="2" eb="4">
      <t>ジム</t>
    </rPh>
    <rPh sb="4" eb="5">
      <t>ショ</t>
    </rPh>
    <rPh sb="6" eb="9">
      <t>ショザイチ</t>
    </rPh>
    <phoneticPr fontId="3"/>
  </si>
  <si>
    <t>及び建物の名称</t>
    <rPh sb="0" eb="1">
      <t>オヨ</t>
    </rPh>
    <rPh sb="2" eb="4">
      <t>タテモノ</t>
    </rPh>
    <rPh sb="5" eb="7">
      <t>メイショウ</t>
    </rPh>
    <phoneticPr fontId="3"/>
  </si>
  <si>
    <t>設置年月日</t>
    <rPh sb="0" eb="2">
      <t>セッチ</t>
    </rPh>
    <rPh sb="2" eb="5">
      <t>ネンガッピ</t>
    </rPh>
    <phoneticPr fontId="3"/>
  </si>
  <si>
    <t>候補者の氏名</t>
    <rPh sb="0" eb="3">
      <t>コウホシャ</t>
    </rPh>
    <rPh sb="4" eb="6">
      <t>シメイ</t>
    </rPh>
    <phoneticPr fontId="3"/>
  </si>
  <si>
    <t>電話</t>
    <rPh sb="0" eb="2">
      <t>デンワ</t>
    </rPh>
    <phoneticPr fontId="3"/>
  </si>
  <si>
    <t>選挙事務所住所</t>
    <rPh sb="0" eb="2">
      <t>センキョ</t>
    </rPh>
    <rPh sb="2" eb="4">
      <t>ジム</t>
    </rPh>
    <rPh sb="4" eb="5">
      <t>ショ</t>
    </rPh>
    <rPh sb="5" eb="7">
      <t>ジュウショ</t>
    </rPh>
    <phoneticPr fontId="3"/>
  </si>
  <si>
    <t>選挙事務所建物の名称</t>
    <rPh sb="0" eb="2">
      <t>センキョ</t>
    </rPh>
    <rPh sb="2" eb="4">
      <t>ジム</t>
    </rPh>
    <rPh sb="4" eb="5">
      <t>ショ</t>
    </rPh>
    <rPh sb="5" eb="7">
      <t>タテモノ</t>
    </rPh>
    <rPh sb="8" eb="10">
      <t>メイショウ</t>
    </rPh>
    <phoneticPr fontId="3"/>
  </si>
  <si>
    <t>選挙事務所電話番号</t>
    <rPh sb="0" eb="2">
      <t>センキョ</t>
    </rPh>
    <rPh sb="2" eb="4">
      <t>ジム</t>
    </rPh>
    <rPh sb="4" eb="5">
      <t>ショ</t>
    </rPh>
    <rPh sb="5" eb="7">
      <t>デンワ</t>
    </rPh>
    <rPh sb="7" eb="9">
      <t>バンゴウ</t>
    </rPh>
    <phoneticPr fontId="3"/>
  </si>
  <si>
    <t>選挙事務所設置市町村</t>
    <rPh sb="0" eb="2">
      <t>センキョ</t>
    </rPh>
    <rPh sb="2" eb="4">
      <t>ジム</t>
    </rPh>
    <rPh sb="4" eb="5">
      <t>ショ</t>
    </rPh>
    <rPh sb="5" eb="7">
      <t>セッチ</t>
    </rPh>
    <rPh sb="7" eb="10">
      <t>シチョウソン</t>
    </rPh>
    <phoneticPr fontId="3"/>
  </si>
  <si>
    <t>青森県</t>
    <rPh sb="0" eb="3">
      <t>アオモリケン</t>
    </rPh>
    <phoneticPr fontId="3"/>
  </si>
  <si>
    <t>選挙事務所異動届出書</t>
    <rPh sb="0" eb="2">
      <t>センキョ</t>
    </rPh>
    <rPh sb="2" eb="4">
      <t>ジム</t>
    </rPh>
    <rPh sb="4" eb="5">
      <t>ショ</t>
    </rPh>
    <rPh sb="5" eb="7">
      <t>イドウ</t>
    </rPh>
    <rPh sb="7" eb="9">
      <t>トドケデ</t>
    </rPh>
    <rPh sb="9" eb="10">
      <t>ショ</t>
    </rPh>
    <phoneticPr fontId="3"/>
  </si>
  <si>
    <t>　下記のとおり選挙事務所を異動したので届け出ます。</t>
    <rPh sb="13" eb="15">
      <t>イドウ</t>
    </rPh>
    <phoneticPr fontId="3"/>
  </si>
  <si>
    <t>様式１１</t>
    <rPh sb="0" eb="2">
      <t>ヨウシキ</t>
    </rPh>
    <phoneticPr fontId="3"/>
  </si>
  <si>
    <t>新選挙事務所の所在地</t>
    <rPh sb="0" eb="1">
      <t>シン</t>
    </rPh>
    <rPh sb="1" eb="3">
      <t>センキョ</t>
    </rPh>
    <rPh sb="3" eb="5">
      <t>ジム</t>
    </rPh>
    <rPh sb="5" eb="6">
      <t>ショ</t>
    </rPh>
    <rPh sb="7" eb="10">
      <t>ショザイチ</t>
    </rPh>
    <phoneticPr fontId="3"/>
  </si>
  <si>
    <t>旧選挙事務所の所在地</t>
    <rPh sb="0" eb="1">
      <t>キュウ</t>
    </rPh>
    <rPh sb="1" eb="3">
      <t>センキョ</t>
    </rPh>
    <rPh sb="3" eb="5">
      <t>ジム</t>
    </rPh>
    <rPh sb="5" eb="6">
      <t>ショ</t>
    </rPh>
    <rPh sb="7" eb="10">
      <t>ショザイチ</t>
    </rPh>
    <phoneticPr fontId="3"/>
  </si>
  <si>
    <t>異動年月日</t>
    <rPh sb="0" eb="2">
      <t>イドウ</t>
    </rPh>
    <rPh sb="2" eb="5">
      <t>ネンガッピ</t>
    </rPh>
    <phoneticPr fontId="3"/>
  </si>
  <si>
    <t>選挙事務所異動設置市町村</t>
    <rPh sb="0" eb="2">
      <t>センキョ</t>
    </rPh>
    <rPh sb="2" eb="4">
      <t>ジム</t>
    </rPh>
    <rPh sb="4" eb="5">
      <t>ショ</t>
    </rPh>
    <rPh sb="5" eb="7">
      <t>イドウ</t>
    </rPh>
    <rPh sb="7" eb="9">
      <t>セッチ</t>
    </rPh>
    <rPh sb="9" eb="12">
      <t>シチョウソン</t>
    </rPh>
    <phoneticPr fontId="3"/>
  </si>
  <si>
    <t>選挙事務所異動後住所</t>
    <rPh sb="0" eb="2">
      <t>センキョ</t>
    </rPh>
    <rPh sb="2" eb="4">
      <t>ジム</t>
    </rPh>
    <rPh sb="4" eb="5">
      <t>ショ</t>
    </rPh>
    <rPh sb="5" eb="7">
      <t>イドウ</t>
    </rPh>
    <rPh sb="7" eb="8">
      <t>ゴ</t>
    </rPh>
    <rPh sb="8" eb="10">
      <t>ジュウショ</t>
    </rPh>
    <phoneticPr fontId="3"/>
  </si>
  <si>
    <t>選挙事務所建物の名称（異動後）</t>
    <rPh sb="0" eb="2">
      <t>センキョ</t>
    </rPh>
    <rPh sb="2" eb="4">
      <t>ジム</t>
    </rPh>
    <rPh sb="4" eb="5">
      <t>ショ</t>
    </rPh>
    <rPh sb="5" eb="7">
      <t>タテモノ</t>
    </rPh>
    <rPh sb="8" eb="10">
      <t>メイショウ</t>
    </rPh>
    <rPh sb="11" eb="13">
      <t>イドウ</t>
    </rPh>
    <rPh sb="13" eb="14">
      <t>ゴ</t>
    </rPh>
    <phoneticPr fontId="3"/>
  </si>
  <si>
    <t>選挙事務所電話番号（異動後）</t>
    <rPh sb="0" eb="2">
      <t>センキョ</t>
    </rPh>
    <rPh sb="2" eb="4">
      <t>ジム</t>
    </rPh>
    <rPh sb="4" eb="5">
      <t>ショ</t>
    </rPh>
    <rPh sb="5" eb="7">
      <t>デンワ</t>
    </rPh>
    <rPh sb="7" eb="9">
      <t>バンゴウ</t>
    </rPh>
    <rPh sb="10" eb="12">
      <t>イドウ</t>
    </rPh>
    <rPh sb="12" eb="13">
      <t>ゴ</t>
    </rPh>
    <phoneticPr fontId="3"/>
  </si>
  <si>
    <t>選挙事務所異動年月日</t>
    <rPh sb="0" eb="2">
      <t>センキョ</t>
    </rPh>
    <rPh sb="2" eb="4">
      <t>ジム</t>
    </rPh>
    <rPh sb="4" eb="5">
      <t>ショ</t>
    </rPh>
    <rPh sb="5" eb="7">
      <t>イドウ</t>
    </rPh>
    <rPh sb="7" eb="10">
      <t>ネンガッピ</t>
    </rPh>
    <phoneticPr fontId="3"/>
  </si>
  <si>
    <t>様式１２</t>
    <rPh sb="0" eb="2">
      <t>ヨウシキ</t>
    </rPh>
    <phoneticPr fontId="3"/>
  </si>
  <si>
    <t>出納責任者選任届</t>
    <rPh sb="0" eb="2">
      <t>スイトウ</t>
    </rPh>
    <rPh sb="2" eb="5">
      <t>セキニンシャ</t>
    </rPh>
    <rPh sb="5" eb="7">
      <t>センニン</t>
    </rPh>
    <rPh sb="7" eb="8">
      <t>トドケ</t>
    </rPh>
    <phoneticPr fontId="3"/>
  </si>
  <si>
    <t>　青森県選挙管理委員会委員長　殿</t>
    <rPh sb="1" eb="4">
      <t>アオモリケン</t>
    </rPh>
    <rPh sb="4" eb="6">
      <t>センキョ</t>
    </rPh>
    <rPh sb="6" eb="8">
      <t>カンリ</t>
    </rPh>
    <rPh sb="8" eb="11">
      <t>イインカイ</t>
    </rPh>
    <rPh sb="11" eb="14">
      <t>イインチョウ</t>
    </rPh>
    <rPh sb="15" eb="16">
      <t>ドノ</t>
    </rPh>
    <phoneticPr fontId="3"/>
  </si>
  <si>
    <t>選任者（候補者）</t>
    <rPh sb="0" eb="2">
      <t>センニン</t>
    </rPh>
    <rPh sb="2" eb="3">
      <t>シャ</t>
    </rPh>
    <rPh sb="4" eb="7">
      <t>コウホシャ</t>
    </rPh>
    <phoneticPr fontId="3"/>
  </si>
  <si>
    <t>選任年月日</t>
    <rPh sb="0" eb="2">
      <t>センニン</t>
    </rPh>
    <rPh sb="2" eb="5">
      <t>ネンガッピ</t>
    </rPh>
    <phoneticPr fontId="3"/>
  </si>
  <si>
    <t>連絡先電話</t>
    <rPh sb="0" eb="3">
      <t>レンラクサキ</t>
    </rPh>
    <rPh sb="3" eb="5">
      <t>デンワ</t>
    </rPh>
    <phoneticPr fontId="3"/>
  </si>
  <si>
    <t>出納責任者</t>
    <rPh sb="0" eb="2">
      <t>スイトウ</t>
    </rPh>
    <rPh sb="2" eb="5">
      <t>セキニンシャ</t>
    </rPh>
    <phoneticPr fontId="3"/>
  </si>
  <si>
    <t>出納責任者の氏</t>
    <rPh sb="0" eb="2">
      <t>スイトウ</t>
    </rPh>
    <rPh sb="2" eb="5">
      <t>セキニンシャ</t>
    </rPh>
    <rPh sb="6" eb="7">
      <t>ウジ</t>
    </rPh>
    <phoneticPr fontId="3"/>
  </si>
  <si>
    <t>出納責任者の名</t>
    <rPh sb="0" eb="2">
      <t>スイトウ</t>
    </rPh>
    <rPh sb="2" eb="4">
      <t>セキニン</t>
    </rPh>
    <rPh sb="4" eb="5">
      <t>シャ</t>
    </rPh>
    <rPh sb="6" eb="7">
      <t>ナ</t>
    </rPh>
    <phoneticPr fontId="3"/>
  </si>
  <si>
    <t>出納責任者の住所</t>
    <rPh sb="0" eb="2">
      <t>スイトウ</t>
    </rPh>
    <rPh sb="2" eb="5">
      <t>セキニンシャ</t>
    </rPh>
    <rPh sb="6" eb="8">
      <t>ジュウショ</t>
    </rPh>
    <phoneticPr fontId="3"/>
  </si>
  <si>
    <t>出納責任者の連絡先電話</t>
    <rPh sb="0" eb="2">
      <t>スイトウ</t>
    </rPh>
    <rPh sb="2" eb="5">
      <t>セキニンシャ</t>
    </rPh>
    <rPh sb="6" eb="9">
      <t>レンラクサキ</t>
    </rPh>
    <rPh sb="9" eb="11">
      <t>デンワ</t>
    </rPh>
    <phoneticPr fontId="3"/>
  </si>
  <si>
    <t>出納責任者の職業</t>
    <rPh sb="0" eb="2">
      <t>スイトウ</t>
    </rPh>
    <rPh sb="2" eb="5">
      <t>セキニンシャ</t>
    </rPh>
    <rPh sb="6" eb="8">
      <t>ショクギョウ</t>
    </rPh>
    <phoneticPr fontId="3"/>
  </si>
  <si>
    <t>出納責任者の生年月日</t>
    <rPh sb="0" eb="2">
      <t>スイトウ</t>
    </rPh>
    <rPh sb="2" eb="5">
      <t>セキニンシャ</t>
    </rPh>
    <rPh sb="6" eb="8">
      <t>セイネン</t>
    </rPh>
    <rPh sb="8" eb="10">
      <t>ガッピ</t>
    </rPh>
    <phoneticPr fontId="3"/>
  </si>
  <si>
    <t>出納責任者選任年月日</t>
    <rPh sb="0" eb="2">
      <t>スイトウ</t>
    </rPh>
    <rPh sb="2" eb="5">
      <t>セキニンシャ</t>
    </rPh>
    <rPh sb="5" eb="7">
      <t>センニン</t>
    </rPh>
    <rPh sb="7" eb="10">
      <t>ネンガッピ</t>
    </rPh>
    <phoneticPr fontId="3"/>
  </si>
  <si>
    <t>出納責任者異動届</t>
    <rPh sb="0" eb="2">
      <t>スイトウ</t>
    </rPh>
    <rPh sb="2" eb="5">
      <t>セキニンシャ</t>
    </rPh>
    <rPh sb="5" eb="7">
      <t>イドウ</t>
    </rPh>
    <rPh sb="7" eb="8">
      <t>トドケ</t>
    </rPh>
    <phoneticPr fontId="3"/>
  </si>
  <si>
    <t>様式１３</t>
    <rPh sb="0" eb="2">
      <t>ヨウシキ</t>
    </rPh>
    <phoneticPr fontId="3"/>
  </si>
  <si>
    <t>旧出納責任者の氏名</t>
    <rPh sb="0" eb="1">
      <t>キュウ</t>
    </rPh>
    <rPh sb="1" eb="3">
      <t>スイトウ</t>
    </rPh>
    <rPh sb="3" eb="6">
      <t>セキニンシャ</t>
    </rPh>
    <rPh sb="7" eb="9">
      <t>シメイ</t>
    </rPh>
    <phoneticPr fontId="3"/>
  </si>
  <si>
    <t>新出納責任者</t>
    <rPh sb="0" eb="1">
      <t>シン</t>
    </rPh>
    <rPh sb="1" eb="3">
      <t>スイトウ</t>
    </rPh>
    <rPh sb="3" eb="6">
      <t>セキニンシャ</t>
    </rPh>
    <phoneticPr fontId="3"/>
  </si>
  <si>
    <t>（出納責任者に異動があった場合）</t>
    <rPh sb="1" eb="3">
      <t>スイトウ</t>
    </rPh>
    <rPh sb="3" eb="6">
      <t>セキニンシャ</t>
    </rPh>
    <rPh sb="7" eb="9">
      <t>イドウ</t>
    </rPh>
    <rPh sb="13" eb="15">
      <t>バアイ</t>
    </rPh>
    <phoneticPr fontId="3"/>
  </si>
  <si>
    <t>新出納責任者選任年月日</t>
    <rPh sb="0" eb="1">
      <t>シン</t>
    </rPh>
    <rPh sb="1" eb="3">
      <t>スイトウ</t>
    </rPh>
    <rPh sb="3" eb="6">
      <t>セキニンシャ</t>
    </rPh>
    <rPh sb="6" eb="8">
      <t>センニン</t>
    </rPh>
    <rPh sb="8" eb="11">
      <t>ネンガッピ</t>
    </rPh>
    <phoneticPr fontId="3"/>
  </si>
  <si>
    <t>新出納責任者の氏</t>
    <rPh sb="0" eb="1">
      <t>シン</t>
    </rPh>
    <rPh sb="1" eb="3">
      <t>スイトウ</t>
    </rPh>
    <rPh sb="3" eb="6">
      <t>セキニンシャ</t>
    </rPh>
    <rPh sb="7" eb="8">
      <t>ウジ</t>
    </rPh>
    <phoneticPr fontId="3"/>
  </si>
  <si>
    <t>新出納責任者の名</t>
    <rPh sb="0" eb="1">
      <t>シン</t>
    </rPh>
    <rPh sb="1" eb="3">
      <t>スイトウ</t>
    </rPh>
    <rPh sb="3" eb="5">
      <t>セキニン</t>
    </rPh>
    <rPh sb="5" eb="6">
      <t>シャ</t>
    </rPh>
    <rPh sb="7" eb="8">
      <t>ナ</t>
    </rPh>
    <phoneticPr fontId="3"/>
  </si>
  <si>
    <t>新出納責任者の生年月日</t>
    <rPh sb="0" eb="1">
      <t>シン</t>
    </rPh>
    <rPh sb="1" eb="3">
      <t>スイトウ</t>
    </rPh>
    <rPh sb="3" eb="6">
      <t>セキニンシャ</t>
    </rPh>
    <rPh sb="7" eb="9">
      <t>セイネン</t>
    </rPh>
    <rPh sb="9" eb="11">
      <t>ガッピ</t>
    </rPh>
    <phoneticPr fontId="3"/>
  </si>
  <si>
    <t>新出納責任者の住所</t>
    <rPh sb="0" eb="1">
      <t>シン</t>
    </rPh>
    <rPh sb="1" eb="3">
      <t>スイトウ</t>
    </rPh>
    <rPh sb="3" eb="6">
      <t>セキニンシャ</t>
    </rPh>
    <rPh sb="7" eb="9">
      <t>ジュウショ</t>
    </rPh>
    <phoneticPr fontId="3"/>
  </si>
  <si>
    <t>新出納責任者の連絡先電話</t>
    <rPh sb="0" eb="1">
      <t>シン</t>
    </rPh>
    <rPh sb="1" eb="3">
      <t>スイトウ</t>
    </rPh>
    <rPh sb="3" eb="6">
      <t>セキニンシャ</t>
    </rPh>
    <rPh sb="7" eb="10">
      <t>レンラクサキ</t>
    </rPh>
    <rPh sb="10" eb="12">
      <t>デンワ</t>
    </rPh>
    <phoneticPr fontId="3"/>
  </si>
  <si>
    <t>新出納責任者の職業</t>
    <rPh sb="0" eb="1">
      <t>シン</t>
    </rPh>
    <rPh sb="1" eb="3">
      <t>スイトウ</t>
    </rPh>
    <rPh sb="3" eb="6">
      <t>セキニンシャ</t>
    </rPh>
    <rPh sb="7" eb="9">
      <t>ショクギョウ</t>
    </rPh>
    <phoneticPr fontId="3"/>
  </si>
  <si>
    <t>異動の理由</t>
    <rPh sb="0" eb="2">
      <t>イドウ</t>
    </rPh>
    <rPh sb="3" eb="5">
      <t>リユウ</t>
    </rPh>
    <phoneticPr fontId="3"/>
  </si>
  <si>
    <t>出納責任者職務代行者（廃止）届</t>
    <rPh sb="0" eb="2">
      <t>スイトウ</t>
    </rPh>
    <rPh sb="2" eb="5">
      <t>セキニンシャ</t>
    </rPh>
    <rPh sb="5" eb="7">
      <t>ショクム</t>
    </rPh>
    <rPh sb="7" eb="10">
      <t>ダイコウシャ</t>
    </rPh>
    <rPh sb="11" eb="13">
      <t>ハイシ</t>
    </rPh>
    <rPh sb="14" eb="15">
      <t>トドケ</t>
    </rPh>
    <phoneticPr fontId="3"/>
  </si>
  <si>
    <t>様式１４</t>
    <rPh sb="0" eb="2">
      <t>ヨウシキ</t>
    </rPh>
    <phoneticPr fontId="3"/>
  </si>
  <si>
    <t>　下記のとおり出納責任者の職務代行を開始（廃止）したので、公職選挙法第１８３条</t>
    <phoneticPr fontId="3"/>
  </si>
  <si>
    <t>第３項の規定により届け出ます。</t>
    <phoneticPr fontId="3"/>
  </si>
  <si>
    <t>出納責任者の氏名</t>
    <rPh sb="0" eb="2">
      <t>スイトウ</t>
    </rPh>
    <rPh sb="2" eb="5">
      <t>セキニンシャ</t>
    </rPh>
    <rPh sb="6" eb="8">
      <t>シメイ</t>
    </rPh>
    <phoneticPr fontId="3"/>
  </si>
  <si>
    <t>出納責任者選任者の氏名</t>
    <rPh sb="0" eb="2">
      <t>スイトウ</t>
    </rPh>
    <rPh sb="2" eb="5">
      <t>セキニンシャ</t>
    </rPh>
    <rPh sb="5" eb="7">
      <t>センニン</t>
    </rPh>
    <rPh sb="7" eb="8">
      <t>シャ</t>
    </rPh>
    <rPh sb="9" eb="11">
      <t>シメイ</t>
    </rPh>
    <phoneticPr fontId="3"/>
  </si>
  <si>
    <t>出納責任者の事故の事実</t>
    <rPh sb="0" eb="2">
      <t>スイトウ</t>
    </rPh>
    <rPh sb="2" eb="5">
      <t>セキニンシャ</t>
    </rPh>
    <rPh sb="6" eb="8">
      <t>ジコ</t>
    </rPh>
    <rPh sb="9" eb="11">
      <t>ジジツ</t>
    </rPh>
    <phoneticPr fontId="3"/>
  </si>
  <si>
    <t>職務代行者</t>
    <rPh sb="0" eb="2">
      <t>ショクム</t>
    </rPh>
    <rPh sb="2" eb="5">
      <t>ダイコウシャ</t>
    </rPh>
    <phoneticPr fontId="3"/>
  </si>
  <si>
    <t>職務開始（廃止）年月日</t>
    <rPh sb="0" eb="2">
      <t>ショクム</t>
    </rPh>
    <rPh sb="2" eb="4">
      <t>カイシ</t>
    </rPh>
    <rPh sb="5" eb="7">
      <t>ハイシ</t>
    </rPh>
    <rPh sb="8" eb="11">
      <t>ネンガッピ</t>
    </rPh>
    <phoneticPr fontId="3"/>
  </si>
  <si>
    <t>（出納責任者の職務代行があった場合）</t>
    <rPh sb="1" eb="3">
      <t>スイトウ</t>
    </rPh>
    <rPh sb="3" eb="6">
      <t>セキニンシャ</t>
    </rPh>
    <rPh sb="7" eb="9">
      <t>ショクム</t>
    </rPh>
    <rPh sb="9" eb="11">
      <t>ダイコウ</t>
    </rPh>
    <rPh sb="15" eb="17">
      <t>バアイ</t>
    </rPh>
    <phoneticPr fontId="3"/>
  </si>
  <si>
    <t>職務代行者の氏</t>
    <rPh sb="0" eb="2">
      <t>ショクム</t>
    </rPh>
    <rPh sb="2" eb="5">
      <t>ダイコウシャ</t>
    </rPh>
    <rPh sb="6" eb="7">
      <t>ウジ</t>
    </rPh>
    <phoneticPr fontId="3"/>
  </si>
  <si>
    <t>職務代行者の名</t>
    <rPh sb="0" eb="2">
      <t>ショクム</t>
    </rPh>
    <rPh sb="2" eb="4">
      <t>ダイコウ</t>
    </rPh>
    <rPh sb="4" eb="5">
      <t>シャ</t>
    </rPh>
    <rPh sb="6" eb="7">
      <t>ナ</t>
    </rPh>
    <phoneticPr fontId="3"/>
  </si>
  <si>
    <t>職務代行者の生年月日</t>
    <rPh sb="0" eb="2">
      <t>ショクム</t>
    </rPh>
    <rPh sb="2" eb="4">
      <t>ダイコウ</t>
    </rPh>
    <rPh sb="4" eb="5">
      <t>シャ</t>
    </rPh>
    <rPh sb="6" eb="8">
      <t>セイネン</t>
    </rPh>
    <rPh sb="8" eb="10">
      <t>ガッピ</t>
    </rPh>
    <phoneticPr fontId="3"/>
  </si>
  <si>
    <t>職務代行者の住所</t>
    <rPh sb="0" eb="2">
      <t>ショクム</t>
    </rPh>
    <rPh sb="2" eb="5">
      <t>ダイコウシャ</t>
    </rPh>
    <rPh sb="6" eb="8">
      <t>ジュウショ</t>
    </rPh>
    <phoneticPr fontId="3"/>
  </si>
  <si>
    <t>職務代行者の連絡先電話</t>
    <rPh sb="0" eb="2">
      <t>ショクム</t>
    </rPh>
    <rPh sb="2" eb="4">
      <t>ダイコウ</t>
    </rPh>
    <rPh sb="4" eb="5">
      <t>シャ</t>
    </rPh>
    <rPh sb="6" eb="9">
      <t>レンラクサキ</t>
    </rPh>
    <rPh sb="9" eb="11">
      <t>デンワ</t>
    </rPh>
    <phoneticPr fontId="3"/>
  </si>
  <si>
    <t>職務代行者の職業</t>
    <rPh sb="0" eb="2">
      <t>ショクム</t>
    </rPh>
    <rPh sb="2" eb="4">
      <t>ダイコウ</t>
    </rPh>
    <rPh sb="4" eb="5">
      <t>シャ</t>
    </rPh>
    <rPh sb="6" eb="8">
      <t>ショクギョウ</t>
    </rPh>
    <phoneticPr fontId="3"/>
  </si>
  <si>
    <t>選挙公報掲載申請書</t>
    <rPh sb="0" eb="2">
      <t>センキョ</t>
    </rPh>
    <rPh sb="2" eb="4">
      <t>コウホウ</t>
    </rPh>
    <rPh sb="4" eb="6">
      <t>ケイサイ</t>
    </rPh>
    <rPh sb="6" eb="8">
      <t>シンセイ</t>
    </rPh>
    <rPh sb="8" eb="9">
      <t>ショ</t>
    </rPh>
    <phoneticPr fontId="3"/>
  </si>
  <si>
    <t>１　掲載文及び写真　                 別添のとおり</t>
  </si>
  <si>
    <t>２　連絡場所及び電話番号</t>
  </si>
  <si>
    <t>選挙公報掲載文修正申請書</t>
    <rPh sb="0" eb="2">
      <t>センキョ</t>
    </rPh>
    <rPh sb="2" eb="4">
      <t>コウホウ</t>
    </rPh>
    <rPh sb="4" eb="6">
      <t>ケイサイ</t>
    </rPh>
    <rPh sb="6" eb="7">
      <t>ブン</t>
    </rPh>
    <rPh sb="7" eb="9">
      <t>シュウセイ</t>
    </rPh>
    <rPh sb="9" eb="11">
      <t>シンセイ</t>
    </rPh>
    <rPh sb="11" eb="12">
      <t>ショ</t>
    </rPh>
    <phoneticPr fontId="3"/>
  </si>
  <si>
    <t>様式１８</t>
    <rPh sb="0" eb="2">
      <t>ヨウシキ</t>
    </rPh>
    <phoneticPr fontId="3"/>
  </si>
  <si>
    <t>選挙公報掲載文撤回申請書</t>
    <rPh sb="0" eb="2">
      <t>センキョ</t>
    </rPh>
    <rPh sb="2" eb="4">
      <t>コウホウ</t>
    </rPh>
    <rPh sb="4" eb="6">
      <t>ケイサイ</t>
    </rPh>
    <rPh sb="6" eb="7">
      <t>ブン</t>
    </rPh>
    <rPh sb="7" eb="9">
      <t>テッカイ</t>
    </rPh>
    <rPh sb="9" eb="11">
      <t>シンセイ</t>
    </rPh>
    <rPh sb="11" eb="12">
      <t>ショ</t>
    </rPh>
    <phoneticPr fontId="3"/>
  </si>
  <si>
    <t>個人演説会開催市町村名</t>
    <rPh sb="0" eb="2">
      <t>コジン</t>
    </rPh>
    <rPh sb="2" eb="4">
      <t>エンゼツ</t>
    </rPh>
    <rPh sb="4" eb="5">
      <t>カイ</t>
    </rPh>
    <rPh sb="5" eb="7">
      <t>カイサイ</t>
    </rPh>
    <rPh sb="7" eb="10">
      <t>シチョウソン</t>
    </rPh>
    <rPh sb="10" eb="11">
      <t>メイ</t>
    </rPh>
    <phoneticPr fontId="3"/>
  </si>
  <si>
    <t>様式１９</t>
    <rPh sb="0" eb="2">
      <t>ヨウシキ</t>
    </rPh>
    <phoneticPr fontId="3"/>
  </si>
  <si>
    <t>個人演説会開催申出書</t>
    <rPh sb="0" eb="2">
      <t>コジン</t>
    </rPh>
    <rPh sb="2" eb="4">
      <t>エンゼツ</t>
    </rPh>
    <rPh sb="4" eb="5">
      <t>カイ</t>
    </rPh>
    <rPh sb="5" eb="7">
      <t>カイサイ</t>
    </rPh>
    <rPh sb="7" eb="10">
      <t>モウシデショ</t>
    </rPh>
    <phoneticPr fontId="3"/>
  </si>
  <si>
    <t>選挙管理委員会委員長　殿</t>
  </si>
  <si>
    <t>住　所</t>
    <rPh sb="0" eb="1">
      <t>ジュウ</t>
    </rPh>
    <rPh sb="2" eb="3">
      <t>ショ</t>
    </rPh>
    <phoneticPr fontId="3"/>
  </si>
  <si>
    <t>電　話</t>
    <rPh sb="0" eb="1">
      <t>デン</t>
    </rPh>
    <rPh sb="2" eb="3">
      <t>ハナシ</t>
    </rPh>
    <phoneticPr fontId="3"/>
  </si>
  <si>
    <t>　公職選挙法第１６３条の規定により、下記の公営施設を使用して個人演説会を開催し</t>
    <phoneticPr fontId="3"/>
  </si>
  <si>
    <t>たいので申し出ます。</t>
  </si>
  <si>
    <t>受付</t>
    <rPh sb="0" eb="2">
      <t>ウケツケ</t>
    </rPh>
    <phoneticPr fontId="3"/>
  </si>
  <si>
    <t>午前</t>
    <rPh sb="0" eb="2">
      <t>ゴゼン</t>
    </rPh>
    <phoneticPr fontId="3"/>
  </si>
  <si>
    <t>午後</t>
    <rPh sb="0" eb="2">
      <t>ゴゴ</t>
    </rPh>
    <phoneticPr fontId="3"/>
  </si>
  <si>
    <t xml:space="preserve">   月   日   時   分</t>
    <rPh sb="3" eb="4">
      <t>ツキ</t>
    </rPh>
    <rPh sb="7" eb="8">
      <t>ヒ</t>
    </rPh>
    <rPh sb="11" eb="12">
      <t>ジ</t>
    </rPh>
    <rPh sb="15" eb="16">
      <t>フン</t>
    </rPh>
    <phoneticPr fontId="3"/>
  </si>
  <si>
    <t>無料・有料</t>
    <rPh sb="0" eb="2">
      <t>ムリョウ</t>
    </rPh>
    <rPh sb="3" eb="5">
      <t>ユウリョウ</t>
    </rPh>
    <phoneticPr fontId="3"/>
  </si>
  <si>
    <t>開催日時</t>
    <rPh sb="0" eb="2">
      <t>カイサイ</t>
    </rPh>
    <rPh sb="2" eb="4">
      <t>ニチジ</t>
    </rPh>
    <phoneticPr fontId="3"/>
  </si>
  <si>
    <t>施設</t>
    <rPh sb="0" eb="2">
      <t>シセツ</t>
    </rPh>
    <phoneticPr fontId="3"/>
  </si>
  <si>
    <t>名称</t>
    <rPh sb="0" eb="2">
      <t>メイショウ</t>
    </rPh>
    <phoneticPr fontId="3"/>
  </si>
  <si>
    <t>所在地</t>
    <rPh sb="0" eb="3">
      <t>ショザイチ</t>
    </rPh>
    <phoneticPr fontId="3"/>
  </si>
  <si>
    <t>その他の事項</t>
    <rPh sb="2" eb="3">
      <t>タ</t>
    </rPh>
    <rPh sb="4" eb="6">
      <t>ジコウ</t>
    </rPh>
    <phoneticPr fontId="3"/>
  </si>
  <si>
    <t>届　出　書</t>
    <rPh sb="0" eb="1">
      <t>トドケ</t>
    </rPh>
    <rPh sb="2" eb="3">
      <t>デ</t>
    </rPh>
    <rPh sb="4" eb="5">
      <t>ショ</t>
    </rPh>
    <phoneticPr fontId="3"/>
  </si>
  <si>
    <t>　公職選挙法第１９７条の２第２項の規定により報酬を支給する者を次のとおり届け出ます。</t>
    <phoneticPr fontId="3"/>
  </si>
  <si>
    <t>年齢</t>
    <rPh sb="0" eb="2">
      <t>ネンレイ</t>
    </rPh>
    <phoneticPr fontId="3"/>
  </si>
  <si>
    <t>使用する者の別</t>
    <rPh sb="0" eb="2">
      <t>シヨウ</t>
    </rPh>
    <rPh sb="4" eb="5">
      <t>シャ</t>
    </rPh>
    <rPh sb="6" eb="7">
      <t>ベツ</t>
    </rPh>
    <phoneticPr fontId="3"/>
  </si>
  <si>
    <t>使用する者の期間</t>
    <rPh sb="0" eb="2">
      <t>シヨウ</t>
    </rPh>
    <rPh sb="4" eb="5">
      <t>シャ</t>
    </rPh>
    <rPh sb="6" eb="8">
      <t>キカン</t>
    </rPh>
    <phoneticPr fontId="3"/>
  </si>
  <si>
    <t>備考</t>
    <rPh sb="0" eb="2">
      <t>ビコウ</t>
    </rPh>
    <phoneticPr fontId="3"/>
  </si>
  <si>
    <t>　　　選挙法第１４１条第１項の規定により選挙運動のために使用される自動車又は船舶の上における選挙運</t>
    <rPh sb="48" eb="49">
      <t>ウン</t>
    </rPh>
    <phoneticPr fontId="3"/>
  </si>
  <si>
    <t>入力シート</t>
    <rPh sb="0" eb="2">
      <t>ニュウリョク</t>
    </rPh>
    <phoneticPr fontId="3"/>
  </si>
  <si>
    <t>宣誓書</t>
    <rPh sb="0" eb="3">
      <t>センセイショ</t>
    </rPh>
    <phoneticPr fontId="3"/>
  </si>
  <si>
    <t>出納責任者異動届</t>
    <rPh sb="0" eb="2">
      <t>スイトウ</t>
    </rPh>
    <rPh sb="2" eb="5">
      <t>セキニンシャ</t>
    </rPh>
    <rPh sb="5" eb="8">
      <t>イドウトドケ</t>
    </rPh>
    <phoneticPr fontId="3"/>
  </si>
  <si>
    <t>選挙公報掲載申請書</t>
    <rPh sb="0" eb="2">
      <t>センキョ</t>
    </rPh>
    <rPh sb="2" eb="4">
      <t>コウホウ</t>
    </rPh>
    <rPh sb="4" eb="6">
      <t>ケイサイ</t>
    </rPh>
    <rPh sb="6" eb="9">
      <t>シンセイショ</t>
    </rPh>
    <phoneticPr fontId="3"/>
  </si>
  <si>
    <t>選挙公報掲載文修正申請書</t>
    <rPh sb="0" eb="2">
      <t>センキョ</t>
    </rPh>
    <rPh sb="2" eb="4">
      <t>コウホウ</t>
    </rPh>
    <rPh sb="4" eb="6">
      <t>ケイサイ</t>
    </rPh>
    <rPh sb="6" eb="7">
      <t>ブン</t>
    </rPh>
    <rPh sb="7" eb="9">
      <t>シュウセイ</t>
    </rPh>
    <rPh sb="9" eb="12">
      <t>シンセイショ</t>
    </rPh>
    <phoneticPr fontId="3"/>
  </si>
  <si>
    <t>選挙公報掲載文撤回申請書</t>
    <rPh sb="0" eb="2">
      <t>センキョ</t>
    </rPh>
    <rPh sb="2" eb="4">
      <t>コウホウ</t>
    </rPh>
    <rPh sb="4" eb="6">
      <t>ケイサイ</t>
    </rPh>
    <rPh sb="6" eb="7">
      <t>ブン</t>
    </rPh>
    <rPh sb="7" eb="9">
      <t>テッカイ</t>
    </rPh>
    <rPh sb="9" eb="12">
      <t>シンセイショ</t>
    </rPh>
    <phoneticPr fontId="3"/>
  </si>
  <si>
    <t>選挙運動用自動車の使用の契約届出書</t>
    <phoneticPr fontId="3"/>
  </si>
  <si>
    <t>選挙運動用自動車使用証明書（自動車）</t>
  </si>
  <si>
    <t>請求書（選挙運動用自動車の使用）</t>
  </si>
  <si>
    <t>自動車燃料代確認申請書</t>
  </si>
  <si>
    <t>自動車燃料代確認書</t>
  </si>
  <si>
    <t>選挙運動用自動車使用証明書（燃料）</t>
  </si>
  <si>
    <t>ポスター作成契約届出書</t>
  </si>
  <si>
    <t>ポスター作成枚数確認申請書</t>
  </si>
  <si>
    <t>様式１</t>
    <rPh sb="0" eb="2">
      <t>ヨウシキ</t>
    </rPh>
    <phoneticPr fontId="3"/>
  </si>
  <si>
    <t>公営1</t>
    <rPh sb="0" eb="2">
      <t>コウエイ</t>
    </rPh>
    <phoneticPr fontId="3"/>
  </si>
  <si>
    <t>１　一般乗用旅客自動車運送事業者との運送契約による場合</t>
  </si>
  <si>
    <t>契約年月日</t>
    <rPh sb="0" eb="2">
      <t>ケイヤク</t>
    </rPh>
    <rPh sb="2" eb="5">
      <t>ネンガッピ</t>
    </rPh>
    <phoneticPr fontId="3"/>
  </si>
  <si>
    <t>運送契約期間</t>
    <rPh sb="0" eb="2">
      <t>ウンソウ</t>
    </rPh>
    <rPh sb="2" eb="4">
      <t>ケイヤク</t>
    </rPh>
    <rPh sb="4" eb="6">
      <t>キカン</t>
    </rPh>
    <phoneticPr fontId="3"/>
  </si>
  <si>
    <t>契約内容</t>
    <rPh sb="0" eb="2">
      <t>ケイヤク</t>
    </rPh>
    <rPh sb="2" eb="4">
      <t>ナイヨウ</t>
    </rPh>
    <phoneticPr fontId="3"/>
  </si>
  <si>
    <t>２　１に掲げる場合以外の場合</t>
  </si>
  <si>
    <t>借入れ期間等</t>
    <rPh sb="0" eb="1">
      <t>カ</t>
    </rPh>
    <rPh sb="1" eb="2">
      <t>イ</t>
    </rPh>
    <rPh sb="3" eb="6">
      <t>キカントウ</t>
    </rPh>
    <phoneticPr fontId="3"/>
  </si>
  <si>
    <t>（数字を半角）</t>
    <rPh sb="1" eb="3">
      <t>スウジ</t>
    </rPh>
    <rPh sb="4" eb="6">
      <t>ハンカク</t>
    </rPh>
    <phoneticPr fontId="3"/>
  </si>
  <si>
    <t>⇒和暦中算用数字を漢数字表記へ変換（自動）</t>
    <rPh sb="1" eb="2">
      <t>ワ</t>
    </rPh>
    <rPh sb="2" eb="3">
      <t>レキ</t>
    </rPh>
    <rPh sb="3" eb="4">
      <t>チュウ</t>
    </rPh>
    <rPh sb="4" eb="6">
      <t>サンヨウ</t>
    </rPh>
    <rPh sb="6" eb="8">
      <t>スウジ</t>
    </rPh>
    <rPh sb="9" eb="12">
      <t>カンスウジ</t>
    </rPh>
    <rPh sb="12" eb="14">
      <t>ヒョウキ</t>
    </rPh>
    <rPh sb="15" eb="17">
      <t>ヘンカン</t>
    </rPh>
    <rPh sb="18" eb="20">
      <t>ジドウ</t>
    </rPh>
    <phoneticPr fontId="3"/>
  </si>
  <si>
    <t>年（漢数字自動表記）</t>
    <rPh sb="0" eb="1">
      <t>ネン</t>
    </rPh>
    <rPh sb="2" eb="5">
      <t>カンスウジ</t>
    </rPh>
    <rPh sb="5" eb="7">
      <t>ジドウ</t>
    </rPh>
    <rPh sb="7" eb="9">
      <t>ヒョウキ</t>
    </rPh>
    <phoneticPr fontId="3"/>
  </si>
  <si>
    <t>月（漢数字自動表記）</t>
    <rPh sb="0" eb="1">
      <t>ツキ</t>
    </rPh>
    <rPh sb="2" eb="5">
      <t>カンスウジ</t>
    </rPh>
    <rPh sb="5" eb="7">
      <t>ジドウ</t>
    </rPh>
    <rPh sb="7" eb="9">
      <t>ヒョウキ</t>
    </rPh>
    <phoneticPr fontId="3"/>
  </si>
  <si>
    <t>日（漢数字自動表記）</t>
    <rPh sb="0" eb="1">
      <t>ニチ</t>
    </rPh>
    <rPh sb="2" eb="5">
      <t>カンスウジ</t>
    </rPh>
    <rPh sb="5" eb="7">
      <t>ジドウ</t>
    </rPh>
    <rPh sb="7" eb="9">
      <t>ヒョウキ</t>
    </rPh>
    <phoneticPr fontId="3"/>
  </si>
  <si>
    <t>開票立会人生年月日（年）</t>
    <rPh sb="0" eb="2">
      <t>カイヒョウ</t>
    </rPh>
    <rPh sb="2" eb="4">
      <t>タチアイ</t>
    </rPh>
    <rPh sb="4" eb="5">
      <t>ニン</t>
    </rPh>
    <rPh sb="5" eb="7">
      <t>セイネン</t>
    </rPh>
    <rPh sb="7" eb="8">
      <t>ガツ</t>
    </rPh>
    <rPh sb="8" eb="9">
      <t>ニチ</t>
    </rPh>
    <rPh sb="10" eb="11">
      <t>ネン</t>
    </rPh>
    <phoneticPr fontId="3"/>
  </si>
  <si>
    <t>開票立会人生年月日（月）</t>
    <rPh sb="0" eb="2">
      <t>カイヒョウ</t>
    </rPh>
    <rPh sb="2" eb="4">
      <t>タチアイ</t>
    </rPh>
    <rPh sb="4" eb="5">
      <t>ニン</t>
    </rPh>
    <rPh sb="5" eb="7">
      <t>セイネン</t>
    </rPh>
    <rPh sb="7" eb="9">
      <t>ガッピ</t>
    </rPh>
    <rPh sb="10" eb="11">
      <t>ツキ</t>
    </rPh>
    <phoneticPr fontId="3"/>
  </si>
  <si>
    <t>開票立会人生年月日（日）</t>
    <rPh sb="0" eb="2">
      <t>カイヒョウ</t>
    </rPh>
    <rPh sb="2" eb="4">
      <t>タチアイ</t>
    </rPh>
    <rPh sb="4" eb="5">
      <t>ニン</t>
    </rPh>
    <rPh sb="5" eb="7">
      <t>セイネン</t>
    </rPh>
    <rPh sb="7" eb="9">
      <t>ガッピ</t>
    </rPh>
    <rPh sb="10" eb="11">
      <t>ヒ</t>
    </rPh>
    <phoneticPr fontId="3"/>
  </si>
  <si>
    <t>※　黄色に着色しているセルのみ入力してください。</t>
    <rPh sb="2" eb="4">
      <t>キイロ</t>
    </rPh>
    <rPh sb="5" eb="7">
      <t>チャクショク</t>
    </rPh>
    <rPh sb="15" eb="17">
      <t>ニュウリョク</t>
    </rPh>
    <phoneticPr fontId="3"/>
  </si>
  <si>
    <t>（漢数字へその１）</t>
    <rPh sb="1" eb="4">
      <t>カンスウジ</t>
    </rPh>
    <phoneticPr fontId="3"/>
  </si>
  <si>
    <t>（漢数字へその２）</t>
    <rPh sb="1" eb="4">
      <t>カンスウジ</t>
    </rPh>
    <phoneticPr fontId="3"/>
  </si>
  <si>
    <t>※　１円未満の端数は切上げ</t>
    <rPh sb="3" eb="4">
      <t>エン</t>
    </rPh>
    <rPh sb="4" eb="6">
      <t>ミマン</t>
    </rPh>
    <rPh sb="7" eb="9">
      <t>ハスウ</t>
    </rPh>
    <rPh sb="10" eb="12">
      <t>キリア</t>
    </rPh>
    <phoneticPr fontId="3"/>
  </si>
  <si>
    <t>参議院青森県選挙区選出議員選挙候補者届出書（本人届出）</t>
    <rPh sb="0" eb="3">
      <t>サンギイン</t>
    </rPh>
    <rPh sb="3" eb="6">
      <t>アオモリケン</t>
    </rPh>
    <rPh sb="6" eb="9">
      <t>センキョク</t>
    </rPh>
    <rPh sb="9" eb="11">
      <t>センシュツ</t>
    </rPh>
    <rPh sb="11" eb="13">
      <t>ギイン</t>
    </rPh>
    <phoneticPr fontId="3"/>
  </si>
  <si>
    <t>　６　住民票の抄本</t>
    <rPh sb="3" eb="6">
      <t>ジュウミンヒョウ</t>
    </rPh>
    <rPh sb="7" eb="9">
      <t>ショウホン</t>
    </rPh>
    <phoneticPr fontId="3"/>
  </si>
  <si>
    <t>　私は、公職選挙法第８６条の８第１項、第８７条第１項、第８７条の２、第２５１条の</t>
    <rPh sb="27" eb="28">
      <t>ダイ</t>
    </rPh>
    <rPh sb="30" eb="31">
      <t>ジョウ</t>
    </rPh>
    <phoneticPr fontId="3"/>
  </si>
  <si>
    <t>参議院青森県選挙区選出議員選挙候補者（党派</t>
    <rPh sb="0" eb="3">
      <t>サンギイン</t>
    </rPh>
    <rPh sb="3" eb="5">
      <t>アオモリ</t>
    </rPh>
    <rPh sb="5" eb="6">
      <t>ケン</t>
    </rPh>
    <rPh sb="6" eb="9">
      <t>センキョク</t>
    </rPh>
    <rPh sb="9" eb="11">
      <t>センシュツ</t>
    </rPh>
    <rPh sb="11" eb="13">
      <t>ギイン</t>
    </rPh>
    <rPh sb="13" eb="15">
      <t>センキョ</t>
    </rPh>
    <rPh sb="15" eb="18">
      <t>コウホシャ</t>
    </rPh>
    <rPh sb="19" eb="21">
      <t>トウハ</t>
    </rPh>
    <phoneticPr fontId="3"/>
  </si>
  <si>
    <t>なるべきことを承諾します。</t>
    <phoneticPr fontId="3"/>
  </si>
  <si>
    <t>青森県選挙区</t>
    <rPh sb="0" eb="3">
      <t>アオモリケン</t>
    </rPh>
    <rPh sb="3" eb="6">
      <t>センキョク</t>
    </rPh>
    <phoneticPr fontId="3"/>
  </si>
  <si>
    <t>参議院青森県選挙区選出議員選挙候補者（党派</t>
    <rPh sb="15" eb="18">
      <t>コウホシャ</t>
    </rPh>
    <rPh sb="19" eb="21">
      <t>トウハ</t>
    </rPh>
    <phoneticPr fontId="3"/>
  </si>
  <si>
    <t>べきことを承諾します。</t>
    <phoneticPr fontId="3"/>
  </si>
  <si>
    <t>参議院青森県選挙区選出議員選挙候補者</t>
    <rPh sb="15" eb="18">
      <t>コウホシャ</t>
    </rPh>
    <phoneticPr fontId="3"/>
  </si>
  <si>
    <t>参議院青森県選挙区選出議員選挙候補者</t>
    <rPh sb="0" eb="3">
      <t>サンギイン</t>
    </rPh>
    <rPh sb="3" eb="6">
      <t>アオモリケン</t>
    </rPh>
    <rPh sb="6" eb="9">
      <t>センキョク</t>
    </rPh>
    <rPh sb="9" eb="11">
      <t>センシュツ</t>
    </rPh>
    <rPh sb="11" eb="13">
      <t>ギイン</t>
    </rPh>
    <rPh sb="13" eb="15">
      <t>センキョ</t>
    </rPh>
    <rPh sb="15" eb="18">
      <t>コウホシャ</t>
    </rPh>
    <phoneticPr fontId="3"/>
  </si>
  <si>
    <t>責任者を下記のとおり選任したので届け出ます。</t>
    <phoneticPr fontId="3"/>
  </si>
  <si>
    <t>　※　写真について</t>
    <rPh sb="3" eb="5">
      <t>シャシン</t>
    </rPh>
    <phoneticPr fontId="3"/>
  </si>
  <si>
    <t>　一　写真は帽子なしのカラー写真でお願いします。</t>
    <rPh sb="1" eb="2">
      <t>１</t>
    </rPh>
    <rPh sb="3" eb="5">
      <t>シャシン</t>
    </rPh>
    <rPh sb="6" eb="8">
      <t>ボウシ</t>
    </rPh>
    <rPh sb="14" eb="16">
      <t>シャシン</t>
    </rPh>
    <rPh sb="18" eb="19">
      <t>ネガ</t>
    </rPh>
    <phoneticPr fontId="3"/>
  </si>
  <si>
    <t>　二　カラー写真がない場合は白黒写真でも受け付けます。</t>
    <rPh sb="1" eb="2">
      <t>２</t>
    </rPh>
    <rPh sb="6" eb="8">
      <t>シャシン</t>
    </rPh>
    <rPh sb="11" eb="13">
      <t>バアイ</t>
    </rPh>
    <rPh sb="14" eb="16">
      <t>シロクロ</t>
    </rPh>
    <rPh sb="16" eb="18">
      <t>シャシン</t>
    </rPh>
    <rPh sb="20" eb="21">
      <t>ウ</t>
    </rPh>
    <rPh sb="22" eb="23">
      <t>ツ</t>
    </rPh>
    <phoneticPr fontId="3"/>
  </si>
  <si>
    <t>　三　同一ネガからの写真三枚、うち一枚は写真貼付欄に貼り付けてください。</t>
    <rPh sb="1" eb="2">
      <t>３</t>
    </rPh>
    <rPh sb="3" eb="5">
      <t>ドウイツ</t>
    </rPh>
    <rPh sb="10" eb="12">
      <t>シャシン</t>
    </rPh>
    <rPh sb="12" eb="14">
      <t>３マイ</t>
    </rPh>
    <rPh sb="17" eb="19">
      <t>イチマイ</t>
    </rPh>
    <rPh sb="20" eb="22">
      <t>シャシン</t>
    </rPh>
    <rPh sb="22" eb="24">
      <t>ハリツケ</t>
    </rPh>
    <rPh sb="24" eb="25">
      <t>ラン</t>
    </rPh>
    <rPh sb="26" eb="27">
      <t>ハ</t>
    </rPh>
    <rPh sb="28" eb="29">
      <t>ツ</t>
    </rPh>
    <phoneticPr fontId="3"/>
  </si>
  <si>
    <t>　四　背景は単色で模様などがないようにしてください。</t>
    <rPh sb="1" eb="2">
      <t>４</t>
    </rPh>
    <rPh sb="3" eb="5">
      <t>ハイケイ</t>
    </rPh>
    <rPh sb="6" eb="8">
      <t>タンショク</t>
    </rPh>
    <rPh sb="9" eb="11">
      <t>モヨウ</t>
    </rPh>
    <phoneticPr fontId="3"/>
  </si>
  <si>
    <t>青森県選挙管理委員会事務局（電話：０１７－７３４－９０７６）</t>
    <rPh sb="0" eb="2">
      <t>アオモリ</t>
    </rPh>
    <rPh sb="2" eb="3">
      <t>ケン</t>
    </rPh>
    <rPh sb="3" eb="5">
      <t>センキョ</t>
    </rPh>
    <rPh sb="5" eb="7">
      <t>カンリ</t>
    </rPh>
    <rPh sb="7" eb="10">
      <t>イインカイ</t>
    </rPh>
    <rPh sb="10" eb="13">
      <t>ジムキョク</t>
    </rPh>
    <phoneticPr fontId="11"/>
  </si>
  <si>
    <t>請求書（個人演説会場用立札・看板の作成）</t>
  </si>
  <si>
    <t>公営32</t>
    <rPh sb="0" eb="2">
      <t>コウエイ</t>
    </rPh>
    <phoneticPr fontId="3"/>
  </si>
  <si>
    <t>個人演説会場用立札・看板作成証明書</t>
  </si>
  <si>
    <t>公営31</t>
    <rPh sb="0" eb="2">
      <t>コウエイ</t>
    </rPh>
    <phoneticPr fontId="3"/>
  </si>
  <si>
    <t>個人演説会場用立札・看板作成枚数確認書</t>
  </si>
  <si>
    <t>公営30</t>
    <rPh sb="0" eb="2">
      <t>コウエイ</t>
    </rPh>
    <phoneticPr fontId="3"/>
  </si>
  <si>
    <t>個人演説会場用立札・看板作成枚数確認申請書</t>
  </si>
  <si>
    <t>公営29</t>
    <rPh sb="0" eb="2">
      <t>コウエイ</t>
    </rPh>
    <phoneticPr fontId="3"/>
  </si>
  <si>
    <t>個人演説会場用立札・看板作成契約届出書</t>
  </si>
  <si>
    <t>公営28</t>
    <rPh sb="0" eb="2">
      <t>コウエイ</t>
    </rPh>
    <phoneticPr fontId="3"/>
  </si>
  <si>
    <t>請求書（自動車等取付用立札・看板の作成）</t>
  </si>
  <si>
    <t>公営27</t>
    <rPh sb="0" eb="2">
      <t>コウエイ</t>
    </rPh>
    <phoneticPr fontId="3"/>
  </si>
  <si>
    <t>公営26</t>
    <rPh sb="0" eb="2">
      <t>コウエイ</t>
    </rPh>
    <phoneticPr fontId="3"/>
  </si>
  <si>
    <t>自動車等取付用立札・看板作成枚数確認書</t>
  </si>
  <si>
    <t>公営25</t>
    <rPh sb="0" eb="2">
      <t>コウエイ</t>
    </rPh>
    <phoneticPr fontId="3"/>
  </si>
  <si>
    <t>選挙運動のために頒布するビラ届出書</t>
    <rPh sb="0" eb="2">
      <t>センキョ</t>
    </rPh>
    <rPh sb="2" eb="4">
      <t>ウンドウ</t>
    </rPh>
    <rPh sb="8" eb="10">
      <t>ハンプ</t>
    </rPh>
    <rPh sb="14" eb="17">
      <t>トドケデショ</t>
    </rPh>
    <phoneticPr fontId="3"/>
  </si>
  <si>
    <t>自動車等取付用立札・看板作成枚数確認申請書</t>
  </si>
  <si>
    <t>公営24</t>
    <rPh sb="0" eb="2">
      <t>コウエイ</t>
    </rPh>
    <phoneticPr fontId="3"/>
  </si>
  <si>
    <t>自動車等取付用立札・看板作成契約届出書</t>
  </si>
  <si>
    <t>公営23</t>
    <rPh sb="0" eb="2">
      <t>コウエイ</t>
    </rPh>
    <phoneticPr fontId="3"/>
  </si>
  <si>
    <t>請求書（選挙事務所用立札・看板の作成）</t>
  </si>
  <si>
    <t>公営22</t>
    <rPh sb="0" eb="2">
      <t>コウエイ</t>
    </rPh>
    <phoneticPr fontId="3"/>
  </si>
  <si>
    <t>選挙事務所用立札・看板作成証明書</t>
  </si>
  <si>
    <t>公営21</t>
    <rPh sb="0" eb="2">
      <t>コウエイ</t>
    </rPh>
    <phoneticPr fontId="3"/>
  </si>
  <si>
    <t>選挙事務所用立札・看板作成枚数確認書</t>
  </si>
  <si>
    <t>公営20</t>
    <rPh sb="0" eb="2">
      <t>コウエイ</t>
    </rPh>
    <phoneticPr fontId="3"/>
  </si>
  <si>
    <t>（報酬を支給する選挙運動のために使用する者の）届出書</t>
    <rPh sb="1" eb="3">
      <t>ホウシュウ</t>
    </rPh>
    <rPh sb="4" eb="6">
      <t>シキュウ</t>
    </rPh>
    <rPh sb="8" eb="10">
      <t>センキョ</t>
    </rPh>
    <rPh sb="10" eb="12">
      <t>ウンドウ</t>
    </rPh>
    <rPh sb="16" eb="18">
      <t>シヨウ</t>
    </rPh>
    <rPh sb="20" eb="21">
      <t>シャ</t>
    </rPh>
    <rPh sb="23" eb="26">
      <t>トドケデショ</t>
    </rPh>
    <phoneticPr fontId="3"/>
  </si>
  <si>
    <t>参考様式</t>
    <rPh sb="0" eb="2">
      <t>サンコウ</t>
    </rPh>
    <rPh sb="2" eb="4">
      <t>ヨウシキ</t>
    </rPh>
    <phoneticPr fontId="3"/>
  </si>
  <si>
    <t>選挙事務所用立札・看板作成枚数確認申請書</t>
  </si>
  <si>
    <t>公営19</t>
    <rPh sb="0" eb="2">
      <t>コウエイ</t>
    </rPh>
    <phoneticPr fontId="3"/>
  </si>
  <si>
    <t>出納責任者職務代行者（廃止）届</t>
    <rPh sb="0" eb="2">
      <t>スイトウ</t>
    </rPh>
    <rPh sb="2" eb="5">
      <t>セキニンシャ</t>
    </rPh>
    <rPh sb="5" eb="7">
      <t>ショクム</t>
    </rPh>
    <rPh sb="7" eb="10">
      <t>ダイコウシャ</t>
    </rPh>
    <rPh sb="11" eb="13">
      <t>ハイシ</t>
    </rPh>
    <rPh sb="14" eb="15">
      <t>トド</t>
    </rPh>
    <phoneticPr fontId="3"/>
  </si>
  <si>
    <t>様式14</t>
    <phoneticPr fontId="3"/>
  </si>
  <si>
    <t>契約10</t>
    <rPh sb="0" eb="2">
      <t>ケイヤク</t>
    </rPh>
    <phoneticPr fontId="3"/>
  </si>
  <si>
    <t>選挙事務所用立札・看板作成契約届出書</t>
  </si>
  <si>
    <t>公営18</t>
    <rPh sb="0" eb="2">
      <t>コウエイ</t>
    </rPh>
    <phoneticPr fontId="3"/>
  </si>
  <si>
    <t>様式13</t>
    <phoneticPr fontId="3"/>
  </si>
  <si>
    <t>契約9</t>
    <rPh sb="0" eb="2">
      <t>ケイヤク</t>
    </rPh>
    <phoneticPr fontId="3"/>
  </si>
  <si>
    <t>請求書（ビラの作成）</t>
  </si>
  <si>
    <t>様式12</t>
    <phoneticPr fontId="3"/>
  </si>
  <si>
    <t>契約8</t>
    <rPh sb="0" eb="2">
      <t>ケイヤク</t>
    </rPh>
    <phoneticPr fontId="3"/>
  </si>
  <si>
    <t>ビラ作成証明書</t>
  </si>
  <si>
    <t>選挙事務所異動届出書（候補者用）</t>
    <rPh sb="0" eb="2">
      <t>センキョ</t>
    </rPh>
    <rPh sb="2" eb="4">
      <t>ジム</t>
    </rPh>
    <rPh sb="4" eb="5">
      <t>ショ</t>
    </rPh>
    <rPh sb="5" eb="7">
      <t>イドウ</t>
    </rPh>
    <rPh sb="7" eb="10">
      <t>トドケデショ</t>
    </rPh>
    <rPh sb="11" eb="15">
      <t>コウホシャヨウ</t>
    </rPh>
    <phoneticPr fontId="3"/>
  </si>
  <si>
    <t>様式11</t>
    <phoneticPr fontId="3"/>
  </si>
  <si>
    <t>選挙事務所用立札・看板作成契約書例</t>
    <rPh sb="2" eb="4">
      <t>ジム</t>
    </rPh>
    <rPh sb="4" eb="5">
      <t>ショ</t>
    </rPh>
    <rPh sb="5" eb="6">
      <t>ヨウ</t>
    </rPh>
    <rPh sb="6" eb="8">
      <t>タテフダ</t>
    </rPh>
    <rPh sb="9" eb="11">
      <t>カンバン</t>
    </rPh>
    <phoneticPr fontId="3"/>
  </si>
  <si>
    <t>契約7</t>
    <rPh sb="0" eb="2">
      <t>ケイヤク</t>
    </rPh>
    <phoneticPr fontId="3"/>
  </si>
  <si>
    <t>ビラ作成枚数確認書</t>
  </si>
  <si>
    <t>選挙事務所設置届出書（候補者用）</t>
    <rPh sb="0" eb="2">
      <t>センキョ</t>
    </rPh>
    <rPh sb="2" eb="4">
      <t>ジム</t>
    </rPh>
    <rPh sb="4" eb="5">
      <t>ショ</t>
    </rPh>
    <rPh sb="5" eb="7">
      <t>セッチ</t>
    </rPh>
    <rPh sb="7" eb="10">
      <t>トドケデショ</t>
    </rPh>
    <rPh sb="11" eb="15">
      <t>コウホシャヨウ</t>
    </rPh>
    <phoneticPr fontId="3"/>
  </si>
  <si>
    <t>様式10</t>
    <phoneticPr fontId="3"/>
  </si>
  <si>
    <t>ビラ作成枚数確認申請書</t>
  </si>
  <si>
    <t>（開票立会人となるべき者の）承諾書</t>
    <rPh sb="1" eb="3">
      <t>カイヒョウ</t>
    </rPh>
    <rPh sb="3" eb="5">
      <t>タチアイ</t>
    </rPh>
    <rPh sb="5" eb="6">
      <t>ニン</t>
    </rPh>
    <rPh sb="11" eb="12">
      <t>シャ</t>
    </rPh>
    <rPh sb="14" eb="17">
      <t>ショウダクショ</t>
    </rPh>
    <phoneticPr fontId="3"/>
  </si>
  <si>
    <t>様式9</t>
    <phoneticPr fontId="3"/>
  </si>
  <si>
    <t>選挙運動用通常葉書作成契約書例</t>
    <rPh sb="5" eb="7">
      <t>ツウジョウ</t>
    </rPh>
    <rPh sb="7" eb="9">
      <t>ハガキ</t>
    </rPh>
    <phoneticPr fontId="3"/>
  </si>
  <si>
    <t>ビラ作成契約届出書</t>
  </si>
  <si>
    <t>様式8</t>
    <phoneticPr fontId="3"/>
  </si>
  <si>
    <t>請求書（通常葉書の作成）</t>
  </si>
  <si>
    <t>（選挙立会人となるべき者の）承諾書</t>
    <rPh sb="1" eb="3">
      <t>センキョ</t>
    </rPh>
    <rPh sb="3" eb="5">
      <t>タチアイ</t>
    </rPh>
    <rPh sb="5" eb="6">
      <t>ニン</t>
    </rPh>
    <rPh sb="11" eb="12">
      <t>シャ</t>
    </rPh>
    <rPh sb="14" eb="17">
      <t>ショウダクショ</t>
    </rPh>
    <phoneticPr fontId="3"/>
  </si>
  <si>
    <t>様式7</t>
    <phoneticPr fontId="3"/>
  </si>
  <si>
    <t>通常葉書作成証明書</t>
  </si>
  <si>
    <t>様式6</t>
    <phoneticPr fontId="3"/>
  </si>
  <si>
    <t>通常葉書作成枚数確認書</t>
  </si>
  <si>
    <t>様式5</t>
    <phoneticPr fontId="3"/>
  </si>
  <si>
    <t>通常葉書作成枚数確認申請書</t>
  </si>
  <si>
    <t>様式4</t>
    <phoneticPr fontId="3"/>
  </si>
  <si>
    <t>請求書（ポスターの作成）</t>
  </si>
  <si>
    <t>公営37</t>
    <rPh sb="0" eb="2">
      <t>コウエイ</t>
    </rPh>
    <phoneticPr fontId="3"/>
  </si>
  <si>
    <t>通常葉書作成契約届出書</t>
  </si>
  <si>
    <t>様式3</t>
    <phoneticPr fontId="3"/>
  </si>
  <si>
    <t>ポスター作成証明書</t>
  </si>
  <si>
    <t>公営36</t>
    <rPh sb="0" eb="2">
      <t>コウエイ</t>
    </rPh>
    <phoneticPr fontId="3"/>
  </si>
  <si>
    <t>様式2</t>
    <phoneticPr fontId="3"/>
  </si>
  <si>
    <t>ポスター作成枚数確認書</t>
  </si>
  <si>
    <t>公営35</t>
    <rPh sb="0" eb="2">
      <t>コウエイ</t>
    </rPh>
    <phoneticPr fontId="3"/>
  </si>
  <si>
    <t>候補者届出書（本人届出）</t>
    <rPh sb="0" eb="3">
      <t>コウホシャ</t>
    </rPh>
    <rPh sb="3" eb="6">
      <t>トドケデショ</t>
    </rPh>
    <rPh sb="7" eb="9">
      <t>ホンニン</t>
    </rPh>
    <rPh sb="9" eb="11">
      <t>トドケデ</t>
    </rPh>
    <phoneticPr fontId="3"/>
  </si>
  <si>
    <t>様式1</t>
    <phoneticPr fontId="3"/>
  </si>
  <si>
    <t>公営34</t>
    <rPh sb="0" eb="2">
      <t>コウエイ</t>
    </rPh>
    <phoneticPr fontId="3"/>
  </si>
  <si>
    <t>公営33</t>
    <rPh sb="0" eb="2">
      <t>コウエイ</t>
    </rPh>
    <phoneticPr fontId="3"/>
  </si>
  <si>
    <t>◎　様式に住所等がすべて表示されない場合は、様式中の文字の大きさを小さくするなどして対応くださるようお願いします。</t>
    <rPh sb="2" eb="4">
      <t>ヨウシキ</t>
    </rPh>
    <rPh sb="5" eb="8">
      <t>ジュウショトウ</t>
    </rPh>
    <rPh sb="12" eb="14">
      <t>ヒョウジ</t>
    </rPh>
    <rPh sb="18" eb="20">
      <t>バアイ</t>
    </rPh>
    <rPh sb="22" eb="24">
      <t>ヨウシキ</t>
    </rPh>
    <rPh sb="24" eb="25">
      <t>チュウ</t>
    </rPh>
    <rPh sb="26" eb="28">
      <t>モジ</t>
    </rPh>
    <rPh sb="29" eb="30">
      <t>オオ</t>
    </rPh>
    <rPh sb="33" eb="34">
      <t>チイ</t>
    </rPh>
    <rPh sb="42" eb="44">
      <t>タイオウ</t>
    </rPh>
    <phoneticPr fontId="3"/>
  </si>
  <si>
    <t>◎　本ソフトは推薦届出には対応しておりませんので、推薦届出の場合は、手書きで必要書類を作成の上、提出してください。</t>
    <rPh sb="2" eb="3">
      <t>ホン</t>
    </rPh>
    <rPh sb="7" eb="9">
      <t>スイセン</t>
    </rPh>
    <rPh sb="9" eb="10">
      <t>トドケ</t>
    </rPh>
    <rPh sb="10" eb="11">
      <t>デ</t>
    </rPh>
    <rPh sb="13" eb="15">
      <t>タイオウ</t>
    </rPh>
    <rPh sb="25" eb="27">
      <t>スイセン</t>
    </rPh>
    <rPh sb="27" eb="29">
      <t>トドケデ</t>
    </rPh>
    <rPh sb="30" eb="32">
      <t>バアイ</t>
    </rPh>
    <rPh sb="34" eb="36">
      <t>テガ</t>
    </rPh>
    <rPh sb="38" eb="40">
      <t>ヒツヨウ</t>
    </rPh>
    <phoneticPr fontId="3"/>
  </si>
  <si>
    <t>◎　様式中に黄色で塗りつぶしているセルがある場合は、当該様式に入力後印刷するか、印刷後に手書き等により必要事項を御記入ください。</t>
    <rPh sb="9" eb="10">
      <t>ヌ</t>
    </rPh>
    <rPh sb="22" eb="24">
      <t>バアイ</t>
    </rPh>
    <rPh sb="26" eb="28">
      <t>トウガイ</t>
    </rPh>
    <rPh sb="28" eb="30">
      <t>ヨウシキ</t>
    </rPh>
    <rPh sb="31" eb="34">
      <t>ニュウリョクゴ</t>
    </rPh>
    <rPh sb="34" eb="36">
      <t>インサツ</t>
    </rPh>
    <phoneticPr fontId="3"/>
  </si>
  <si>
    <t>　（使用は任意です。）各候補者の届出内容により、提出する様式のみ作成・印刷し、提出してくださるようお願いします。</t>
    <rPh sb="2" eb="4">
      <t>シヨウ</t>
    </rPh>
    <rPh sb="5" eb="7">
      <t>ニンイ</t>
    </rPh>
    <rPh sb="11" eb="12">
      <t>カク</t>
    </rPh>
    <rPh sb="12" eb="15">
      <t>コウホシャ</t>
    </rPh>
    <rPh sb="16" eb="18">
      <t>トドケデ</t>
    </rPh>
    <rPh sb="18" eb="20">
      <t>ナイヨウ</t>
    </rPh>
    <rPh sb="24" eb="26">
      <t>テイシュツ</t>
    </rPh>
    <rPh sb="28" eb="30">
      <t>ヨウシキ</t>
    </rPh>
    <rPh sb="32" eb="34">
      <t>サクセイ</t>
    </rPh>
    <rPh sb="35" eb="37">
      <t>インサツ</t>
    </rPh>
    <rPh sb="39" eb="41">
      <t>テイシュツ</t>
    </rPh>
    <rPh sb="50" eb="51">
      <t>ネガ</t>
    </rPh>
    <phoneticPr fontId="3"/>
  </si>
  <si>
    <t>◎　入力シート中、黄色で塗りつぶしているセルに候補者の氏名、住所等のデータを入力すると、各様式に入力した事項が自動表示・自動計算されるソフトです。</t>
    <rPh sb="2" eb="4">
      <t>ニュウリョク</t>
    </rPh>
    <rPh sb="7" eb="8">
      <t>チュウ</t>
    </rPh>
    <rPh sb="9" eb="11">
      <t>キイロ</t>
    </rPh>
    <rPh sb="12" eb="13">
      <t>ヌ</t>
    </rPh>
    <rPh sb="23" eb="26">
      <t>コウホシャ</t>
    </rPh>
    <rPh sb="27" eb="29">
      <t>シメイ</t>
    </rPh>
    <rPh sb="30" eb="32">
      <t>ジュウショ</t>
    </rPh>
    <rPh sb="32" eb="33">
      <t>トウ</t>
    </rPh>
    <rPh sb="38" eb="40">
      <t>ニュウリョク</t>
    </rPh>
    <phoneticPr fontId="11"/>
  </si>
  <si>
    <t>一のウェブサイト等のアドレス</t>
    <rPh sb="0" eb="1">
      <t>イチ</t>
    </rPh>
    <rPh sb="8" eb="9">
      <t>トウ</t>
    </rPh>
    <phoneticPr fontId="3"/>
  </si>
  <si>
    <t>一のｳｪﾌﾞｻｲﾄ等のｱﾄﾞﾚｽ</t>
    <rPh sb="0" eb="1">
      <t>イチ</t>
    </rPh>
    <rPh sb="9" eb="10">
      <t>トウ</t>
    </rPh>
    <phoneticPr fontId="3"/>
  </si>
  <si>
    <t>３　公職選挙法施行令第８９条第４項の場合（党派の名称が２０字を超える場合）に</t>
    <phoneticPr fontId="3"/>
  </si>
  <si>
    <t>　おいては、「党派」欄に当該政党その他の政治団体の名称のほか、その略称を「（</t>
    <phoneticPr fontId="3"/>
  </si>
  <si>
    <t>　略称）何々」と記載しなければなりません。</t>
    <phoneticPr fontId="3"/>
  </si>
  <si>
    <t>５　「一のウェブサイト等のアドレス」欄には、選挙運動のために使用する文書図画</t>
    <rPh sb="3" eb="4">
      <t>イチ</t>
    </rPh>
    <rPh sb="11" eb="12">
      <t>トウ</t>
    </rPh>
    <rPh sb="18" eb="19">
      <t>ラン</t>
    </rPh>
    <rPh sb="22" eb="24">
      <t>センキョ</t>
    </rPh>
    <rPh sb="24" eb="26">
      <t>ウンドウ</t>
    </rPh>
    <rPh sb="30" eb="32">
      <t>シヨウ</t>
    </rPh>
    <rPh sb="34" eb="36">
      <t>ブンショ</t>
    </rPh>
    <rPh sb="36" eb="38">
      <t>ズガ</t>
    </rPh>
    <phoneticPr fontId="3"/>
  </si>
  <si>
    <t>　を頒布するために利用する一のウェブサイト等のアドレスを記載することができま</t>
    <rPh sb="2" eb="4">
      <t>ハンプ</t>
    </rPh>
    <rPh sb="9" eb="11">
      <t>リヨウ</t>
    </rPh>
    <rPh sb="13" eb="14">
      <t>イチ</t>
    </rPh>
    <rPh sb="21" eb="22">
      <t>トウ</t>
    </rPh>
    <rPh sb="28" eb="30">
      <t>キサイ</t>
    </rPh>
    <phoneticPr fontId="3"/>
  </si>
  <si>
    <t>　す。</t>
    <phoneticPr fontId="3"/>
  </si>
  <si>
    <t>（設置市町村選管提出用）</t>
    <rPh sb="1" eb="3">
      <t>セッチ</t>
    </rPh>
    <rPh sb="3" eb="6">
      <t>シチョウソン</t>
    </rPh>
    <rPh sb="6" eb="8">
      <t>センカン</t>
    </rPh>
    <rPh sb="8" eb="11">
      <t>テイシュツヨウ</t>
    </rPh>
    <phoneticPr fontId="3"/>
  </si>
  <si>
    <t>（県選管提出用）</t>
    <rPh sb="1" eb="2">
      <t>ケン</t>
    </rPh>
    <rPh sb="2" eb="4">
      <t>センカン</t>
    </rPh>
    <rPh sb="4" eb="7">
      <t>テイシュツヨウ</t>
    </rPh>
    <phoneticPr fontId="3"/>
  </si>
  <si>
    <t>　公職選挙法施行令第１０９条の４第２項の規定により、次の金額の支払を請求します。</t>
    <rPh sb="1" eb="3">
      <t>コウショク</t>
    </rPh>
    <rPh sb="3" eb="6">
      <t>センキョホウ</t>
    </rPh>
    <rPh sb="6" eb="9">
      <t>セコウレイ</t>
    </rPh>
    <rPh sb="9" eb="10">
      <t>ダイ</t>
    </rPh>
    <rPh sb="13" eb="14">
      <t>ジョウ</t>
    </rPh>
    <rPh sb="16" eb="17">
      <t>ダイ</t>
    </rPh>
    <rPh sb="18" eb="19">
      <t>コウ</t>
    </rPh>
    <rPh sb="20" eb="22">
      <t>キテイ</t>
    </rPh>
    <rPh sb="26" eb="27">
      <t>ジ</t>
    </rPh>
    <rPh sb="28" eb="30">
      <t>キンガク</t>
    </rPh>
    <rPh sb="31" eb="33">
      <t>シハライ</t>
    </rPh>
    <rPh sb="34" eb="36">
      <t>セイキュウ</t>
    </rPh>
    <phoneticPr fontId="3"/>
  </si>
  <si>
    <t>　次の自動車燃料代につき、公職選挙法施行令第１０９条の４第２項第２号ロの規定による確</t>
    <rPh sb="13" eb="15">
      <t>コウショク</t>
    </rPh>
    <rPh sb="15" eb="18">
      <t>センキョホウ</t>
    </rPh>
    <rPh sb="18" eb="21">
      <t>セコウレイ</t>
    </rPh>
    <rPh sb="21" eb="22">
      <t>ダイ</t>
    </rPh>
    <rPh sb="25" eb="26">
      <t>ジョウ</t>
    </rPh>
    <rPh sb="28" eb="29">
      <t>ダイ</t>
    </rPh>
    <rPh sb="30" eb="31">
      <t>コウ</t>
    </rPh>
    <rPh sb="31" eb="32">
      <t>ダイ</t>
    </rPh>
    <rPh sb="33" eb="34">
      <t>ゴウ</t>
    </rPh>
    <phoneticPr fontId="3"/>
  </si>
  <si>
    <t>認を受けたいので申請します。</t>
    <rPh sb="8" eb="10">
      <t>シンセイ</t>
    </rPh>
    <phoneticPr fontId="3"/>
  </si>
  <si>
    <t>　公職選挙法施行令第１０９条の４第２項第２号ロの規定に基づき、次の自動車燃料代は、</t>
    <rPh sb="1" eb="3">
      <t>コウショク</t>
    </rPh>
    <rPh sb="3" eb="6">
      <t>センキョホウ</t>
    </rPh>
    <rPh sb="6" eb="9">
      <t>セコウレイ</t>
    </rPh>
    <rPh sb="9" eb="10">
      <t>ダイ</t>
    </rPh>
    <rPh sb="13" eb="14">
      <t>ジョウ</t>
    </rPh>
    <rPh sb="16" eb="17">
      <t>ダイ</t>
    </rPh>
    <rPh sb="18" eb="19">
      <t>コウ</t>
    </rPh>
    <rPh sb="19" eb="20">
      <t>ダイ</t>
    </rPh>
    <rPh sb="21" eb="22">
      <t>ゴウ</t>
    </rPh>
    <rPh sb="24" eb="26">
      <t>キテイ</t>
    </rPh>
    <rPh sb="27" eb="28">
      <t>モト</t>
    </rPh>
    <rPh sb="31" eb="32">
      <t>ジ</t>
    </rPh>
    <rPh sb="33" eb="36">
      <t>ジドウシャ</t>
    </rPh>
    <rPh sb="36" eb="39">
      <t>ネンリョウダイ</t>
    </rPh>
    <phoneticPr fontId="3"/>
  </si>
  <si>
    <t>同号ロに定める金額の範囲内のものであることを確認する。</t>
    <rPh sb="7" eb="9">
      <t>キンガク</t>
    </rPh>
    <rPh sb="10" eb="13">
      <t>ハンイナイ</t>
    </rPh>
    <rPh sb="22" eb="24">
      <t>カクニン</t>
    </rPh>
    <phoneticPr fontId="3"/>
  </si>
  <si>
    <t>１　</t>
    <phoneticPr fontId="3"/>
  </si>
  <si>
    <r>
      <t>　次のとおり燃料を使用した</t>
    </r>
    <r>
      <rPr>
        <sz val="12"/>
        <color indexed="8"/>
        <rFont val="ＭＳ ゴシック"/>
        <family val="3"/>
        <charset val="128"/>
      </rPr>
      <t>ものであることを証明します。</t>
    </r>
    <rPh sb="1" eb="2">
      <t>ツギ</t>
    </rPh>
    <rPh sb="6" eb="8">
      <t>ネンリョウ</t>
    </rPh>
    <phoneticPr fontId="3"/>
  </si>
  <si>
    <t>　次のポスター作成枚数につき、公職選挙法施行令第１１０条の４第２項の規定による確認</t>
    <rPh sb="15" eb="17">
      <t>コウショク</t>
    </rPh>
    <rPh sb="17" eb="20">
      <t>センキョホウ</t>
    </rPh>
    <rPh sb="20" eb="23">
      <t>セコウレイ</t>
    </rPh>
    <rPh sb="23" eb="24">
      <t>ダイ</t>
    </rPh>
    <rPh sb="27" eb="28">
      <t>ジョウ</t>
    </rPh>
    <rPh sb="30" eb="31">
      <t>ダイ</t>
    </rPh>
    <rPh sb="32" eb="33">
      <t>コウ</t>
    </rPh>
    <rPh sb="34" eb="36">
      <t>キテイ</t>
    </rPh>
    <rPh sb="39" eb="41">
      <t>カクニン</t>
    </rPh>
    <phoneticPr fontId="3"/>
  </si>
  <si>
    <t>を受けたいので申請します。</t>
    <rPh sb="7" eb="9">
      <t>シンセイ</t>
    </rPh>
    <phoneticPr fontId="3"/>
  </si>
  <si>
    <t>　公職選挙法施行令第１１０条の４第２項の規定に基づき、次のポスター作成枚数は、同項</t>
    <rPh sb="1" eb="3">
      <t>コウショク</t>
    </rPh>
    <rPh sb="3" eb="6">
      <t>センキョホウ</t>
    </rPh>
    <rPh sb="6" eb="9">
      <t>セコウレイ</t>
    </rPh>
    <rPh sb="9" eb="10">
      <t>ダイ</t>
    </rPh>
    <rPh sb="13" eb="14">
      <t>ジョウ</t>
    </rPh>
    <rPh sb="16" eb="17">
      <t>ダイ</t>
    </rPh>
    <rPh sb="18" eb="19">
      <t>コウ</t>
    </rPh>
    <rPh sb="20" eb="22">
      <t>キテイ</t>
    </rPh>
    <rPh sb="23" eb="24">
      <t>モト</t>
    </rPh>
    <rPh sb="27" eb="28">
      <t>ジ</t>
    </rPh>
    <rPh sb="33" eb="35">
      <t>サクセイ</t>
    </rPh>
    <rPh sb="35" eb="37">
      <t>マイスウ</t>
    </rPh>
    <rPh sb="39" eb="41">
      <t>ドウコウ</t>
    </rPh>
    <phoneticPr fontId="3"/>
  </si>
  <si>
    <t>に定める枚数の範囲内のものであることを確認する。</t>
    <rPh sb="4" eb="6">
      <t>マイスウ</t>
    </rPh>
    <rPh sb="7" eb="10">
      <t>ハンイナイ</t>
    </rPh>
    <rPh sb="19" eb="21">
      <t>カクニン</t>
    </rPh>
    <phoneticPr fontId="3"/>
  </si>
  <si>
    <t>　公職選挙法施行令第１１０条の４第２項の規定により、次の金額の支払を請求します。</t>
    <rPh sb="1" eb="3">
      <t>コウショク</t>
    </rPh>
    <rPh sb="3" eb="6">
      <t>センキョホウ</t>
    </rPh>
    <rPh sb="6" eb="9">
      <t>セコウレイ</t>
    </rPh>
    <rPh sb="9" eb="10">
      <t>ダイ</t>
    </rPh>
    <rPh sb="13" eb="14">
      <t>ジョウ</t>
    </rPh>
    <rPh sb="16" eb="17">
      <t>ダイ</t>
    </rPh>
    <rPh sb="18" eb="19">
      <t>コウ</t>
    </rPh>
    <rPh sb="20" eb="22">
      <t>キテイ</t>
    </rPh>
    <rPh sb="26" eb="27">
      <t>ジ</t>
    </rPh>
    <rPh sb="28" eb="30">
      <t>キンガク</t>
    </rPh>
    <rPh sb="31" eb="33">
      <t>シハライ</t>
    </rPh>
    <rPh sb="34" eb="36">
      <t>セイキュウ</t>
    </rPh>
    <phoneticPr fontId="3"/>
  </si>
  <si>
    <t>　次のビラ作成枚数につき、公職選挙法施行令第１０９条の８において準用する第１０９</t>
    <rPh sb="13" eb="15">
      <t>コウショク</t>
    </rPh>
    <rPh sb="15" eb="18">
      <t>センキョホウ</t>
    </rPh>
    <rPh sb="18" eb="21">
      <t>セコウレイ</t>
    </rPh>
    <rPh sb="21" eb="22">
      <t>ダイ</t>
    </rPh>
    <rPh sb="25" eb="26">
      <t>ジョウ</t>
    </rPh>
    <rPh sb="32" eb="34">
      <t>ジュンヨウ</t>
    </rPh>
    <rPh sb="36" eb="37">
      <t>ダイ</t>
    </rPh>
    <phoneticPr fontId="3"/>
  </si>
  <si>
    <t>条の７第２項の規定による確認を受けたいので申請します。</t>
    <rPh sb="0" eb="1">
      <t>ジョウ</t>
    </rPh>
    <rPh sb="3" eb="4">
      <t>ダイ</t>
    </rPh>
    <rPh sb="5" eb="6">
      <t>コウ</t>
    </rPh>
    <rPh sb="21" eb="23">
      <t>シンセイ</t>
    </rPh>
    <phoneticPr fontId="3"/>
  </si>
  <si>
    <t>　公職選挙法施行令第１０９条の８において準用する第１０９条の７第２項の規定に基づ</t>
    <rPh sb="1" eb="3">
      <t>コウショク</t>
    </rPh>
    <rPh sb="3" eb="6">
      <t>センキョホウ</t>
    </rPh>
    <rPh sb="6" eb="9">
      <t>セコウレイ</t>
    </rPh>
    <rPh sb="9" eb="10">
      <t>ダイ</t>
    </rPh>
    <rPh sb="13" eb="14">
      <t>ジョウ</t>
    </rPh>
    <rPh sb="20" eb="22">
      <t>ジュンヨウ</t>
    </rPh>
    <rPh sb="24" eb="25">
      <t>ダイ</t>
    </rPh>
    <rPh sb="28" eb="29">
      <t>ジョウ</t>
    </rPh>
    <rPh sb="31" eb="32">
      <t>ダイ</t>
    </rPh>
    <rPh sb="33" eb="34">
      <t>コウ</t>
    </rPh>
    <rPh sb="35" eb="37">
      <t>キテイ</t>
    </rPh>
    <rPh sb="38" eb="39">
      <t>モト</t>
    </rPh>
    <phoneticPr fontId="3"/>
  </si>
  <si>
    <t>き、次のビラ作成枚数は、公職選挙法第１４２条第１項に定める枚数の範囲内のものであ</t>
    <rPh sb="6" eb="8">
      <t>サクセイ</t>
    </rPh>
    <rPh sb="8" eb="10">
      <t>マイスウ</t>
    </rPh>
    <rPh sb="12" eb="14">
      <t>コウショク</t>
    </rPh>
    <rPh sb="14" eb="17">
      <t>センキョホウ</t>
    </rPh>
    <rPh sb="17" eb="18">
      <t>ダイ</t>
    </rPh>
    <rPh sb="21" eb="22">
      <t>ジョウ</t>
    </rPh>
    <rPh sb="22" eb="23">
      <t>ダイ</t>
    </rPh>
    <rPh sb="24" eb="25">
      <t>コウ</t>
    </rPh>
    <rPh sb="29" eb="30">
      <t>マイ</t>
    </rPh>
    <rPh sb="30" eb="31">
      <t>カズ</t>
    </rPh>
    <rPh sb="32" eb="35">
      <t>ハンイナイ</t>
    </rPh>
    <phoneticPr fontId="3"/>
  </si>
  <si>
    <t>ることを確認する。</t>
    <phoneticPr fontId="3"/>
  </si>
  <si>
    <t>　公職選挙法施行令第１０９条の８において準用する第１０９条の７第２項の規定により、</t>
    <rPh sb="1" eb="3">
      <t>コウショク</t>
    </rPh>
    <rPh sb="3" eb="6">
      <t>センキョホウ</t>
    </rPh>
    <rPh sb="6" eb="9">
      <t>セコウレイ</t>
    </rPh>
    <rPh sb="9" eb="10">
      <t>ダイ</t>
    </rPh>
    <rPh sb="13" eb="14">
      <t>ジョウ</t>
    </rPh>
    <rPh sb="20" eb="22">
      <t>ジュンヨウ</t>
    </rPh>
    <rPh sb="24" eb="25">
      <t>ダイ</t>
    </rPh>
    <rPh sb="28" eb="29">
      <t>ジョウ</t>
    </rPh>
    <rPh sb="31" eb="32">
      <t>ダイ</t>
    </rPh>
    <rPh sb="33" eb="34">
      <t>コウ</t>
    </rPh>
    <rPh sb="35" eb="37">
      <t>キテイ</t>
    </rPh>
    <phoneticPr fontId="3"/>
  </si>
  <si>
    <t>次の金額の支払を請求します。</t>
    <rPh sb="0" eb="1">
      <t>ツギ</t>
    </rPh>
    <phoneticPr fontId="3"/>
  </si>
  <si>
    <t>通常葉書作成契約届出書</t>
    <rPh sb="0" eb="2">
      <t>ツウジョウ</t>
    </rPh>
    <rPh sb="2" eb="4">
      <t>ハガキ</t>
    </rPh>
    <rPh sb="4" eb="6">
      <t>サクセイ</t>
    </rPh>
    <phoneticPr fontId="3"/>
  </si>
  <si>
    <t>　次のとおり通常葉書の作成契約を締結したので届け出ます。</t>
    <rPh sb="1" eb="2">
      <t>ツギ</t>
    </rPh>
    <rPh sb="6" eb="8">
      <t>ツウジョウ</t>
    </rPh>
    <rPh sb="8" eb="10">
      <t>ハガキ</t>
    </rPh>
    <rPh sb="11" eb="13">
      <t>サクセイ</t>
    </rPh>
    <phoneticPr fontId="3"/>
  </si>
  <si>
    <t>契約の相手方の氏名又は名称及び住所並びに法人にあってはその代表者の氏名</t>
    <phoneticPr fontId="3"/>
  </si>
  <si>
    <t>通常葉書作成枚数確認申請書</t>
    <rPh sb="0" eb="2">
      <t>ツウジョウ</t>
    </rPh>
    <rPh sb="2" eb="4">
      <t>ハガキ</t>
    </rPh>
    <rPh sb="4" eb="6">
      <t>サクセイ</t>
    </rPh>
    <rPh sb="6" eb="8">
      <t>マイスウ</t>
    </rPh>
    <rPh sb="8" eb="10">
      <t>カクニン</t>
    </rPh>
    <rPh sb="10" eb="13">
      <t>シンセイショ</t>
    </rPh>
    <phoneticPr fontId="3"/>
  </si>
  <si>
    <t>　次の通常葉書作成枚数につき、公職選挙法施行令第１０９条の７第２項の規定による確認</t>
    <rPh sb="3" eb="5">
      <t>ツウジョウ</t>
    </rPh>
    <rPh sb="5" eb="7">
      <t>ハガキ</t>
    </rPh>
    <rPh sb="15" eb="17">
      <t>コウショク</t>
    </rPh>
    <rPh sb="17" eb="20">
      <t>センキョホウ</t>
    </rPh>
    <rPh sb="20" eb="23">
      <t>セコウレイ</t>
    </rPh>
    <rPh sb="23" eb="24">
      <t>ダイ</t>
    </rPh>
    <rPh sb="27" eb="28">
      <t>ジョウ</t>
    </rPh>
    <rPh sb="30" eb="31">
      <t>ダイ</t>
    </rPh>
    <rPh sb="32" eb="33">
      <t>コウ</t>
    </rPh>
    <rPh sb="34" eb="36">
      <t>キテイ</t>
    </rPh>
    <rPh sb="39" eb="41">
      <t>カクニン</t>
    </rPh>
    <phoneticPr fontId="3"/>
  </si>
  <si>
    <t>　　　　　　　　　　　　</t>
    <phoneticPr fontId="3"/>
  </si>
  <si>
    <t>通常葉書作成枚数確認書</t>
    <rPh sb="0" eb="2">
      <t>ツウジョウ</t>
    </rPh>
    <rPh sb="2" eb="4">
      <t>ハガキ</t>
    </rPh>
    <rPh sb="4" eb="6">
      <t>サクセイ</t>
    </rPh>
    <rPh sb="6" eb="8">
      <t>マイスウ</t>
    </rPh>
    <rPh sb="8" eb="11">
      <t>カクニンショ</t>
    </rPh>
    <phoneticPr fontId="3"/>
  </si>
  <si>
    <t>１</t>
    <phoneticPr fontId="3"/>
  </si>
  <si>
    <t>２　</t>
    <phoneticPr fontId="3"/>
  </si>
  <si>
    <t>２　</t>
    <phoneticPr fontId="3"/>
  </si>
  <si>
    <t>候補者の氏名</t>
  </si>
  <si>
    <t>３</t>
    <phoneticPr fontId="3"/>
  </si>
  <si>
    <t>確認枚数</t>
    <phoneticPr fontId="3"/>
  </si>
  <si>
    <t>　　　　　　　　　　</t>
    <phoneticPr fontId="3"/>
  </si>
  <si>
    <t>通常葉書作成証明書</t>
    <rPh sb="0" eb="2">
      <t>ツウジョウ</t>
    </rPh>
    <rPh sb="2" eb="4">
      <t>ハガキ</t>
    </rPh>
    <rPh sb="4" eb="6">
      <t>サクセイ</t>
    </rPh>
    <rPh sb="6" eb="9">
      <t>ショウメイショ</t>
    </rPh>
    <phoneticPr fontId="3"/>
  </si>
  <si>
    <t>　次のとおり通常葉書を作成したものであることを証明します。</t>
    <rPh sb="1" eb="2">
      <t>ツギ</t>
    </rPh>
    <rPh sb="6" eb="8">
      <t>ツウジョウ</t>
    </rPh>
    <rPh sb="8" eb="10">
      <t>ハガキ</t>
    </rPh>
    <rPh sb="11" eb="13">
      <t>サクセイ</t>
    </rPh>
    <phoneticPr fontId="3"/>
  </si>
  <si>
    <t>通常葉書作成業者の氏名又は</t>
    <rPh sb="0" eb="2">
      <t>ツウジョウ</t>
    </rPh>
    <rPh sb="2" eb="4">
      <t>ハガキ</t>
    </rPh>
    <rPh sb="4" eb="6">
      <t>サクセイ</t>
    </rPh>
    <rPh sb="6" eb="8">
      <t>ギョウシャ</t>
    </rPh>
    <rPh sb="9" eb="11">
      <t>シメイ</t>
    </rPh>
    <rPh sb="11" eb="12">
      <t>マタ</t>
    </rPh>
    <phoneticPr fontId="3"/>
  </si>
  <si>
    <t>　　　ください。</t>
    <phoneticPr fontId="3"/>
  </si>
  <si>
    <t xml:space="preserve">      (1) 枚　数</t>
    <phoneticPr fontId="3"/>
  </si>
  <si>
    <t>（通常葉書の作成）</t>
    <rPh sb="1" eb="3">
      <t>ツウジョウ</t>
    </rPh>
    <rPh sb="3" eb="5">
      <t>ハガキ</t>
    </rPh>
    <rPh sb="6" eb="8">
      <t>サクセイ</t>
    </rPh>
    <phoneticPr fontId="3"/>
  </si>
  <si>
    <t>並びに法人にあっては</t>
    <phoneticPr fontId="3"/>
  </si>
  <si>
    <t>その代表者の氏名</t>
    <phoneticPr fontId="3"/>
  </si>
  <si>
    <t>　公職選挙法施行令第１０９条の７第２項の規定により、次の金額の支払を請求します。</t>
    <rPh sb="1" eb="3">
      <t>コウショク</t>
    </rPh>
    <rPh sb="3" eb="6">
      <t>センキョホウ</t>
    </rPh>
    <rPh sb="6" eb="9">
      <t>セコウレイ</t>
    </rPh>
    <rPh sb="9" eb="10">
      <t>ダイ</t>
    </rPh>
    <rPh sb="13" eb="14">
      <t>ジョウ</t>
    </rPh>
    <rPh sb="16" eb="17">
      <t>ダイ</t>
    </rPh>
    <rPh sb="18" eb="19">
      <t>コウ</t>
    </rPh>
    <rPh sb="20" eb="22">
      <t>キテイ</t>
    </rPh>
    <rPh sb="26" eb="27">
      <t>ツギ</t>
    </rPh>
    <rPh sb="28" eb="30">
      <t>キンガク</t>
    </rPh>
    <rPh sb="31" eb="33">
      <t>シハライ</t>
    </rPh>
    <rPh sb="34" eb="36">
      <t>セイキュウ</t>
    </rPh>
    <phoneticPr fontId="3"/>
  </si>
  <si>
    <t>　　別記請求内訳書のとおり</t>
    <rPh sb="2" eb="4">
      <t>ベッキ</t>
    </rPh>
    <rPh sb="4" eb="6">
      <t>セイキュウ</t>
    </rPh>
    <rPh sb="6" eb="9">
      <t>ウチワケショ</t>
    </rPh>
    <phoneticPr fontId="3"/>
  </si>
  <si>
    <t>３</t>
    <phoneticPr fontId="3"/>
  </si>
  <si>
    <t>ふりがな</t>
    <phoneticPr fontId="3"/>
  </si>
  <si>
    <t>別記請求内訳書</t>
    <rPh sb="0" eb="2">
      <t>ベッキ</t>
    </rPh>
    <rPh sb="2" eb="4">
      <t>セイキュウ</t>
    </rPh>
    <rPh sb="4" eb="7">
      <t>ウチワケショ</t>
    </rPh>
    <phoneticPr fontId="3"/>
  </si>
  <si>
    <t>(A)</t>
    <phoneticPr fontId="3"/>
  </si>
  <si>
    <t>(B)</t>
    <phoneticPr fontId="3"/>
  </si>
  <si>
    <t>(A)×(B)=</t>
    <phoneticPr fontId="3"/>
  </si>
  <si>
    <t>(D)</t>
    <phoneticPr fontId="3"/>
  </si>
  <si>
    <t>(E)</t>
    <phoneticPr fontId="3"/>
  </si>
  <si>
    <t>(D)×(E)=</t>
    <phoneticPr fontId="3"/>
  </si>
  <si>
    <t>(G)</t>
    <phoneticPr fontId="3"/>
  </si>
  <si>
    <t>(H)</t>
    <phoneticPr fontId="3"/>
  </si>
  <si>
    <t>(G)×(H)=</t>
    <phoneticPr fontId="3"/>
  </si>
  <si>
    <t>(C)</t>
    <phoneticPr fontId="3"/>
  </si>
  <si>
    <t>(F)</t>
    <phoneticPr fontId="3"/>
  </si>
  <si>
    <t>(I)</t>
    <phoneticPr fontId="3"/>
  </si>
  <si>
    <t>　　３　 (G)欄には、(A)欄と(D)欄とを比較して少ない方の額を記載してください。</t>
    <phoneticPr fontId="3"/>
  </si>
  <si>
    <t xml:space="preserve">    ５　候補者が供託物を没収された場合には、青森県に支払を請求することはできません。</t>
    <phoneticPr fontId="3"/>
  </si>
  <si>
    <t>選挙事務所用立札・看板作成契約届出書</t>
    <rPh sb="0" eb="2">
      <t>センキョ</t>
    </rPh>
    <rPh sb="2" eb="4">
      <t>ジム</t>
    </rPh>
    <rPh sb="4" eb="6">
      <t>ショヨウ</t>
    </rPh>
    <rPh sb="6" eb="8">
      <t>タテフダ</t>
    </rPh>
    <rPh sb="9" eb="11">
      <t>カンバン</t>
    </rPh>
    <rPh sb="11" eb="13">
      <t>サクセイ</t>
    </rPh>
    <phoneticPr fontId="3"/>
  </si>
  <si>
    <t>　次のとおり選挙事務所用立札・看板の作成契約を締結したので届け出ます。</t>
    <rPh sb="1" eb="2">
      <t>ツギ</t>
    </rPh>
    <rPh sb="6" eb="8">
      <t>センキョ</t>
    </rPh>
    <rPh sb="8" eb="10">
      <t>ジム</t>
    </rPh>
    <rPh sb="10" eb="11">
      <t>ショ</t>
    </rPh>
    <rPh sb="11" eb="12">
      <t>ヨウ</t>
    </rPh>
    <rPh sb="12" eb="14">
      <t>タテフダ</t>
    </rPh>
    <rPh sb="15" eb="17">
      <t>カンバン</t>
    </rPh>
    <rPh sb="18" eb="20">
      <t>サクセイ</t>
    </rPh>
    <phoneticPr fontId="3"/>
  </si>
  <si>
    <t>作成契約数</t>
    <rPh sb="0" eb="2">
      <t>サクセイ</t>
    </rPh>
    <rPh sb="2" eb="4">
      <t>ケイヤク</t>
    </rPh>
    <rPh sb="4" eb="5">
      <t>スウ</t>
    </rPh>
    <phoneticPr fontId="3"/>
  </si>
  <si>
    <t>選挙事務所用立札・看板作成数確認申請書</t>
    <rPh sb="0" eb="2">
      <t>センキョ</t>
    </rPh>
    <rPh sb="2" eb="4">
      <t>ジム</t>
    </rPh>
    <rPh sb="4" eb="5">
      <t>ショ</t>
    </rPh>
    <rPh sb="5" eb="6">
      <t>ヨウ</t>
    </rPh>
    <rPh sb="6" eb="8">
      <t>タテフダ</t>
    </rPh>
    <rPh sb="9" eb="11">
      <t>カンバン</t>
    </rPh>
    <rPh sb="11" eb="13">
      <t>サクセイ</t>
    </rPh>
    <rPh sb="13" eb="14">
      <t>スウ</t>
    </rPh>
    <rPh sb="14" eb="16">
      <t>カクニン</t>
    </rPh>
    <rPh sb="16" eb="19">
      <t>シンセイショ</t>
    </rPh>
    <phoneticPr fontId="3"/>
  </si>
  <si>
    <t>３　確認申請数</t>
    <rPh sb="2" eb="4">
      <t>カクニン</t>
    </rPh>
    <rPh sb="4" eb="6">
      <t>シンセイ</t>
    </rPh>
    <rPh sb="6" eb="7">
      <t>スウ</t>
    </rPh>
    <phoneticPr fontId="3"/>
  </si>
  <si>
    <t>作成数</t>
    <rPh sb="0" eb="2">
      <t>サクセイ</t>
    </rPh>
    <rPh sb="2" eb="3">
      <t>スウ</t>
    </rPh>
    <phoneticPr fontId="3"/>
  </si>
  <si>
    <t>左のうち確認済又は確認申請数</t>
    <rPh sb="0" eb="1">
      <t>ヒダリ</t>
    </rPh>
    <rPh sb="4" eb="6">
      <t>カクニン</t>
    </rPh>
    <rPh sb="6" eb="7">
      <t>ズ</t>
    </rPh>
    <rPh sb="7" eb="8">
      <t>マタ</t>
    </rPh>
    <rPh sb="9" eb="11">
      <t>カクニン</t>
    </rPh>
    <rPh sb="11" eb="13">
      <t>シンセイ</t>
    </rPh>
    <rPh sb="13" eb="14">
      <t>スウ</t>
    </rPh>
    <phoneticPr fontId="3"/>
  </si>
  <si>
    <t>　　　めて記載してください。</t>
    <phoneticPr fontId="3"/>
  </si>
  <si>
    <t>選挙事務所用立札・看板作成数確認書</t>
    <rPh sb="0" eb="2">
      <t>センキョ</t>
    </rPh>
    <rPh sb="2" eb="4">
      <t>ジム</t>
    </rPh>
    <rPh sb="4" eb="5">
      <t>ショ</t>
    </rPh>
    <rPh sb="5" eb="6">
      <t>ヨウ</t>
    </rPh>
    <rPh sb="6" eb="8">
      <t>タテフダ</t>
    </rPh>
    <rPh sb="9" eb="11">
      <t>カンバン</t>
    </rPh>
    <rPh sb="11" eb="13">
      <t>サクセイ</t>
    </rPh>
    <rPh sb="13" eb="14">
      <t>スウ</t>
    </rPh>
    <rPh sb="14" eb="17">
      <t>カクニンショ</t>
    </rPh>
    <phoneticPr fontId="3"/>
  </si>
  <si>
    <t>　公職選挙法施行令第１１０条の２第２項の規定に基づき、次の選挙事務所用立札・看板作</t>
    <rPh sb="1" eb="3">
      <t>コウショク</t>
    </rPh>
    <rPh sb="3" eb="6">
      <t>センキョホウ</t>
    </rPh>
    <rPh sb="6" eb="9">
      <t>セコウレイ</t>
    </rPh>
    <rPh sb="9" eb="10">
      <t>ダイ</t>
    </rPh>
    <rPh sb="13" eb="14">
      <t>ジョウ</t>
    </rPh>
    <rPh sb="16" eb="17">
      <t>ダイ</t>
    </rPh>
    <rPh sb="18" eb="19">
      <t>コウ</t>
    </rPh>
    <rPh sb="20" eb="22">
      <t>キテイ</t>
    </rPh>
    <rPh sb="23" eb="24">
      <t>モト</t>
    </rPh>
    <rPh sb="27" eb="28">
      <t>ツギ</t>
    </rPh>
    <rPh sb="29" eb="31">
      <t>センキョ</t>
    </rPh>
    <rPh sb="31" eb="33">
      <t>ジム</t>
    </rPh>
    <rPh sb="33" eb="34">
      <t>ショ</t>
    </rPh>
    <rPh sb="34" eb="35">
      <t>ヨウ</t>
    </rPh>
    <rPh sb="35" eb="37">
      <t>タテフダ</t>
    </rPh>
    <rPh sb="38" eb="40">
      <t>カンバン</t>
    </rPh>
    <rPh sb="40" eb="41">
      <t>サク</t>
    </rPh>
    <phoneticPr fontId="3"/>
  </si>
  <si>
    <t>成数は、同項に定める数の範囲内のものであることを確認する。</t>
    <rPh sb="0" eb="1">
      <t>ナリ</t>
    </rPh>
    <rPh sb="1" eb="2">
      <t>スウ</t>
    </rPh>
    <rPh sb="4" eb="5">
      <t>ドウ</t>
    </rPh>
    <rPh sb="5" eb="6">
      <t>コウ</t>
    </rPh>
    <rPh sb="24" eb="26">
      <t>カクニン</t>
    </rPh>
    <phoneticPr fontId="3"/>
  </si>
  <si>
    <t>２　</t>
    <phoneticPr fontId="3"/>
  </si>
  <si>
    <t>３</t>
    <phoneticPr fontId="3"/>
  </si>
  <si>
    <t>確 　認　 数</t>
    <phoneticPr fontId="3"/>
  </si>
  <si>
    <t>確 　認　 数</t>
    <phoneticPr fontId="3"/>
  </si>
  <si>
    <t>　　　　　　　　　　</t>
    <phoneticPr fontId="3"/>
  </si>
  <si>
    <t xml:space="preserve">    ２　この確認書を受領した立札・看板作成業者は、公費の支払の請求をする場合には、</t>
    <rPh sb="16" eb="18">
      <t>タテフダ</t>
    </rPh>
    <rPh sb="19" eb="21">
      <t>カンバン</t>
    </rPh>
    <rPh sb="21" eb="23">
      <t>サクセイ</t>
    </rPh>
    <phoneticPr fontId="3"/>
  </si>
  <si>
    <t>選挙事務所用立札・看板作成証明書</t>
    <rPh sb="0" eb="2">
      <t>センキョ</t>
    </rPh>
    <rPh sb="2" eb="4">
      <t>ジム</t>
    </rPh>
    <rPh sb="4" eb="5">
      <t>ショ</t>
    </rPh>
    <rPh sb="5" eb="6">
      <t>ヨウ</t>
    </rPh>
    <rPh sb="6" eb="8">
      <t>タテフダ</t>
    </rPh>
    <rPh sb="9" eb="11">
      <t>カンバン</t>
    </rPh>
    <rPh sb="11" eb="13">
      <t>サクセイ</t>
    </rPh>
    <rPh sb="13" eb="16">
      <t>ショウメイショ</t>
    </rPh>
    <phoneticPr fontId="3"/>
  </si>
  <si>
    <t>　次のとおり選挙事務所用立札・看板を作成したものであることを証明します。</t>
    <rPh sb="1" eb="2">
      <t>ツギ</t>
    </rPh>
    <rPh sb="6" eb="8">
      <t>センキョ</t>
    </rPh>
    <rPh sb="8" eb="10">
      <t>ジム</t>
    </rPh>
    <rPh sb="10" eb="11">
      <t>ショ</t>
    </rPh>
    <rPh sb="11" eb="12">
      <t>ヨウ</t>
    </rPh>
    <rPh sb="12" eb="14">
      <t>タテフダ</t>
    </rPh>
    <rPh sb="15" eb="17">
      <t>カンバン</t>
    </rPh>
    <rPh sb="18" eb="20">
      <t>サクセイ</t>
    </rPh>
    <phoneticPr fontId="3"/>
  </si>
  <si>
    <t>立札・看板作成業者の氏名又</t>
    <rPh sb="0" eb="2">
      <t>タテフダ</t>
    </rPh>
    <rPh sb="3" eb="5">
      <t>カンバン</t>
    </rPh>
    <rPh sb="5" eb="7">
      <t>サクセイ</t>
    </rPh>
    <rPh sb="7" eb="9">
      <t>ギョウシャ</t>
    </rPh>
    <rPh sb="10" eb="12">
      <t>シメイ</t>
    </rPh>
    <rPh sb="12" eb="13">
      <t>マタ</t>
    </rPh>
    <phoneticPr fontId="3"/>
  </si>
  <si>
    <t>は名称及び住所並びに法人に</t>
    <rPh sb="2" eb="3">
      <t>ショウ</t>
    </rPh>
    <rPh sb="3" eb="4">
      <t>オヨ</t>
    </rPh>
    <rPh sb="5" eb="7">
      <t>ジュウショ</t>
    </rPh>
    <rPh sb="7" eb="8">
      <t>ナラ</t>
    </rPh>
    <rPh sb="10" eb="12">
      <t>ホウジン</t>
    </rPh>
    <phoneticPr fontId="3"/>
  </si>
  <si>
    <t>あっては代表者の氏名　　　　</t>
    <rPh sb="4" eb="7">
      <t>ダイヒョウシャ</t>
    </rPh>
    <rPh sb="8" eb="10">
      <t>シメイ</t>
    </rPh>
    <phoneticPr fontId="3"/>
  </si>
  <si>
    <t>備考１　この証明書は、作成の実績に基づいて、立札・看板作成業者ごとに別々に作成し、候</t>
    <rPh sb="11" eb="13">
      <t>サクセイ</t>
    </rPh>
    <rPh sb="14" eb="16">
      <t>ジッセキ</t>
    </rPh>
    <rPh sb="17" eb="18">
      <t>モト</t>
    </rPh>
    <rPh sb="22" eb="24">
      <t>タテフダ</t>
    </rPh>
    <rPh sb="25" eb="27">
      <t>カンバン</t>
    </rPh>
    <phoneticPr fontId="3"/>
  </si>
  <si>
    <t>　　　補者から立札・看板作成業者に提出してください。</t>
    <rPh sb="3" eb="4">
      <t>ホ</t>
    </rPh>
    <rPh sb="4" eb="5">
      <t>シャ</t>
    </rPh>
    <rPh sb="7" eb="9">
      <t>タテフダ</t>
    </rPh>
    <rPh sb="10" eb="12">
      <t>カンバン</t>
    </rPh>
    <phoneticPr fontId="3"/>
  </si>
  <si>
    <t xml:space="preserve">    ２　立札・看板作成業者が青森県に支払を請求するときは、この証明書を請求書に添付し</t>
    <rPh sb="6" eb="8">
      <t>タテフダ</t>
    </rPh>
    <rPh sb="9" eb="11">
      <t>カンバン</t>
    </rPh>
    <phoneticPr fontId="3"/>
  </si>
  <si>
    <t>　　　てください。</t>
    <phoneticPr fontId="3"/>
  </si>
  <si>
    <t xml:space="preserve">    ３　この証明書を発行した候補者について供託物が没収された場合には、立札・看板作成</t>
    <rPh sb="37" eb="39">
      <t>タテフダ</t>
    </rPh>
    <rPh sb="40" eb="42">
      <t>カンバン</t>
    </rPh>
    <phoneticPr fontId="3"/>
  </si>
  <si>
    <t>　　　業者は、青森県に支払を請求することはできません。</t>
    <rPh sb="3" eb="4">
      <t>ギョウ</t>
    </rPh>
    <rPh sb="4" eb="5">
      <t>シャ</t>
    </rPh>
    <phoneticPr fontId="3"/>
  </si>
  <si>
    <t xml:space="preserve">    ４　１人の候補者を通じて公費負担の対象となる数及びそれぞれの契約に基づく公費負担</t>
    <phoneticPr fontId="3"/>
  </si>
  <si>
    <t>　　　の限度額は、次のとおりです。</t>
    <phoneticPr fontId="3"/>
  </si>
  <si>
    <t xml:space="preserve">      (1) 数　　　３</t>
    <phoneticPr fontId="3"/>
  </si>
  <si>
    <t>（選挙事務所用立札・看板の作成）</t>
    <rPh sb="1" eb="3">
      <t>センキョ</t>
    </rPh>
    <rPh sb="3" eb="5">
      <t>ジム</t>
    </rPh>
    <rPh sb="5" eb="6">
      <t>ショ</t>
    </rPh>
    <rPh sb="6" eb="7">
      <t>ヨウ</t>
    </rPh>
    <rPh sb="7" eb="9">
      <t>タテフダ</t>
    </rPh>
    <rPh sb="10" eb="12">
      <t>カンバン</t>
    </rPh>
    <rPh sb="13" eb="15">
      <t>サクセイ</t>
    </rPh>
    <phoneticPr fontId="3"/>
  </si>
  <si>
    <t>並びに法人にあっては</t>
    <phoneticPr fontId="3"/>
  </si>
  <si>
    <t>その代表者の氏名</t>
    <phoneticPr fontId="3"/>
  </si>
  <si>
    <t>　公職選挙法施行令第１１０条の２第２項の規定により、次の金額の支払を請求します。</t>
    <rPh sb="1" eb="3">
      <t>コウショク</t>
    </rPh>
    <rPh sb="3" eb="6">
      <t>センキョホウ</t>
    </rPh>
    <rPh sb="6" eb="9">
      <t>セコウレイ</t>
    </rPh>
    <rPh sb="9" eb="10">
      <t>ダイ</t>
    </rPh>
    <rPh sb="13" eb="14">
      <t>ジョウ</t>
    </rPh>
    <rPh sb="16" eb="17">
      <t>ダイ</t>
    </rPh>
    <rPh sb="18" eb="19">
      <t>コウ</t>
    </rPh>
    <rPh sb="20" eb="22">
      <t>キテイ</t>
    </rPh>
    <rPh sb="26" eb="27">
      <t>ツギ</t>
    </rPh>
    <rPh sb="28" eb="30">
      <t>キンガク</t>
    </rPh>
    <rPh sb="31" eb="33">
      <t>シハライ</t>
    </rPh>
    <rPh sb="34" eb="36">
      <t>セイキュウ</t>
    </rPh>
    <phoneticPr fontId="3"/>
  </si>
  <si>
    <t>数</t>
    <rPh sb="0" eb="1">
      <t>スウ</t>
    </rPh>
    <phoneticPr fontId="3"/>
  </si>
  <si>
    <t>(A)</t>
    <phoneticPr fontId="3"/>
  </si>
  <si>
    <t>(B)</t>
    <phoneticPr fontId="3"/>
  </si>
  <si>
    <t>(A)×(B)=</t>
    <phoneticPr fontId="3"/>
  </si>
  <si>
    <t>(D)</t>
    <phoneticPr fontId="3"/>
  </si>
  <si>
    <t>(E)</t>
    <phoneticPr fontId="3"/>
  </si>
  <si>
    <t>(D)×(E)=</t>
    <phoneticPr fontId="3"/>
  </si>
  <si>
    <t>(G)</t>
    <phoneticPr fontId="3"/>
  </si>
  <si>
    <t>(H)</t>
    <phoneticPr fontId="3"/>
  </si>
  <si>
    <t>(G)×(H)=</t>
    <phoneticPr fontId="3"/>
  </si>
  <si>
    <t>(C)</t>
    <phoneticPr fontId="3"/>
  </si>
  <si>
    <t>(F)</t>
    <phoneticPr fontId="3"/>
  </si>
  <si>
    <t>(I)</t>
    <phoneticPr fontId="3"/>
  </si>
  <si>
    <t xml:space="preserve">    ２　 (E)欄には、確認書により確認された作成数を記載してください。</t>
    <phoneticPr fontId="3"/>
  </si>
  <si>
    <t xml:space="preserve">    ４　 (H)欄には、(B)欄と(E)欄とを比較して少ない方の数を記載してください。</t>
    <phoneticPr fontId="3"/>
  </si>
  <si>
    <t>様式２３</t>
    <rPh sb="0" eb="2">
      <t>ヨウシキ</t>
    </rPh>
    <phoneticPr fontId="3"/>
  </si>
  <si>
    <t>自動車等取付用立札・看板作成契約届出書</t>
    <rPh sb="0" eb="4">
      <t>ジドウシャトウ</t>
    </rPh>
    <rPh sb="4" eb="6">
      <t>トリツケ</t>
    </rPh>
    <rPh sb="6" eb="7">
      <t>ヨウ</t>
    </rPh>
    <rPh sb="7" eb="9">
      <t>タテフダ</t>
    </rPh>
    <rPh sb="10" eb="12">
      <t>カンバン</t>
    </rPh>
    <rPh sb="12" eb="14">
      <t>サクセイ</t>
    </rPh>
    <phoneticPr fontId="3"/>
  </si>
  <si>
    <t>　次のとおり自動車等取付用立札・看板の作成契約を締結したので届け出ます。</t>
    <rPh sb="1" eb="2">
      <t>ツギ</t>
    </rPh>
    <rPh sb="6" eb="10">
      <t>ジドウシャトウ</t>
    </rPh>
    <rPh sb="10" eb="12">
      <t>トリツケ</t>
    </rPh>
    <rPh sb="12" eb="13">
      <t>ヨウ</t>
    </rPh>
    <rPh sb="13" eb="15">
      <t>タテフダ</t>
    </rPh>
    <rPh sb="16" eb="18">
      <t>カンバン</t>
    </rPh>
    <rPh sb="19" eb="21">
      <t>サクセイ</t>
    </rPh>
    <phoneticPr fontId="3"/>
  </si>
  <si>
    <t>様式２４</t>
    <rPh sb="0" eb="2">
      <t>ヨウシキ</t>
    </rPh>
    <phoneticPr fontId="3"/>
  </si>
  <si>
    <t>自動車等取付用立札・看板作成数確認申請書</t>
    <rPh sb="0" eb="4">
      <t>ジドウシャトウ</t>
    </rPh>
    <rPh sb="4" eb="6">
      <t>トリツケ</t>
    </rPh>
    <rPh sb="6" eb="7">
      <t>ヨウ</t>
    </rPh>
    <rPh sb="7" eb="9">
      <t>タテフダ</t>
    </rPh>
    <rPh sb="10" eb="12">
      <t>カンバン</t>
    </rPh>
    <rPh sb="12" eb="14">
      <t>サクセイ</t>
    </rPh>
    <rPh sb="14" eb="15">
      <t>スウ</t>
    </rPh>
    <rPh sb="15" eb="17">
      <t>カクニン</t>
    </rPh>
    <rPh sb="17" eb="20">
      <t>シンセイショ</t>
    </rPh>
    <phoneticPr fontId="3"/>
  </si>
  <si>
    <t>　次の自動車等取付用立札・看板作成数につき、公職選挙法施行令第１１０条の３において</t>
    <rPh sb="3" eb="7">
      <t>ジドウシャトウ</t>
    </rPh>
    <rPh sb="7" eb="9">
      <t>トリツケ</t>
    </rPh>
    <rPh sb="9" eb="10">
      <t>ヨウ</t>
    </rPh>
    <rPh sb="10" eb="12">
      <t>タテフダ</t>
    </rPh>
    <rPh sb="13" eb="15">
      <t>カンバン</t>
    </rPh>
    <rPh sb="22" eb="24">
      <t>コウショク</t>
    </rPh>
    <rPh sb="24" eb="27">
      <t>センキョホウ</t>
    </rPh>
    <rPh sb="27" eb="30">
      <t>セコウレイ</t>
    </rPh>
    <rPh sb="30" eb="31">
      <t>ダイ</t>
    </rPh>
    <rPh sb="34" eb="35">
      <t>ジョウ</t>
    </rPh>
    <phoneticPr fontId="3"/>
  </si>
  <si>
    <t>準用する第１１０条の２第２項の規定による確認を受けたいので申請します。</t>
    <rPh sb="0" eb="2">
      <t>ジュンヨウ</t>
    </rPh>
    <rPh sb="4" eb="5">
      <t>ダイ</t>
    </rPh>
    <rPh sb="8" eb="9">
      <t>ジョウ</t>
    </rPh>
    <rPh sb="11" eb="12">
      <t>ダイ</t>
    </rPh>
    <rPh sb="13" eb="14">
      <t>コウ</t>
    </rPh>
    <rPh sb="15" eb="17">
      <t>キテイ</t>
    </rPh>
    <rPh sb="29" eb="31">
      <t>シンセイ</t>
    </rPh>
    <phoneticPr fontId="3"/>
  </si>
  <si>
    <t>　　　のの確認を受けるためのものです。</t>
    <rPh sb="5" eb="7">
      <t>カクニン</t>
    </rPh>
    <rPh sb="8" eb="9">
      <t>ウ</t>
    </rPh>
    <phoneticPr fontId="3"/>
  </si>
  <si>
    <t>様式２５</t>
    <rPh sb="0" eb="2">
      <t>ヨウシキ</t>
    </rPh>
    <phoneticPr fontId="3"/>
  </si>
  <si>
    <t>自動車等取付用立札・看板作成数確認書</t>
    <rPh sb="0" eb="4">
      <t>ジドウシャトウ</t>
    </rPh>
    <rPh sb="4" eb="6">
      <t>トリツケ</t>
    </rPh>
    <rPh sb="6" eb="7">
      <t>ヨウ</t>
    </rPh>
    <rPh sb="7" eb="9">
      <t>タテフダ</t>
    </rPh>
    <rPh sb="10" eb="12">
      <t>カンバン</t>
    </rPh>
    <rPh sb="12" eb="14">
      <t>サクセイ</t>
    </rPh>
    <rPh sb="14" eb="15">
      <t>スウ</t>
    </rPh>
    <rPh sb="15" eb="18">
      <t>カクニンショ</t>
    </rPh>
    <phoneticPr fontId="3"/>
  </si>
  <si>
    <t>する。</t>
    <phoneticPr fontId="3"/>
  </si>
  <si>
    <t>様式２６</t>
    <rPh sb="0" eb="2">
      <t>ヨウシキ</t>
    </rPh>
    <phoneticPr fontId="3"/>
  </si>
  <si>
    <t>自動車等取付用立札・看板作成証明書</t>
    <rPh sb="0" eb="4">
      <t>ジドウシャトウ</t>
    </rPh>
    <rPh sb="4" eb="6">
      <t>トリツケ</t>
    </rPh>
    <rPh sb="6" eb="7">
      <t>ヨウ</t>
    </rPh>
    <rPh sb="7" eb="9">
      <t>タテフダ</t>
    </rPh>
    <rPh sb="10" eb="12">
      <t>カンバン</t>
    </rPh>
    <rPh sb="12" eb="14">
      <t>サクセイ</t>
    </rPh>
    <rPh sb="14" eb="17">
      <t>ショウメイショ</t>
    </rPh>
    <phoneticPr fontId="3"/>
  </si>
  <si>
    <t>　次のとおり自動車等取付選挙事務所用立札・看板を作成したものであることを証明します。</t>
    <rPh sb="1" eb="2">
      <t>ツギ</t>
    </rPh>
    <rPh sb="6" eb="10">
      <t>ジドウシャトウ</t>
    </rPh>
    <rPh sb="10" eb="12">
      <t>トリツケ</t>
    </rPh>
    <rPh sb="12" eb="14">
      <t>センキョ</t>
    </rPh>
    <rPh sb="14" eb="16">
      <t>ジム</t>
    </rPh>
    <rPh sb="16" eb="17">
      <t>ショ</t>
    </rPh>
    <rPh sb="17" eb="18">
      <t>ヨウ</t>
    </rPh>
    <rPh sb="18" eb="20">
      <t>タテフダ</t>
    </rPh>
    <rPh sb="21" eb="23">
      <t>カンバン</t>
    </rPh>
    <rPh sb="24" eb="26">
      <t>サクセイ</t>
    </rPh>
    <phoneticPr fontId="3"/>
  </si>
  <si>
    <t xml:space="preserve">      (1) 数　　　４</t>
    <phoneticPr fontId="3"/>
  </si>
  <si>
    <t>様式２７</t>
    <rPh sb="0" eb="2">
      <t>ヨウシキ</t>
    </rPh>
    <phoneticPr fontId="3"/>
  </si>
  <si>
    <t>（自動車等取付用立札・看板の作成）</t>
    <rPh sb="1" eb="5">
      <t>ジドウシャトウ</t>
    </rPh>
    <rPh sb="5" eb="7">
      <t>トリツケ</t>
    </rPh>
    <rPh sb="7" eb="8">
      <t>ヨウ</t>
    </rPh>
    <rPh sb="8" eb="10">
      <t>タテフダ</t>
    </rPh>
    <rPh sb="11" eb="13">
      <t>カンバン</t>
    </rPh>
    <rPh sb="14" eb="16">
      <t>サクセイ</t>
    </rPh>
    <phoneticPr fontId="3"/>
  </si>
  <si>
    <t>の金額の支払を請求します。</t>
  </si>
  <si>
    <t>様式２８</t>
    <rPh sb="0" eb="2">
      <t>ヨウシキ</t>
    </rPh>
    <phoneticPr fontId="3"/>
  </si>
  <si>
    <t>個人演説会場用立札・看板作成契約届出書</t>
    <rPh sb="0" eb="2">
      <t>コジン</t>
    </rPh>
    <rPh sb="2" eb="4">
      <t>エンゼツ</t>
    </rPh>
    <rPh sb="4" eb="5">
      <t>カイ</t>
    </rPh>
    <rPh sb="5" eb="6">
      <t>バ</t>
    </rPh>
    <rPh sb="6" eb="7">
      <t>ヨウ</t>
    </rPh>
    <rPh sb="7" eb="9">
      <t>タテフダ</t>
    </rPh>
    <rPh sb="10" eb="12">
      <t>カンバン</t>
    </rPh>
    <rPh sb="12" eb="14">
      <t>サクセイ</t>
    </rPh>
    <phoneticPr fontId="3"/>
  </si>
  <si>
    <t>　次のとおり個人演説会場用立札・看板の作成契約を締結したので届け出ます。</t>
    <rPh sb="1" eb="2">
      <t>ツギ</t>
    </rPh>
    <rPh sb="6" eb="8">
      <t>コジン</t>
    </rPh>
    <rPh sb="8" eb="10">
      <t>エンゼツ</t>
    </rPh>
    <rPh sb="10" eb="11">
      <t>カイ</t>
    </rPh>
    <rPh sb="11" eb="12">
      <t>バ</t>
    </rPh>
    <rPh sb="12" eb="13">
      <t>ヨウ</t>
    </rPh>
    <rPh sb="13" eb="15">
      <t>タテフダ</t>
    </rPh>
    <rPh sb="16" eb="18">
      <t>カンバン</t>
    </rPh>
    <rPh sb="19" eb="21">
      <t>サクセイ</t>
    </rPh>
    <phoneticPr fontId="3"/>
  </si>
  <si>
    <t>作成契約数</t>
    <rPh sb="0" eb="2">
      <t>サクセイ</t>
    </rPh>
    <rPh sb="2" eb="4">
      <t>ケイヤク</t>
    </rPh>
    <rPh sb="4" eb="5">
      <t>カズ</t>
    </rPh>
    <phoneticPr fontId="3"/>
  </si>
  <si>
    <t>様式２９</t>
    <rPh sb="0" eb="2">
      <t>ヨウシキ</t>
    </rPh>
    <phoneticPr fontId="3"/>
  </si>
  <si>
    <t>個人演説会場用立札・看板作成数確認申請書</t>
    <rPh sb="0" eb="2">
      <t>コジン</t>
    </rPh>
    <rPh sb="2" eb="4">
      <t>エンゼツ</t>
    </rPh>
    <rPh sb="4" eb="5">
      <t>カイ</t>
    </rPh>
    <rPh sb="5" eb="6">
      <t>バ</t>
    </rPh>
    <rPh sb="6" eb="7">
      <t>ヨウ</t>
    </rPh>
    <rPh sb="7" eb="9">
      <t>タテフダ</t>
    </rPh>
    <rPh sb="10" eb="12">
      <t>カンバン</t>
    </rPh>
    <rPh sb="12" eb="14">
      <t>サクセイ</t>
    </rPh>
    <rPh sb="14" eb="15">
      <t>スウ</t>
    </rPh>
    <rPh sb="15" eb="17">
      <t>カクニン</t>
    </rPh>
    <rPh sb="17" eb="20">
      <t>シンセイショ</t>
    </rPh>
    <phoneticPr fontId="3"/>
  </si>
  <si>
    <t>　次の個人演説会場用立札・看板作成数につき、公職選挙法施行令第１２５条の３において</t>
    <rPh sb="3" eb="5">
      <t>コジン</t>
    </rPh>
    <rPh sb="5" eb="7">
      <t>エンゼツ</t>
    </rPh>
    <rPh sb="7" eb="8">
      <t>カイ</t>
    </rPh>
    <rPh sb="8" eb="9">
      <t>バ</t>
    </rPh>
    <rPh sb="9" eb="10">
      <t>ヨウ</t>
    </rPh>
    <rPh sb="10" eb="12">
      <t>タテフダ</t>
    </rPh>
    <rPh sb="13" eb="15">
      <t>カンバン</t>
    </rPh>
    <rPh sb="22" eb="24">
      <t>コウショク</t>
    </rPh>
    <rPh sb="24" eb="27">
      <t>センキョホウ</t>
    </rPh>
    <rPh sb="27" eb="30">
      <t>セコウレイ</t>
    </rPh>
    <rPh sb="30" eb="31">
      <t>ダイ</t>
    </rPh>
    <rPh sb="34" eb="35">
      <t>ジョウ</t>
    </rPh>
    <phoneticPr fontId="3"/>
  </si>
  <si>
    <t>様式３０</t>
    <rPh sb="0" eb="2">
      <t>ヨウシキ</t>
    </rPh>
    <phoneticPr fontId="3"/>
  </si>
  <si>
    <t>個人演説会場用立札・看板作成数確認書</t>
    <rPh sb="0" eb="2">
      <t>コジン</t>
    </rPh>
    <rPh sb="2" eb="4">
      <t>エンゼツ</t>
    </rPh>
    <rPh sb="4" eb="6">
      <t>カイジョウ</t>
    </rPh>
    <rPh sb="6" eb="7">
      <t>ヨウ</t>
    </rPh>
    <rPh sb="7" eb="9">
      <t>タテフダ</t>
    </rPh>
    <rPh sb="10" eb="12">
      <t>カンバン</t>
    </rPh>
    <rPh sb="12" eb="14">
      <t>サクセイ</t>
    </rPh>
    <rPh sb="14" eb="15">
      <t>スウ</t>
    </rPh>
    <rPh sb="15" eb="18">
      <t>カクニンショ</t>
    </rPh>
    <phoneticPr fontId="3"/>
  </si>
  <si>
    <t>　公職選挙法施行令第１２５条の３において準用する第１１０条の２第２項の規定に基づき、</t>
    <rPh sb="1" eb="3">
      <t>コウショク</t>
    </rPh>
    <rPh sb="3" eb="6">
      <t>センキョホウ</t>
    </rPh>
    <rPh sb="6" eb="9">
      <t>セコウレイ</t>
    </rPh>
    <rPh sb="9" eb="10">
      <t>ダイ</t>
    </rPh>
    <rPh sb="13" eb="14">
      <t>ジョウ</t>
    </rPh>
    <rPh sb="20" eb="22">
      <t>ジュンヨウ</t>
    </rPh>
    <rPh sb="24" eb="25">
      <t>ダイ</t>
    </rPh>
    <rPh sb="28" eb="29">
      <t>ジョウ</t>
    </rPh>
    <rPh sb="31" eb="32">
      <t>ダイ</t>
    </rPh>
    <rPh sb="33" eb="34">
      <t>コウ</t>
    </rPh>
    <rPh sb="35" eb="37">
      <t>キテイ</t>
    </rPh>
    <rPh sb="38" eb="39">
      <t>モト</t>
    </rPh>
    <phoneticPr fontId="3"/>
  </si>
  <si>
    <t>次の個人演説会場用立札・看板作成数は、同項に定める数の範囲内のものであることを確認</t>
    <rPh sb="2" eb="4">
      <t>コジン</t>
    </rPh>
    <rPh sb="4" eb="6">
      <t>エンゼツ</t>
    </rPh>
    <rPh sb="6" eb="8">
      <t>カイジョウ</t>
    </rPh>
    <rPh sb="8" eb="9">
      <t>ヨウ</t>
    </rPh>
    <rPh sb="15" eb="16">
      <t>ナリ</t>
    </rPh>
    <rPh sb="16" eb="17">
      <t>スウ</t>
    </rPh>
    <rPh sb="19" eb="20">
      <t>ドウ</t>
    </rPh>
    <rPh sb="20" eb="21">
      <t>コウ</t>
    </rPh>
    <rPh sb="39" eb="41">
      <t>カクニン</t>
    </rPh>
    <phoneticPr fontId="3"/>
  </si>
  <si>
    <t>様式３１</t>
    <rPh sb="0" eb="2">
      <t>ヨウシキ</t>
    </rPh>
    <phoneticPr fontId="3"/>
  </si>
  <si>
    <t>個人演説会場用立札・看板作成証明書</t>
    <rPh sb="0" eb="2">
      <t>コジン</t>
    </rPh>
    <rPh sb="2" eb="4">
      <t>エンゼツ</t>
    </rPh>
    <rPh sb="4" eb="6">
      <t>カイジョウ</t>
    </rPh>
    <rPh sb="6" eb="7">
      <t>ヨウ</t>
    </rPh>
    <rPh sb="7" eb="9">
      <t>タテフダ</t>
    </rPh>
    <rPh sb="10" eb="12">
      <t>カンバン</t>
    </rPh>
    <rPh sb="12" eb="14">
      <t>サクセイ</t>
    </rPh>
    <rPh sb="14" eb="17">
      <t>ショウメイショ</t>
    </rPh>
    <phoneticPr fontId="3"/>
  </si>
  <si>
    <t>　次のとおり個人演説会場用立札・看板を作成したものであることを証明します。</t>
    <rPh sb="1" eb="2">
      <t>ツギ</t>
    </rPh>
    <rPh sb="6" eb="8">
      <t>コジン</t>
    </rPh>
    <rPh sb="8" eb="10">
      <t>エンゼツ</t>
    </rPh>
    <rPh sb="10" eb="12">
      <t>カイジョウ</t>
    </rPh>
    <rPh sb="12" eb="13">
      <t>ヨウ</t>
    </rPh>
    <rPh sb="13" eb="15">
      <t>タテフダ</t>
    </rPh>
    <rPh sb="16" eb="18">
      <t>カンバン</t>
    </rPh>
    <rPh sb="19" eb="21">
      <t>サクセイ</t>
    </rPh>
    <phoneticPr fontId="3"/>
  </si>
  <si>
    <t xml:space="preserve">      (1) 数　　　５</t>
    <phoneticPr fontId="3"/>
  </si>
  <si>
    <t>様式３２</t>
    <rPh sb="0" eb="2">
      <t>ヨウシキ</t>
    </rPh>
    <phoneticPr fontId="3"/>
  </si>
  <si>
    <t>（個人演説会場用立札・看板の作成）</t>
    <rPh sb="1" eb="3">
      <t>コジン</t>
    </rPh>
    <rPh sb="3" eb="5">
      <t>エンゼツ</t>
    </rPh>
    <rPh sb="5" eb="7">
      <t>カイジョウ</t>
    </rPh>
    <rPh sb="7" eb="8">
      <t>ヨウ</t>
    </rPh>
    <rPh sb="8" eb="10">
      <t>タテフダ</t>
    </rPh>
    <rPh sb="11" eb="13">
      <t>カンバン</t>
    </rPh>
    <rPh sb="14" eb="16">
      <t>サクセイ</t>
    </rPh>
    <phoneticPr fontId="3"/>
  </si>
  <si>
    <t>　公職選挙法施行令第１２５条の３において準用する第１１０条の２第２項の規定により、次</t>
    <rPh sb="1" eb="3">
      <t>コウショク</t>
    </rPh>
    <rPh sb="3" eb="6">
      <t>センキョホウ</t>
    </rPh>
    <rPh sb="6" eb="9">
      <t>セコウレイ</t>
    </rPh>
    <rPh sb="9" eb="10">
      <t>ダイ</t>
    </rPh>
    <rPh sb="13" eb="14">
      <t>ジョウ</t>
    </rPh>
    <rPh sb="20" eb="22">
      <t>ジュンヨウ</t>
    </rPh>
    <rPh sb="24" eb="25">
      <t>ダイ</t>
    </rPh>
    <rPh sb="28" eb="29">
      <t>ジョウ</t>
    </rPh>
    <rPh sb="31" eb="32">
      <t>ダイ</t>
    </rPh>
    <rPh sb="33" eb="34">
      <t>コウ</t>
    </rPh>
    <rPh sb="35" eb="37">
      <t>キテイ</t>
    </rPh>
    <rPh sb="41" eb="42">
      <t>ツギ</t>
    </rPh>
    <phoneticPr fontId="3"/>
  </si>
  <si>
    <t>選挙運動用通常葉書作成契約書</t>
    <rPh sb="0" eb="2">
      <t>センキョ</t>
    </rPh>
    <rPh sb="2" eb="5">
      <t>ウンドウヨウ</t>
    </rPh>
    <rPh sb="5" eb="7">
      <t>ツウジョウ</t>
    </rPh>
    <rPh sb="7" eb="9">
      <t>ハガキ</t>
    </rPh>
    <rPh sb="9" eb="11">
      <t>サクセイ</t>
    </rPh>
    <rPh sb="11" eb="14">
      <t>ケイヤクショ</t>
    </rPh>
    <phoneticPr fontId="3"/>
  </si>
  <si>
    <t xml:space="preserve">    公職選挙法第１４２条に定める選挙運動用通常葉書</t>
    <rPh sb="23" eb="25">
      <t>ツウジョウ</t>
    </rPh>
    <rPh sb="25" eb="27">
      <t>ハガキ</t>
    </rPh>
    <phoneticPr fontId="3"/>
  </si>
  <si>
    <t>４　請求及び支払</t>
    <phoneticPr fontId="3"/>
  </si>
  <si>
    <t xml:space="preserve">    ただし、甲が公職選挙法第９３条（供託物の没収）の規定に該当した場合は、乙は青森県に</t>
    <phoneticPr fontId="3"/>
  </si>
  <si>
    <t>　は請求できない。</t>
    <phoneticPr fontId="3"/>
  </si>
  <si>
    <t>別紙７</t>
    <rPh sb="0" eb="2">
      <t>ベッシ</t>
    </rPh>
    <phoneticPr fontId="3"/>
  </si>
  <si>
    <t>選挙事務所用立札・看板作成契約書</t>
    <rPh sb="0" eb="2">
      <t>センキョ</t>
    </rPh>
    <rPh sb="2" eb="4">
      <t>ジム</t>
    </rPh>
    <rPh sb="4" eb="5">
      <t>ショ</t>
    </rPh>
    <rPh sb="5" eb="6">
      <t>ヨウ</t>
    </rPh>
    <rPh sb="6" eb="8">
      <t>タテフダ</t>
    </rPh>
    <rPh sb="9" eb="11">
      <t>カンバン</t>
    </rPh>
    <rPh sb="11" eb="13">
      <t>サクセイ</t>
    </rPh>
    <rPh sb="13" eb="16">
      <t>ケイヤクショ</t>
    </rPh>
    <phoneticPr fontId="3"/>
  </si>
  <si>
    <t xml:space="preserve">    公職選挙法第１４３条に定める選挙事務所用立札・看板</t>
    <rPh sb="20" eb="22">
      <t>ジム</t>
    </rPh>
    <rPh sb="22" eb="23">
      <t>ショ</t>
    </rPh>
    <rPh sb="24" eb="26">
      <t>タテフダ</t>
    </rPh>
    <rPh sb="27" eb="29">
      <t>カンバン</t>
    </rPh>
    <phoneticPr fontId="3"/>
  </si>
  <si>
    <t xml:space="preserve">    （単価　　　円　　　銭×数量　　　　）</t>
    <phoneticPr fontId="3"/>
  </si>
  <si>
    <t>別紙８</t>
    <rPh sb="0" eb="2">
      <t>ベッシ</t>
    </rPh>
    <phoneticPr fontId="3"/>
  </si>
  <si>
    <t>選挙運動用自動車等取付用立札・看板作成契約書</t>
    <rPh sb="0" eb="2">
      <t>センキョ</t>
    </rPh>
    <rPh sb="2" eb="5">
      <t>ウンドウヨウ</t>
    </rPh>
    <rPh sb="5" eb="9">
      <t>ジドウシャトウ</t>
    </rPh>
    <rPh sb="9" eb="11">
      <t>トリツケ</t>
    </rPh>
    <rPh sb="11" eb="12">
      <t>ヨウ</t>
    </rPh>
    <rPh sb="12" eb="14">
      <t>タテフダ</t>
    </rPh>
    <rPh sb="15" eb="17">
      <t>カンバン</t>
    </rPh>
    <rPh sb="17" eb="19">
      <t>サクセイ</t>
    </rPh>
    <rPh sb="19" eb="22">
      <t>ケイヤクショ</t>
    </rPh>
    <phoneticPr fontId="3"/>
  </si>
  <si>
    <t xml:space="preserve">    公職選挙法第１４３条に定める選挙運動用自動車等取付用立札・看板</t>
    <rPh sb="20" eb="23">
      <t>ウンドウヨウ</t>
    </rPh>
    <rPh sb="23" eb="27">
      <t>ジドウシャトウ</t>
    </rPh>
    <rPh sb="27" eb="29">
      <t>トリツケ</t>
    </rPh>
    <rPh sb="30" eb="32">
      <t>タテフダ</t>
    </rPh>
    <rPh sb="33" eb="35">
      <t>カンバン</t>
    </rPh>
    <phoneticPr fontId="3"/>
  </si>
  <si>
    <t xml:space="preserve">    （単価　　　円　　　銭×数量　　　　）</t>
    <phoneticPr fontId="3"/>
  </si>
  <si>
    <t>４　請求及び支払</t>
    <phoneticPr fontId="3"/>
  </si>
  <si>
    <t>別紙９</t>
    <rPh sb="0" eb="2">
      <t>ベッシ</t>
    </rPh>
    <phoneticPr fontId="3"/>
  </si>
  <si>
    <t>個人演説会場用立札・看板作成契約書</t>
    <rPh sb="0" eb="2">
      <t>コジン</t>
    </rPh>
    <rPh sb="2" eb="4">
      <t>エンゼツ</t>
    </rPh>
    <rPh sb="4" eb="6">
      <t>カイジョウ</t>
    </rPh>
    <rPh sb="6" eb="7">
      <t>ヨウ</t>
    </rPh>
    <rPh sb="7" eb="9">
      <t>タテフダ</t>
    </rPh>
    <rPh sb="10" eb="12">
      <t>カンバン</t>
    </rPh>
    <rPh sb="12" eb="14">
      <t>サクセイ</t>
    </rPh>
    <rPh sb="14" eb="17">
      <t>ケイヤクショ</t>
    </rPh>
    <phoneticPr fontId="3"/>
  </si>
  <si>
    <t xml:space="preserve">    公職選挙法第１６４条の２に定める個人演説会場用立札・看板</t>
    <rPh sb="20" eb="22">
      <t>コジン</t>
    </rPh>
    <rPh sb="22" eb="24">
      <t>エンゼツ</t>
    </rPh>
    <rPh sb="24" eb="26">
      <t>カイジョウ</t>
    </rPh>
    <rPh sb="27" eb="29">
      <t>タテフダ</t>
    </rPh>
    <rPh sb="30" eb="32">
      <t>カンバン</t>
    </rPh>
    <phoneticPr fontId="3"/>
  </si>
  <si>
    <t>別紙１０</t>
    <rPh sb="0" eb="2">
      <t>ベッシ</t>
    </rPh>
    <phoneticPr fontId="3"/>
  </si>
  <si>
    <t>候補者届出事項の異動届出書</t>
    <rPh sb="0" eb="3">
      <t>コウホシャ</t>
    </rPh>
    <rPh sb="3" eb="4">
      <t>トド</t>
    </rPh>
    <rPh sb="4" eb="5">
      <t>デ</t>
    </rPh>
    <rPh sb="5" eb="7">
      <t>ジコウ</t>
    </rPh>
    <rPh sb="8" eb="10">
      <t>イドウ</t>
    </rPh>
    <rPh sb="10" eb="13">
      <t>トドケデショ</t>
    </rPh>
    <phoneticPr fontId="3"/>
  </si>
  <si>
    <t>　住　所</t>
    <rPh sb="1" eb="2">
      <t>ジュウ</t>
    </rPh>
    <rPh sb="3" eb="4">
      <t>ショ</t>
    </rPh>
    <phoneticPr fontId="3"/>
  </si>
  <si>
    <t>　氏　名</t>
    <rPh sb="1" eb="2">
      <t>ウジ</t>
    </rPh>
    <rPh sb="3" eb="4">
      <t>メイ</t>
    </rPh>
    <phoneticPr fontId="3"/>
  </si>
  <si>
    <t>異動の内容</t>
    <rPh sb="0" eb="2">
      <t>イドウ</t>
    </rPh>
    <rPh sb="3" eb="5">
      <t>ナイヨウ</t>
    </rPh>
    <phoneticPr fontId="3"/>
  </si>
  <si>
    <t>新</t>
    <rPh sb="0" eb="1">
      <t>シン</t>
    </rPh>
    <phoneticPr fontId="3"/>
  </si>
  <si>
    <t>旧</t>
    <rPh sb="0" eb="1">
      <t>キュウ</t>
    </rPh>
    <phoneticPr fontId="3"/>
  </si>
  <si>
    <t>様式３３</t>
    <rPh sb="0" eb="2">
      <t>ヨウシキ</t>
    </rPh>
    <phoneticPr fontId="3"/>
  </si>
  <si>
    <t>様式３４</t>
    <rPh sb="0" eb="2">
      <t>ヨウシキ</t>
    </rPh>
    <phoneticPr fontId="3"/>
  </si>
  <si>
    <t>様式３５</t>
    <rPh sb="0" eb="2">
      <t>ヨウシキ</t>
    </rPh>
    <phoneticPr fontId="3"/>
  </si>
  <si>
    <t>様式３６</t>
    <rPh sb="0" eb="2">
      <t>ヨウシキ</t>
    </rPh>
    <phoneticPr fontId="3"/>
  </si>
  <si>
    <t>様式３７</t>
    <rPh sb="0" eb="2">
      <t>ヨウシキ</t>
    </rPh>
    <phoneticPr fontId="3"/>
  </si>
  <si>
    <t>様式３７の別紙</t>
    <rPh sb="0" eb="2">
      <t>ヨウシキ</t>
    </rPh>
    <rPh sb="5" eb="7">
      <t>ベッシ</t>
    </rPh>
    <phoneticPr fontId="3"/>
  </si>
  <si>
    <t>という。）と、　　　　　　　　　　　　　　　　　　　　　　　　　（以下「乙」という。）</t>
    <rPh sb="33" eb="35">
      <t>イカ</t>
    </rPh>
    <rPh sb="36" eb="37">
      <t>オツ</t>
    </rPh>
    <phoneticPr fontId="3"/>
  </si>
  <si>
    <t>は、選挙運動のための自動車の運送について次のとおり契約を締結する。</t>
    <phoneticPr fontId="3"/>
  </si>
  <si>
    <t>参議院青森県選挙区選出議員選挙候補者</t>
    <rPh sb="0" eb="3">
      <t>サンギイン</t>
    </rPh>
    <rPh sb="3" eb="6">
      <t>アオモリケン</t>
    </rPh>
    <rPh sb="6" eb="9">
      <t>センキョク</t>
    </rPh>
    <rPh sb="9" eb="11">
      <t>センシュツ</t>
    </rPh>
    <rPh sb="11" eb="13">
      <t>ギイン</t>
    </rPh>
    <rPh sb="13" eb="14">
      <t>セン</t>
    </rPh>
    <rPh sb="15" eb="18">
      <t>コウホシャ</t>
    </rPh>
    <phoneticPr fontId="3"/>
  </si>
  <si>
    <t>は、選挙運動用自動車の燃料の供給について次のとおり契約を締結する。</t>
    <rPh sb="2" eb="4">
      <t>センキョ</t>
    </rPh>
    <rPh sb="4" eb="7">
      <t>ウンドウヨウ</t>
    </rPh>
    <rPh sb="7" eb="10">
      <t>ジドウシャ</t>
    </rPh>
    <rPh sb="11" eb="13">
      <t>ネンリョウ</t>
    </rPh>
    <rPh sb="14" eb="16">
      <t>キョウキュウ</t>
    </rPh>
    <phoneticPr fontId="3"/>
  </si>
  <si>
    <t>は、甲が使用する公職選挙法第１４１条に定める選挙運動用自動車の運転について次のとおり契</t>
    <rPh sb="2" eb="3">
      <t>コウ</t>
    </rPh>
    <rPh sb="4" eb="6">
      <t>シヨウ</t>
    </rPh>
    <rPh sb="8" eb="10">
      <t>コウショク</t>
    </rPh>
    <rPh sb="10" eb="13">
      <t>センキョホウ</t>
    </rPh>
    <rPh sb="13" eb="14">
      <t>ダイ</t>
    </rPh>
    <rPh sb="17" eb="18">
      <t>ジョウ</t>
    </rPh>
    <rPh sb="19" eb="20">
      <t>サダ</t>
    </rPh>
    <rPh sb="22" eb="24">
      <t>センキョ</t>
    </rPh>
    <rPh sb="24" eb="27">
      <t>ウンドウヨウ</t>
    </rPh>
    <rPh sb="27" eb="30">
      <t>ジドウシャ</t>
    </rPh>
    <rPh sb="31" eb="33">
      <t>ウンテン</t>
    </rPh>
    <phoneticPr fontId="3"/>
  </si>
  <si>
    <t>約を締結する。</t>
    <phoneticPr fontId="3"/>
  </si>
  <si>
    <t>は、印刷物の作成について次のとおり契約を締結する。</t>
    <rPh sb="2" eb="5">
      <t>インサツブツ</t>
    </rPh>
    <rPh sb="6" eb="8">
      <t>サクセイ</t>
    </rPh>
    <phoneticPr fontId="3"/>
  </si>
  <si>
    <t>は、次の立札・看板の作成について次のとおり契約を締結する。</t>
    <rPh sb="2" eb="3">
      <t>ツギ</t>
    </rPh>
    <rPh sb="4" eb="6">
      <t>タテフダ</t>
    </rPh>
    <rPh sb="7" eb="9">
      <t>カンバン</t>
    </rPh>
    <rPh sb="10" eb="12">
      <t>サクセイ</t>
    </rPh>
    <phoneticPr fontId="3"/>
  </si>
  <si>
    <t>⇒氏名結合</t>
    <rPh sb="1" eb="3">
      <t>シメイ</t>
    </rPh>
    <rPh sb="3" eb="5">
      <t>ケツゴウ</t>
    </rPh>
    <phoneticPr fontId="3"/>
  </si>
  <si>
    <t>　参議院青森県選挙区選出議員選挙候補者</t>
    <rPh sb="1" eb="4">
      <t>サンギイン</t>
    </rPh>
    <rPh sb="4" eb="7">
      <t>アオモリケン</t>
    </rPh>
    <rPh sb="7" eb="10">
      <t>センキョク</t>
    </rPh>
    <rPh sb="10" eb="12">
      <t>センシュツ</t>
    </rPh>
    <rPh sb="12" eb="14">
      <t>ギイン</t>
    </rPh>
    <rPh sb="14" eb="16">
      <t>センキョ</t>
    </rPh>
    <phoneticPr fontId="3"/>
  </si>
  <si>
    <t>　　         （以下「甲」</t>
    <phoneticPr fontId="3"/>
  </si>
  <si>
    <t>事項について、下記のとおり異動があったので届け出ます。</t>
    <rPh sb="7" eb="9">
      <t>カキ</t>
    </rPh>
    <rPh sb="13" eb="15">
      <t>イドウ</t>
    </rPh>
    <rPh sb="21" eb="22">
      <t>トド</t>
    </rPh>
    <rPh sb="23" eb="24">
      <t>デ</t>
    </rPh>
    <phoneticPr fontId="3"/>
  </si>
  <si>
    <t>公営17請求内訳</t>
    <rPh sb="0" eb="2">
      <t>コウエイ</t>
    </rPh>
    <rPh sb="4" eb="6">
      <t>セイキュウ</t>
    </rPh>
    <rPh sb="6" eb="8">
      <t>ウチワケ</t>
    </rPh>
    <phoneticPr fontId="3"/>
  </si>
  <si>
    <t>自動車等取付用立札・看板作成証明書</t>
    <rPh sb="0" eb="3">
      <t>ジドウシャ</t>
    </rPh>
    <rPh sb="3" eb="4">
      <t>トウ</t>
    </rPh>
    <rPh sb="4" eb="7">
      <t>トリツケヨウ</t>
    </rPh>
    <rPh sb="7" eb="9">
      <t>タテフダ</t>
    </rPh>
    <rPh sb="10" eb="12">
      <t>カンバン</t>
    </rPh>
    <rPh sb="12" eb="14">
      <t>サクセイ</t>
    </rPh>
    <rPh sb="14" eb="17">
      <t>ショウメイショ</t>
    </rPh>
    <phoneticPr fontId="3"/>
  </si>
  <si>
    <t xml:space="preserve">        イ　確認された作成枚数が35,000枚以下の場合</t>
    <rPh sb="10" eb="12">
      <t>カクニン</t>
    </rPh>
    <rPh sb="15" eb="17">
      <t>サクセイ</t>
    </rPh>
    <rPh sb="17" eb="19">
      <t>マイスウ</t>
    </rPh>
    <rPh sb="26" eb="27">
      <t>マイ</t>
    </rPh>
    <rPh sb="27" eb="29">
      <t>イカ</t>
    </rPh>
    <rPh sb="30" eb="32">
      <t>バアイ</t>
    </rPh>
    <phoneticPr fontId="3"/>
  </si>
  <si>
    <t>　ロ　確認された作成枚数が35,000枚を超える場合</t>
    <rPh sb="3" eb="5">
      <t>カクニン</t>
    </rPh>
    <rPh sb="8" eb="10">
      <t>サクセイ</t>
    </rPh>
    <rPh sb="10" eb="12">
      <t>マイスウ</t>
    </rPh>
    <rPh sb="19" eb="20">
      <t>マイ</t>
    </rPh>
    <rPh sb="21" eb="22">
      <t>コ</t>
    </rPh>
    <rPh sb="24" eb="26">
      <t>バアイ</t>
    </rPh>
    <phoneticPr fontId="3"/>
  </si>
  <si>
    <t>葉書作成枚数</t>
    <rPh sb="0" eb="2">
      <t>ハガキ</t>
    </rPh>
    <rPh sb="2" eb="4">
      <t>サクセイ</t>
    </rPh>
    <rPh sb="4" eb="6">
      <t>マイスウ</t>
    </rPh>
    <phoneticPr fontId="3"/>
  </si>
  <si>
    <t>35,000枚以下の場合</t>
    <rPh sb="6" eb="7">
      <t>マイ</t>
    </rPh>
    <rPh sb="7" eb="9">
      <t>イカ</t>
    </rPh>
    <rPh sb="10" eb="12">
      <t>バアイ</t>
    </rPh>
    <phoneticPr fontId="3"/>
  </si>
  <si>
    <t>35,001枚以上の場合</t>
    <rPh sb="6" eb="9">
      <t>マイイジョウ</t>
    </rPh>
    <rPh sb="10" eb="12">
      <t>バアイ</t>
    </rPh>
    <phoneticPr fontId="3"/>
  </si>
  <si>
    <t>職務代行開始（廃止）年月日</t>
    <rPh sb="0" eb="2">
      <t>ショクム</t>
    </rPh>
    <rPh sb="2" eb="4">
      <t>ダイコウ</t>
    </rPh>
    <rPh sb="4" eb="6">
      <t>カイシ</t>
    </rPh>
    <rPh sb="7" eb="9">
      <t>ハイシ</t>
    </rPh>
    <rPh sb="10" eb="13">
      <t>ネンガッピ</t>
    </rPh>
    <phoneticPr fontId="3"/>
  </si>
  <si>
    <t>　　　話通訳者」と、専ら要約筆記（同法第１９７条の２第２項に規定する要約筆記をいう。）のために使用</t>
    <rPh sb="10" eb="11">
      <t>モッパ</t>
    </rPh>
    <rPh sb="12" eb="14">
      <t>ヨウヤク</t>
    </rPh>
    <rPh sb="14" eb="16">
      <t>ヒッキ</t>
    </rPh>
    <rPh sb="17" eb="19">
      <t>ドウホウ</t>
    </rPh>
    <rPh sb="19" eb="20">
      <t>ダイ</t>
    </rPh>
    <rPh sb="23" eb="24">
      <t>ジョウ</t>
    </rPh>
    <rPh sb="26" eb="27">
      <t>ダイ</t>
    </rPh>
    <rPh sb="28" eb="29">
      <t>コウ</t>
    </rPh>
    <rPh sb="30" eb="32">
      <t>キテイ</t>
    </rPh>
    <rPh sb="34" eb="36">
      <t>ヨウヤク</t>
    </rPh>
    <rPh sb="36" eb="38">
      <t>ヒッキ</t>
    </rPh>
    <rPh sb="47" eb="49">
      <t>シヨウ</t>
    </rPh>
    <phoneticPr fontId="3"/>
  </si>
  <si>
    <t>　　　する者にあっては「要約筆記者」と記載してください。</t>
    <phoneticPr fontId="3"/>
  </si>
  <si>
    <t>ポスター作成単価算定</t>
    <rPh sb="4" eb="6">
      <t>サクセイ</t>
    </rPh>
    <rPh sb="6" eb="8">
      <t>タンカ</t>
    </rPh>
    <rPh sb="8" eb="10">
      <t>サンテイ</t>
    </rPh>
    <phoneticPr fontId="3"/>
  </si>
  <si>
    <t>　上記のとおり政見放送の申込みをします。</t>
    <rPh sb="1" eb="3">
      <t>ジョウキ</t>
    </rPh>
    <rPh sb="7" eb="9">
      <t>セイケン</t>
    </rPh>
    <rPh sb="9" eb="11">
      <t>ホウソウ</t>
    </rPh>
    <rPh sb="12" eb="14">
      <t>モウシコ</t>
    </rPh>
    <phoneticPr fontId="3"/>
  </si>
  <si>
    <t>　　８　上記の表中、記載欄に不足を生じる場合は、備考欄に「別紙のとおり」と記入の上、別紙</t>
    <rPh sb="4" eb="6">
      <t>ジョウキ</t>
    </rPh>
    <rPh sb="7" eb="9">
      <t>ヒョウチュウ</t>
    </rPh>
    <rPh sb="10" eb="12">
      <t>キサイ</t>
    </rPh>
    <rPh sb="12" eb="13">
      <t>ラン</t>
    </rPh>
    <rPh sb="14" eb="16">
      <t>フソク</t>
    </rPh>
    <rPh sb="17" eb="18">
      <t>ショウ</t>
    </rPh>
    <rPh sb="20" eb="22">
      <t>バアイ</t>
    </rPh>
    <rPh sb="24" eb="26">
      <t>ビコウ</t>
    </rPh>
    <rPh sb="26" eb="27">
      <t>ラン</t>
    </rPh>
    <rPh sb="29" eb="31">
      <t>ベッシ</t>
    </rPh>
    <rPh sb="37" eb="39">
      <t>キニュウ</t>
    </rPh>
    <rPh sb="40" eb="41">
      <t>ウエ</t>
    </rPh>
    <rPh sb="42" eb="44">
      <t>ベッシ</t>
    </rPh>
    <phoneticPr fontId="3"/>
  </si>
  <si>
    <t>　　　に記載し、この証明書を添付してください。</t>
    <rPh sb="4" eb="6">
      <t>キサイ</t>
    </rPh>
    <rPh sb="10" eb="13">
      <t>ショウメイショ</t>
    </rPh>
    <rPh sb="14" eb="16">
      <t>テンプ</t>
    </rPh>
    <phoneticPr fontId="3"/>
  </si>
  <si>
    <t>　　７　上記の表中、記載欄に不足を生じる場合には、備考欄に「別紙のとおり」と記入のうえ、</t>
    <rPh sb="4" eb="6">
      <t>ジョウキ</t>
    </rPh>
    <rPh sb="7" eb="9">
      <t>ヒョウチュウ</t>
    </rPh>
    <rPh sb="10" eb="12">
      <t>キサイ</t>
    </rPh>
    <rPh sb="12" eb="13">
      <t>ラン</t>
    </rPh>
    <rPh sb="14" eb="16">
      <t>フソク</t>
    </rPh>
    <rPh sb="17" eb="18">
      <t>ショウ</t>
    </rPh>
    <rPh sb="20" eb="22">
      <t>バアイ</t>
    </rPh>
    <rPh sb="25" eb="27">
      <t>ビコウ</t>
    </rPh>
    <rPh sb="27" eb="28">
      <t>ラン</t>
    </rPh>
    <rPh sb="30" eb="32">
      <t>ベッシ</t>
    </rPh>
    <rPh sb="38" eb="40">
      <t>キニュウ</t>
    </rPh>
    <phoneticPr fontId="3"/>
  </si>
  <si>
    <t>　　　別紙に記載し、この証明書に添付してください。</t>
    <rPh sb="3" eb="5">
      <t>ベッシ</t>
    </rPh>
    <rPh sb="6" eb="8">
      <t>キサイ</t>
    </rPh>
    <rPh sb="12" eb="15">
      <t>ショウメイショ</t>
    </rPh>
    <rPh sb="16" eb="18">
      <t>テンプ</t>
    </rPh>
    <phoneticPr fontId="3"/>
  </si>
  <si>
    <t>　　８　上記の表中、記載欄に不足を生じる場合には、備考欄に「別紙のとおり」と記入のうえ、</t>
    <rPh sb="4" eb="6">
      <t>ジョウキ</t>
    </rPh>
    <rPh sb="7" eb="9">
      <t>ヒョウチュウ</t>
    </rPh>
    <rPh sb="10" eb="12">
      <t>キサイ</t>
    </rPh>
    <rPh sb="12" eb="13">
      <t>ラン</t>
    </rPh>
    <rPh sb="14" eb="16">
      <t>フソク</t>
    </rPh>
    <rPh sb="17" eb="18">
      <t>ショウ</t>
    </rPh>
    <rPh sb="20" eb="22">
      <t>バアイ</t>
    </rPh>
    <rPh sb="25" eb="27">
      <t>ビコウ</t>
    </rPh>
    <rPh sb="27" eb="28">
      <t>ラン</t>
    </rPh>
    <rPh sb="30" eb="32">
      <t>ベッシ</t>
    </rPh>
    <rPh sb="38" eb="40">
      <t>キニュウ</t>
    </rPh>
    <phoneticPr fontId="3"/>
  </si>
  <si>
    <t>　　２ 　(D)欄には、次により算出した額を記載してください。</t>
    <rPh sb="8" eb="9">
      <t>ラン</t>
    </rPh>
    <rPh sb="12" eb="13">
      <t>ツギ</t>
    </rPh>
    <rPh sb="16" eb="18">
      <t>サンシュツ</t>
    </rPh>
    <rPh sb="20" eb="21">
      <t>ガク</t>
    </rPh>
    <rPh sb="22" eb="24">
      <t>キサイ</t>
    </rPh>
    <phoneticPr fontId="3"/>
  </si>
  <si>
    <t xml:space="preserve">     (1)  確認書により確認された作成枚数が35,000枚以下の場合</t>
    <rPh sb="10" eb="13">
      <t>カクニンショ</t>
    </rPh>
    <rPh sb="16" eb="18">
      <t>カクニン</t>
    </rPh>
    <rPh sb="21" eb="23">
      <t>サクセイ</t>
    </rPh>
    <rPh sb="23" eb="25">
      <t>マイスウ</t>
    </rPh>
    <rPh sb="32" eb="35">
      <t>マイイカ</t>
    </rPh>
    <phoneticPr fontId="3"/>
  </si>
  <si>
    <t xml:space="preserve">     (2)  確認書により確認された作成枚数が35,000枚を超える場合</t>
    <rPh sb="10" eb="13">
      <t>カクニンショ</t>
    </rPh>
    <rPh sb="16" eb="18">
      <t>カクニン</t>
    </rPh>
    <rPh sb="21" eb="23">
      <t>サクセイ</t>
    </rPh>
    <rPh sb="23" eb="25">
      <t>マイスウ</t>
    </rPh>
    <rPh sb="32" eb="33">
      <t>マイ</t>
    </rPh>
    <rPh sb="34" eb="35">
      <t>コ</t>
    </rPh>
    <phoneticPr fontId="3"/>
  </si>
  <si>
    <t xml:space="preserve">    ３　 (E)欄には、確認書により確認された作成枚数を記載してください。</t>
    <phoneticPr fontId="3"/>
  </si>
  <si>
    <t>　　４　 (G)欄には、(A)欄と(D)欄とを比較して少ない方の額を記載してください。</t>
    <phoneticPr fontId="3"/>
  </si>
  <si>
    <t xml:space="preserve">    ５　 (H)欄には、(B)欄と(E)欄とを比較して少ない方の枚数を記載してください。</t>
    <phoneticPr fontId="3"/>
  </si>
  <si>
    <t xml:space="preserve">    ６　候補者が供託物を没収された場合には、青森県に支払を請求することはできません。</t>
    <phoneticPr fontId="3"/>
  </si>
  <si>
    <t>　　２　「選挙区におけるポスター掲示場数」の欄には、ポスター作成証明書の「当該選挙区におけるポ</t>
    <rPh sb="5" eb="8">
      <t>センキョク</t>
    </rPh>
    <phoneticPr fontId="3"/>
  </si>
  <si>
    <t>　　　スター掲示場数」欄に記載されたポスター掲示場数を記載してください。</t>
    <phoneticPr fontId="3"/>
  </si>
  <si>
    <t>備考１　この請求書は、候補者から受領したポスター作成枚数確認書及びポスター作成証明書とともに選</t>
    <rPh sb="24" eb="26">
      <t>サクセイ</t>
    </rPh>
    <rPh sb="26" eb="28">
      <t>マイスウ</t>
    </rPh>
    <rPh sb="37" eb="39">
      <t>サクセイ</t>
    </rPh>
    <phoneticPr fontId="3"/>
  </si>
  <si>
    <t>　　　挙の期日後速やかに提出してください。</t>
    <phoneticPr fontId="3"/>
  </si>
  <si>
    <t>　　４　 (E)欄には、確認書により確認された作成枚数を記載してください。</t>
    <phoneticPr fontId="3"/>
  </si>
  <si>
    <t xml:space="preserve">    ５　 (G)欄には、(A)欄と(D)欄とを比較して少ない方の額を記載してください。</t>
    <phoneticPr fontId="3"/>
  </si>
  <si>
    <t xml:space="preserve">    ６　 (H)欄には、(B)欄と(E)欄とを比較して少ない方の枚数を記載してください。</t>
    <phoneticPr fontId="3"/>
  </si>
  <si>
    <t xml:space="preserve">    ７　候補者が供託物を没収された場合には、青森県に支払を請求することはできません。</t>
    <phoneticPr fontId="3"/>
  </si>
  <si>
    <t>選挙の公示日</t>
    <rPh sb="0" eb="2">
      <t>センキョ</t>
    </rPh>
    <rPh sb="3" eb="5">
      <t>コウジ</t>
    </rPh>
    <rPh sb="5" eb="6">
      <t>ビ</t>
    </rPh>
    <phoneticPr fontId="3"/>
  </si>
  <si>
    <t>R</t>
    <phoneticPr fontId="3"/>
  </si>
  <si>
    <t>選挙の公示日（西暦入力）</t>
    <rPh sb="0" eb="2">
      <t>センキョ</t>
    </rPh>
    <rPh sb="3" eb="5">
      <t>コウジ</t>
    </rPh>
    <rPh sb="5" eb="6">
      <t>ビ</t>
    </rPh>
    <rPh sb="7" eb="9">
      <t>セイレキ</t>
    </rPh>
    <rPh sb="9" eb="11">
      <t>ニュウリョク</t>
    </rPh>
    <phoneticPr fontId="3"/>
  </si>
  <si>
    <t>⇒西暦</t>
    <rPh sb="1" eb="3">
      <t>セイレキ</t>
    </rPh>
    <phoneticPr fontId="3"/>
  </si>
  <si>
    <t>（西暦で入力してください。）⇒和暦表示</t>
    <rPh sb="1" eb="2">
      <t>ニシ</t>
    </rPh>
    <rPh sb="2" eb="3">
      <t>レキ</t>
    </rPh>
    <rPh sb="4" eb="6">
      <t>ニュウリョク</t>
    </rPh>
    <rPh sb="15" eb="17">
      <t>ワレキ</t>
    </rPh>
    <rPh sb="17" eb="19">
      <t>ヒョウジ</t>
    </rPh>
    <phoneticPr fontId="3"/>
  </si>
  <si>
    <t>開票立会人就任承諾年月日（西暦）</t>
    <rPh sb="0" eb="2">
      <t>カイヒョウ</t>
    </rPh>
    <rPh sb="2" eb="4">
      <t>タチアイ</t>
    </rPh>
    <rPh sb="4" eb="5">
      <t>ニン</t>
    </rPh>
    <rPh sb="5" eb="7">
      <t>シュウニン</t>
    </rPh>
    <rPh sb="7" eb="9">
      <t>ショウダク</t>
    </rPh>
    <rPh sb="9" eb="10">
      <t>ネン</t>
    </rPh>
    <rPh sb="10" eb="11">
      <t>ツキ</t>
    </rPh>
    <rPh sb="11" eb="12">
      <t>ビ</t>
    </rPh>
    <rPh sb="13" eb="15">
      <t>セイレキ</t>
    </rPh>
    <phoneticPr fontId="3"/>
  </si>
  <si>
    <t>開票立会人届出年月日（西暦入力）</t>
    <rPh sb="0" eb="2">
      <t>カイヒョウ</t>
    </rPh>
    <rPh sb="2" eb="4">
      <t>タチアイ</t>
    </rPh>
    <rPh sb="4" eb="5">
      <t>ニン</t>
    </rPh>
    <rPh sb="5" eb="7">
      <t>トドケデ</t>
    </rPh>
    <rPh sb="7" eb="10">
      <t>ネンガッピ</t>
    </rPh>
    <rPh sb="11" eb="13">
      <t>セイレキ</t>
    </rPh>
    <rPh sb="13" eb="15">
      <t>ニュウリョク</t>
    </rPh>
    <phoneticPr fontId="3"/>
  </si>
  <si>
    <t>⇒令和元年表示</t>
    <rPh sb="1" eb="3">
      <t>レイワ</t>
    </rPh>
    <rPh sb="3" eb="5">
      <t>ガンネン</t>
    </rPh>
    <rPh sb="5" eb="7">
      <t>ヒョウジ</t>
    </rPh>
    <phoneticPr fontId="3"/>
  </si>
  <si>
    <t>議員選挙において候補者となることができない者でないことを誓います。</t>
    <rPh sb="2" eb="4">
      <t>センキョ</t>
    </rPh>
    <phoneticPr fontId="3"/>
  </si>
  <si>
    <t>　　２　公職選挙法第１５０条第１項第２号イ又はロに掲げる者が同条第２項の政見の放送のための録画をす</t>
    <phoneticPr fontId="3"/>
  </si>
  <si>
    <t>　　　る場合において、その者が同法第１９７条の２第２項の規定により専ら手話通訳のために使用する者に</t>
    <phoneticPr fontId="3"/>
  </si>
  <si>
    <t>　　　対して報酬を支給するときは、「使用する期間」の欄に、同法第８６条の４第１項、第２項、第５項の</t>
    <phoneticPr fontId="3"/>
  </si>
  <si>
    <t>　　　規定による届出のあつた日から当該選挙の期日の前日までの間のいずれかの日（その日に使用する者が</t>
    <phoneticPr fontId="3"/>
  </si>
  <si>
    <t>　　　当該専ら手話通訳のために使用する者を含め５０人を超えない日に限る。）を記載し、「備考」の欄に</t>
    <phoneticPr fontId="3"/>
  </si>
  <si>
    <t>　　　「公職選挙法施行令第１２９条第７項に規定する場合である」と記載してください。</t>
    <phoneticPr fontId="3"/>
  </si>
  <si>
    <t>します。</t>
    <phoneticPr fontId="3"/>
  </si>
  <si>
    <t>様式15</t>
    <phoneticPr fontId="3"/>
  </si>
  <si>
    <t>様式16</t>
  </si>
  <si>
    <t>様式17</t>
  </si>
  <si>
    <t>様式18</t>
  </si>
  <si>
    <t>様式19</t>
    <phoneticPr fontId="3"/>
  </si>
  <si>
    <t>候補者届出事項の異動届出書</t>
    <rPh sb="0" eb="3">
      <t>コウホシャ</t>
    </rPh>
    <rPh sb="3" eb="5">
      <t>トドケデ</t>
    </rPh>
    <rPh sb="5" eb="7">
      <t>ジコウ</t>
    </rPh>
    <rPh sb="8" eb="10">
      <t>イドウ</t>
    </rPh>
    <rPh sb="10" eb="13">
      <t>トドケデショ</t>
    </rPh>
    <phoneticPr fontId="3"/>
  </si>
  <si>
    <t>政見様式１</t>
    <rPh sb="0" eb="2">
      <t>セイケン</t>
    </rPh>
    <rPh sb="2" eb="4">
      <t>ヨウシキ</t>
    </rPh>
    <phoneticPr fontId="3"/>
  </si>
  <si>
    <t>氏　　名
連絡場所</t>
    <rPh sb="0" eb="1">
      <t>ウジ</t>
    </rPh>
    <rPh sb="3" eb="4">
      <t>ナ</t>
    </rPh>
    <rPh sb="5" eb="7">
      <t>レンラク</t>
    </rPh>
    <rPh sb="7" eb="9">
      <t>バショ</t>
    </rPh>
    <phoneticPr fontId="3"/>
  </si>
  <si>
    <t>持込み</t>
    <rPh sb="0" eb="2">
      <t>モチコ</t>
    </rPh>
    <phoneticPr fontId="3"/>
  </si>
  <si>
    <t>（ラジオ使用　　有　・　無）</t>
    <rPh sb="4" eb="6">
      <t>シヨウ</t>
    </rPh>
    <rPh sb="8" eb="9">
      <t>ユウ</t>
    </rPh>
    <rPh sb="12" eb="13">
      <t>ム</t>
    </rPh>
    <phoneticPr fontId="3"/>
  </si>
  <si>
    <t>推薦団体の名称、本部の所在地及び代表者の氏名</t>
    <rPh sb="0" eb="2">
      <t>スイセン</t>
    </rPh>
    <rPh sb="2" eb="4">
      <t>ダンタイ</t>
    </rPh>
    <rPh sb="5" eb="7">
      <t>メイショウ</t>
    </rPh>
    <rPh sb="8" eb="10">
      <t>ホンブ</t>
    </rPh>
    <rPh sb="11" eb="14">
      <t>ショザイチ</t>
    </rPh>
    <rPh sb="14" eb="15">
      <t>オヨ</t>
    </rPh>
    <rPh sb="16" eb="19">
      <t>ダイヒョウシャ</t>
    </rPh>
    <rPh sb="20" eb="22">
      <t>シメイ</t>
    </rPh>
    <phoneticPr fontId="3"/>
  </si>
  <si>
    <t>ふりがな
名　　称</t>
    <rPh sb="5" eb="6">
      <t>メイ</t>
    </rPh>
    <rPh sb="8" eb="9">
      <t>ショウ</t>
    </rPh>
    <phoneticPr fontId="3"/>
  </si>
  <si>
    <t>本部の所在地</t>
    <rPh sb="0" eb="2">
      <t>ホンブ</t>
    </rPh>
    <rPh sb="3" eb="6">
      <t>ショザイチ</t>
    </rPh>
    <phoneticPr fontId="3"/>
  </si>
  <si>
    <t>代表者の氏名</t>
    <rPh sb="0" eb="3">
      <t>ダイヒョウシャ</t>
    </rPh>
    <rPh sb="4" eb="6">
      <t>シメイ</t>
    </rPh>
    <phoneticPr fontId="3"/>
  </si>
  <si>
    <t>局収録</t>
    <rPh sb="0" eb="1">
      <t>キョク</t>
    </rPh>
    <rPh sb="1" eb="3">
      <t>シュウロク</t>
    </rPh>
    <phoneticPr fontId="3"/>
  </si>
  <si>
    <t>日本放送協会においてのみ収録</t>
    <rPh sb="0" eb="2">
      <t>ニホン</t>
    </rPh>
    <rPh sb="2" eb="4">
      <t>ホウソウ</t>
    </rPh>
    <rPh sb="4" eb="6">
      <t>キョウカイ</t>
    </rPh>
    <rPh sb="12" eb="14">
      <t>シュウロク</t>
    </rPh>
    <phoneticPr fontId="3"/>
  </si>
  <si>
    <t>手話通訳を
付す場合の
手話通訳士</t>
    <rPh sb="0" eb="2">
      <t>シュワ</t>
    </rPh>
    <rPh sb="2" eb="4">
      <t>ツウヤク</t>
    </rPh>
    <rPh sb="6" eb="7">
      <t>フ</t>
    </rPh>
    <rPh sb="8" eb="10">
      <t>バアイ</t>
    </rPh>
    <rPh sb="12" eb="14">
      <t>シュワ</t>
    </rPh>
    <rPh sb="14" eb="16">
      <t>ツウヤク</t>
    </rPh>
    <rPh sb="16" eb="17">
      <t>シ</t>
    </rPh>
    <phoneticPr fontId="3"/>
  </si>
  <si>
    <t>ふりがな
氏　　名</t>
    <rPh sb="5" eb="6">
      <t>ウジ</t>
    </rPh>
    <rPh sb="8" eb="9">
      <t>メイ</t>
    </rPh>
    <phoneticPr fontId="3"/>
  </si>
  <si>
    <t>連絡先</t>
    <rPh sb="0" eb="3">
      <t>レンラクサキ</t>
    </rPh>
    <phoneticPr fontId="3"/>
  </si>
  <si>
    <t>選　　　　　択</t>
    <rPh sb="0" eb="1">
      <t>セン</t>
    </rPh>
    <rPh sb="6" eb="7">
      <t>タク</t>
    </rPh>
    <phoneticPr fontId="3"/>
  </si>
  <si>
    <t>　ラジオ</t>
    <phoneticPr fontId="3"/>
  </si>
  <si>
    <t>電話（　　　　　　　　　　　　　　　）</t>
    <rPh sb="0" eb="2">
      <t>デンワ</t>
    </rPh>
    <phoneticPr fontId="3"/>
  </si>
  <si>
    <t>（実施放送局）</t>
    <rPh sb="1" eb="3">
      <t>ジッシ</t>
    </rPh>
    <rPh sb="3" eb="6">
      <t>ホウソウキョク</t>
    </rPh>
    <phoneticPr fontId="3"/>
  </si>
  <si>
    <t>備考１　「候補者名」の欄には当該選挙長が認定した通称を使用する場合は通称を記載し</t>
    <phoneticPr fontId="3"/>
  </si>
  <si>
    <t>　　　てください。</t>
    <phoneticPr fontId="3"/>
  </si>
  <si>
    <t>　　２　「所属党派名」の欄には、所属党派証明書に記載された党派を記載してください。</t>
    <phoneticPr fontId="3"/>
  </si>
  <si>
    <t>　　　所属党派証明書のない候補者は「無所属」と記載してください。</t>
    <phoneticPr fontId="3"/>
  </si>
  <si>
    <t>　　３　「選択」の欄中「持込み」の欄又は「局収録」の欄には、選択する方式に該当す</t>
    <phoneticPr fontId="3"/>
  </si>
  <si>
    <t>　　　る箇所に「○」を記入してください。なお、事前の申込みを行う場合において、持</t>
    <phoneticPr fontId="3"/>
  </si>
  <si>
    <t>　　　込みを選択し、公職選挙法第１５０条第１項第２号イに掲げる者に該当するときは、</t>
    <phoneticPr fontId="3"/>
  </si>
  <si>
    <t>政見様式６－１</t>
    <rPh sb="0" eb="2">
      <t>セイケン</t>
    </rPh>
    <rPh sb="2" eb="4">
      <t>ヨウシキ</t>
    </rPh>
    <phoneticPr fontId="3"/>
  </si>
  <si>
    <t>政見様式２</t>
    <rPh sb="0" eb="2">
      <t>セイケン</t>
    </rPh>
    <rPh sb="2" eb="4">
      <t>ヨウシキ</t>
    </rPh>
    <phoneticPr fontId="3"/>
  </si>
  <si>
    <t>　本政党（政治団体）は、所属する衆議院議員又は参議院議員を、下記のとおり５人以上有しており、</t>
    <rPh sb="1" eb="2">
      <t>ホン</t>
    </rPh>
    <rPh sb="2" eb="4">
      <t>セイトウ</t>
    </rPh>
    <rPh sb="5" eb="7">
      <t>セイジ</t>
    </rPh>
    <rPh sb="7" eb="9">
      <t>ダンタイ</t>
    </rPh>
    <rPh sb="12" eb="14">
      <t>ショゾク</t>
    </rPh>
    <rPh sb="16" eb="19">
      <t>シュウギイン</t>
    </rPh>
    <rPh sb="19" eb="21">
      <t>ギイン</t>
    </rPh>
    <rPh sb="21" eb="22">
      <t>マタ</t>
    </rPh>
    <rPh sb="23" eb="26">
      <t>サンギイン</t>
    </rPh>
    <rPh sb="26" eb="28">
      <t>ギイン</t>
    </rPh>
    <rPh sb="30" eb="32">
      <t>カキ</t>
    </rPh>
    <rPh sb="37" eb="38">
      <t>ヒト</t>
    </rPh>
    <rPh sb="38" eb="40">
      <t>イジョウ</t>
    </rPh>
    <rPh sb="40" eb="41">
      <t>ユウ</t>
    </rPh>
    <phoneticPr fontId="3"/>
  </si>
  <si>
    <t>政党その他の政治団体の名称</t>
    <rPh sb="0" eb="2">
      <t>セイトウ</t>
    </rPh>
    <rPh sb="4" eb="5">
      <t>タ</t>
    </rPh>
    <rPh sb="6" eb="8">
      <t>セイジ</t>
    </rPh>
    <rPh sb="8" eb="10">
      <t>ダンタイ</t>
    </rPh>
    <rPh sb="11" eb="13">
      <t>メイショウ</t>
    </rPh>
    <phoneticPr fontId="3"/>
  </si>
  <si>
    <t>　　本部の所在地　</t>
    <rPh sb="2" eb="4">
      <t>ホンブ</t>
    </rPh>
    <rPh sb="5" eb="8">
      <t>ショザイチ</t>
    </rPh>
    <phoneticPr fontId="3"/>
  </si>
  <si>
    <t>　代 　表　 者　</t>
    <rPh sb="1" eb="2">
      <t>ダイ</t>
    </rPh>
    <rPh sb="4" eb="5">
      <t>ヒョウ</t>
    </rPh>
    <rPh sb="7" eb="8">
      <t>シャ</t>
    </rPh>
    <phoneticPr fontId="3"/>
  </si>
  <si>
    <t>衆議院議員又は　参議院議員の別</t>
    <rPh sb="0" eb="3">
      <t>シュウギイン</t>
    </rPh>
    <rPh sb="3" eb="5">
      <t>ギイン</t>
    </rPh>
    <rPh sb="5" eb="6">
      <t>マタ</t>
    </rPh>
    <rPh sb="8" eb="11">
      <t>サンギイン</t>
    </rPh>
    <rPh sb="11" eb="13">
      <t>ギイン</t>
    </rPh>
    <rPh sb="14" eb="15">
      <t>ベツ</t>
    </rPh>
    <phoneticPr fontId="3"/>
  </si>
  <si>
    <t>氏　　　　名</t>
    <rPh sb="0" eb="1">
      <t>ウジ</t>
    </rPh>
    <rPh sb="5" eb="6">
      <t>メイ</t>
    </rPh>
    <phoneticPr fontId="3"/>
  </si>
  <si>
    <t>選挙執行年月日</t>
    <rPh sb="0" eb="2">
      <t>センキョ</t>
    </rPh>
    <rPh sb="2" eb="4">
      <t>シッコウ</t>
    </rPh>
    <rPh sb="4" eb="7">
      <t>ネンガッピ</t>
    </rPh>
    <phoneticPr fontId="3"/>
  </si>
  <si>
    <t>１　「選挙区」欄は、参議院比例代表選出議員については、「比例代表」と記載しなければなりませ</t>
    <rPh sb="3" eb="6">
      <t>センキョク</t>
    </rPh>
    <rPh sb="7" eb="8">
      <t>ラン</t>
    </rPh>
    <rPh sb="10" eb="13">
      <t>サンギイン</t>
    </rPh>
    <rPh sb="13" eb="15">
      <t>ヒレイ</t>
    </rPh>
    <rPh sb="15" eb="17">
      <t>ダイヒョウ</t>
    </rPh>
    <rPh sb="17" eb="19">
      <t>センシュツ</t>
    </rPh>
    <rPh sb="19" eb="21">
      <t>ギイン</t>
    </rPh>
    <rPh sb="28" eb="30">
      <t>ヒレイ</t>
    </rPh>
    <rPh sb="30" eb="32">
      <t>ダイヒョウ</t>
    </rPh>
    <rPh sb="34" eb="36">
      <t>キサイ</t>
    </rPh>
    <phoneticPr fontId="3"/>
  </si>
  <si>
    <t>　ん。</t>
    <phoneticPr fontId="3"/>
  </si>
  <si>
    <t>（添付書類１）</t>
    <rPh sb="1" eb="3">
      <t>テンプ</t>
    </rPh>
    <rPh sb="3" eb="5">
      <t>ショルイ</t>
    </rPh>
    <phoneticPr fontId="3"/>
  </si>
  <si>
    <t>に所属する</t>
    <rPh sb="1" eb="3">
      <t>ショゾク</t>
    </rPh>
    <phoneticPr fontId="3"/>
  </si>
  <si>
    <t>衆議院議員</t>
  </si>
  <si>
    <t>代表者氏名</t>
    <rPh sb="0" eb="3">
      <t>ダイヒョウシャ</t>
    </rPh>
    <rPh sb="3" eb="5">
      <t>シメイ</t>
    </rPh>
    <phoneticPr fontId="3"/>
  </si>
  <si>
    <t>（添付書類２）</t>
    <rPh sb="1" eb="3">
      <t>テンプ</t>
    </rPh>
    <rPh sb="3" eb="5">
      <t>ショルイ</t>
    </rPh>
    <phoneticPr fontId="3"/>
  </si>
  <si>
    <t>　　政党その他の政治団体の名称</t>
    <rPh sb="2" eb="4">
      <t>セイトウ</t>
    </rPh>
    <rPh sb="6" eb="7">
      <t>タ</t>
    </rPh>
    <rPh sb="8" eb="10">
      <t>セイジ</t>
    </rPh>
    <rPh sb="10" eb="12">
      <t>ダンタイ</t>
    </rPh>
    <rPh sb="13" eb="15">
      <t>メイショウ</t>
    </rPh>
    <phoneticPr fontId="3"/>
  </si>
  <si>
    <t>党（政治団体）の得票総数は　　　　　　　　　　　票であり、本政党（政治団体）は、公職選挙法</t>
    <rPh sb="0" eb="1">
      <t>トウ</t>
    </rPh>
    <rPh sb="24" eb="25">
      <t>ヒョウ</t>
    </rPh>
    <rPh sb="29" eb="30">
      <t>ホン</t>
    </rPh>
    <rPh sb="30" eb="32">
      <t>セイトウ</t>
    </rPh>
    <rPh sb="33" eb="35">
      <t>セイジ</t>
    </rPh>
    <rPh sb="35" eb="37">
      <t>ダンタイ</t>
    </rPh>
    <rPh sb="40" eb="42">
      <t>コウショク</t>
    </rPh>
    <rPh sb="42" eb="45">
      <t>センキョホウ</t>
    </rPh>
    <phoneticPr fontId="3"/>
  </si>
  <si>
    <t>（内訳）</t>
    <rPh sb="1" eb="3">
      <t>ウチワケ</t>
    </rPh>
    <phoneticPr fontId="3"/>
  </si>
  <si>
    <t>公職の候補者の氏名</t>
    <rPh sb="0" eb="2">
      <t>コウショク</t>
    </rPh>
    <rPh sb="3" eb="6">
      <t>コウホシャ</t>
    </rPh>
    <rPh sb="7" eb="9">
      <t>シメイ</t>
    </rPh>
    <phoneticPr fontId="3"/>
  </si>
  <si>
    <t>得　　票　　数</t>
    <rPh sb="0" eb="1">
      <t>エ</t>
    </rPh>
    <rPh sb="3" eb="4">
      <t>ヒョウ</t>
    </rPh>
    <rPh sb="6" eb="7">
      <t>スウ</t>
    </rPh>
    <phoneticPr fontId="3"/>
  </si>
  <si>
    <t>（その１）</t>
    <phoneticPr fontId="3"/>
  </si>
  <si>
    <t>政見放送の録音・録画に録音物を使用とする場合における録音用原稿用紙</t>
    <rPh sb="0" eb="2">
      <t>セイケン</t>
    </rPh>
    <rPh sb="2" eb="4">
      <t>ホウソウ</t>
    </rPh>
    <rPh sb="5" eb="7">
      <t>ロクオン</t>
    </rPh>
    <rPh sb="8" eb="10">
      <t>ロクガ</t>
    </rPh>
    <rPh sb="11" eb="13">
      <t>ロクオン</t>
    </rPh>
    <rPh sb="13" eb="14">
      <t>ブツ</t>
    </rPh>
    <rPh sb="15" eb="17">
      <t>シヨウ</t>
    </rPh>
    <rPh sb="20" eb="22">
      <t>バアイ</t>
    </rPh>
    <rPh sb="26" eb="29">
      <t>ロクオンヨウ</t>
    </rPh>
    <rPh sb="29" eb="31">
      <t>ゲンコウ</t>
    </rPh>
    <rPh sb="31" eb="33">
      <t>ヨウシ</t>
    </rPh>
    <phoneticPr fontId="3"/>
  </si>
  <si>
    <t>録音物使用申請者氏名</t>
    <rPh sb="0" eb="2">
      <t>ロクオン</t>
    </rPh>
    <rPh sb="2" eb="3">
      <t>ブツ</t>
    </rPh>
    <rPh sb="3" eb="5">
      <t>シヨウ</t>
    </rPh>
    <rPh sb="5" eb="7">
      <t>シンセイ</t>
    </rPh>
    <rPh sb="7" eb="8">
      <t>シャ</t>
    </rPh>
    <rPh sb="8" eb="10">
      <t>シメイ</t>
    </rPh>
    <phoneticPr fontId="3"/>
  </si>
  <si>
    <t>（その２）</t>
    <phoneticPr fontId="3"/>
  </si>
  <si>
    <t>（その３）</t>
    <phoneticPr fontId="3"/>
  </si>
  <si>
    <t>（その６）</t>
    <phoneticPr fontId="3"/>
  </si>
  <si>
    <t>　　　ともに提出してください。</t>
    <phoneticPr fontId="3"/>
  </si>
  <si>
    <t>備考一　録音用原稿は、この用紙により政見放送の申込みの際、録音物使用申請書等と</t>
    <rPh sb="0" eb="2">
      <t>ビコウ</t>
    </rPh>
    <rPh sb="2" eb="3">
      <t>１</t>
    </rPh>
    <rPh sb="4" eb="7">
      <t>ロクオンヨウ</t>
    </rPh>
    <rPh sb="7" eb="9">
      <t>ゲンコウ</t>
    </rPh>
    <rPh sb="13" eb="15">
      <t>ヨウシ</t>
    </rPh>
    <rPh sb="18" eb="20">
      <t>セイケン</t>
    </rPh>
    <rPh sb="20" eb="22">
      <t>ホウソウ</t>
    </rPh>
    <rPh sb="23" eb="25">
      <t>モウシコ</t>
    </rPh>
    <rPh sb="27" eb="28">
      <t>サイ</t>
    </rPh>
    <rPh sb="29" eb="31">
      <t>ロクオン</t>
    </rPh>
    <rPh sb="31" eb="32">
      <t>ブツ</t>
    </rPh>
    <rPh sb="32" eb="34">
      <t>シヨウ</t>
    </rPh>
    <rPh sb="34" eb="38">
      <t>シンセイショトウ</t>
    </rPh>
    <phoneticPr fontId="3"/>
  </si>
  <si>
    <t>　右のとおり提出します。</t>
    <rPh sb="1" eb="2">
      <t>ミギ</t>
    </rPh>
    <rPh sb="6" eb="8">
      <t>テイシュツ</t>
    </rPh>
    <phoneticPr fontId="3"/>
  </si>
  <si>
    <t>録音物使用申請者の住所</t>
    <rPh sb="0" eb="2">
      <t>ロクオン</t>
    </rPh>
    <rPh sb="2" eb="3">
      <t>ブツ</t>
    </rPh>
    <rPh sb="3" eb="5">
      <t>シヨウ</t>
    </rPh>
    <rPh sb="5" eb="7">
      <t>シンセイ</t>
    </rPh>
    <rPh sb="7" eb="8">
      <t>シャ</t>
    </rPh>
    <rPh sb="9" eb="11">
      <t>ジュウショ</t>
    </rPh>
    <phoneticPr fontId="3"/>
  </si>
  <si>
    <t>氏　　名</t>
    <rPh sb="0" eb="1">
      <t>シ</t>
    </rPh>
    <rPh sb="3" eb="4">
      <t>メイ</t>
    </rPh>
    <phoneticPr fontId="3"/>
  </si>
  <si>
    <t>政見放送用の録音・録画の契約届出書</t>
    <rPh sb="0" eb="2">
      <t>セイケン</t>
    </rPh>
    <rPh sb="2" eb="5">
      <t>ホウソウヨウ</t>
    </rPh>
    <rPh sb="6" eb="8">
      <t>ロクオン</t>
    </rPh>
    <rPh sb="9" eb="11">
      <t>ロクガ</t>
    </rPh>
    <rPh sb="12" eb="14">
      <t>ケイヤク</t>
    </rPh>
    <rPh sb="14" eb="17">
      <t>トドケデショ</t>
    </rPh>
    <phoneticPr fontId="3"/>
  </si>
  <si>
    <t>　次のとおり政見放送用の録音・録画の契約を締結したので届け出ます。</t>
    <rPh sb="1" eb="2">
      <t>ツギ</t>
    </rPh>
    <rPh sb="6" eb="8">
      <t>セイケン</t>
    </rPh>
    <rPh sb="8" eb="11">
      <t>ホウソウヨウ</t>
    </rPh>
    <rPh sb="12" eb="14">
      <t>ロクオン</t>
    </rPh>
    <rPh sb="15" eb="17">
      <t>ロクガ</t>
    </rPh>
    <rPh sb="18" eb="20">
      <t>ケイヤク</t>
    </rPh>
    <rPh sb="21" eb="23">
      <t>テイケツ</t>
    </rPh>
    <rPh sb="27" eb="28">
      <t>トド</t>
    </rPh>
    <rPh sb="29" eb="30">
      <t>デ</t>
    </rPh>
    <phoneticPr fontId="3"/>
  </si>
  <si>
    <t>（青森県）</t>
    <rPh sb="1" eb="4">
      <t>アオモリケン</t>
    </rPh>
    <phoneticPr fontId="3"/>
  </si>
  <si>
    <t>契約の相手方の氏名又は名称及び住所並びに法人にあってはその代表者の氏名</t>
    <rPh sb="0" eb="2">
      <t>ケイヤク</t>
    </rPh>
    <rPh sb="3" eb="6">
      <t>アイテガタ</t>
    </rPh>
    <rPh sb="7" eb="9">
      <t>シメイ</t>
    </rPh>
    <rPh sb="9" eb="10">
      <t>マタ</t>
    </rPh>
    <rPh sb="11" eb="13">
      <t>メイショウ</t>
    </rPh>
    <rPh sb="13" eb="14">
      <t>オヨ</t>
    </rPh>
    <rPh sb="15" eb="17">
      <t>ジュウショ</t>
    </rPh>
    <rPh sb="17" eb="18">
      <t>ナラ</t>
    </rPh>
    <rPh sb="20" eb="22">
      <t>ホウジン</t>
    </rPh>
    <rPh sb="29" eb="32">
      <t>ダイヒョウシャ</t>
    </rPh>
    <rPh sb="33" eb="35">
      <t>シメイ</t>
    </rPh>
    <phoneticPr fontId="3"/>
  </si>
  <si>
    <t>契　約　内　容</t>
    <rPh sb="0" eb="1">
      <t>チギリ</t>
    </rPh>
    <rPh sb="2" eb="3">
      <t>ヤク</t>
    </rPh>
    <rPh sb="4" eb="5">
      <t>ウチ</t>
    </rPh>
    <rPh sb="6" eb="7">
      <t>カタチ</t>
    </rPh>
    <phoneticPr fontId="3"/>
  </si>
  <si>
    <t>複製数</t>
    <rPh sb="0" eb="2">
      <t>フクセイ</t>
    </rPh>
    <rPh sb="2" eb="3">
      <t>スウ</t>
    </rPh>
    <phoneticPr fontId="3"/>
  </si>
  <si>
    <t>政見放送用の録音</t>
    <rPh sb="0" eb="2">
      <t>セイケン</t>
    </rPh>
    <rPh sb="2" eb="5">
      <t>ホウソウヨウ</t>
    </rPh>
    <rPh sb="6" eb="8">
      <t>ロクオン</t>
    </rPh>
    <phoneticPr fontId="3"/>
  </si>
  <si>
    <t>　年　月　日</t>
    <rPh sb="1" eb="2">
      <t>ネン</t>
    </rPh>
    <rPh sb="3" eb="4">
      <t>ツキ</t>
    </rPh>
    <rPh sb="5" eb="6">
      <t>ニチ</t>
    </rPh>
    <phoneticPr fontId="3"/>
  </si>
  <si>
    <t>政見放送用の録画</t>
    <rPh sb="0" eb="2">
      <t>セイケン</t>
    </rPh>
    <rPh sb="2" eb="5">
      <t>ホウソウヨウ</t>
    </rPh>
    <rPh sb="6" eb="8">
      <t>ロクガ</t>
    </rPh>
    <phoneticPr fontId="3"/>
  </si>
  <si>
    <t>政見放送用録音・録画証明書</t>
    <rPh sb="0" eb="2">
      <t>セイケン</t>
    </rPh>
    <rPh sb="2" eb="5">
      <t>ホウソウヨウ</t>
    </rPh>
    <rPh sb="5" eb="7">
      <t>ロクオン</t>
    </rPh>
    <rPh sb="8" eb="10">
      <t>ロクガ</t>
    </rPh>
    <rPh sb="10" eb="13">
      <t>ショウメイショ</t>
    </rPh>
    <phoneticPr fontId="3"/>
  </si>
  <si>
    <t>　次のとおり政見放送用に録音又は録画したものであることを証明します。</t>
    <rPh sb="1" eb="2">
      <t>ツギ</t>
    </rPh>
    <rPh sb="6" eb="8">
      <t>セイケン</t>
    </rPh>
    <rPh sb="8" eb="11">
      <t>ホウソウヨウ</t>
    </rPh>
    <rPh sb="12" eb="14">
      <t>ロクオン</t>
    </rPh>
    <rPh sb="14" eb="15">
      <t>マタ</t>
    </rPh>
    <rPh sb="16" eb="18">
      <t>ロクガ</t>
    </rPh>
    <rPh sb="28" eb="30">
      <t>ショウメイ</t>
    </rPh>
    <phoneticPr fontId="3"/>
  </si>
  <si>
    <t>録音又は録画の区分　　　　　　　　　　　　　　　（該当する方の番号に○をしてください。）</t>
    <rPh sb="0" eb="2">
      <t>ロクオン</t>
    </rPh>
    <rPh sb="2" eb="3">
      <t>マタ</t>
    </rPh>
    <rPh sb="4" eb="6">
      <t>ロクガ</t>
    </rPh>
    <rPh sb="7" eb="9">
      <t>クブン</t>
    </rPh>
    <rPh sb="25" eb="27">
      <t>ガイトウ</t>
    </rPh>
    <rPh sb="29" eb="30">
      <t>ホウ</t>
    </rPh>
    <rPh sb="31" eb="33">
      <t>バンゴウ</t>
    </rPh>
    <phoneticPr fontId="3"/>
  </si>
  <si>
    <t>１　録音の場合</t>
    <rPh sb="2" eb="4">
      <t>ロクオン</t>
    </rPh>
    <rPh sb="5" eb="7">
      <t>バアイ</t>
    </rPh>
    <phoneticPr fontId="3"/>
  </si>
  <si>
    <t>２　録画の場合</t>
    <rPh sb="2" eb="4">
      <t>ロクガ</t>
    </rPh>
    <rPh sb="5" eb="7">
      <t>バアイ</t>
    </rPh>
    <phoneticPr fontId="3"/>
  </si>
  <si>
    <t>録音・録画業者の氏名又は名称及び住所並びに法人にあってはその代表者の氏名</t>
    <rPh sb="0" eb="2">
      <t>ロクオン</t>
    </rPh>
    <rPh sb="3" eb="5">
      <t>ロクガ</t>
    </rPh>
    <rPh sb="5" eb="7">
      <t>ギョウシャ</t>
    </rPh>
    <rPh sb="8" eb="10">
      <t>シメイ</t>
    </rPh>
    <rPh sb="10" eb="11">
      <t>マタ</t>
    </rPh>
    <rPh sb="12" eb="14">
      <t>メイショウ</t>
    </rPh>
    <rPh sb="14" eb="15">
      <t>オヨ</t>
    </rPh>
    <rPh sb="16" eb="18">
      <t>ジュウショ</t>
    </rPh>
    <rPh sb="18" eb="19">
      <t>ナラ</t>
    </rPh>
    <rPh sb="21" eb="23">
      <t>ホウジン</t>
    </rPh>
    <rPh sb="30" eb="33">
      <t>ダイヒョウシャ</t>
    </rPh>
    <rPh sb="34" eb="36">
      <t>シメイ</t>
    </rPh>
    <phoneticPr fontId="3"/>
  </si>
  <si>
    <t>氏名又は名称</t>
    <rPh sb="0" eb="2">
      <t>シメイ</t>
    </rPh>
    <rPh sb="2" eb="3">
      <t>マタ</t>
    </rPh>
    <rPh sb="4" eb="6">
      <t>メイショウ</t>
    </rPh>
    <phoneticPr fontId="3"/>
  </si>
  <si>
    <t>録音・録画一種類の単価</t>
    <rPh sb="0" eb="2">
      <t>ロクオン</t>
    </rPh>
    <rPh sb="3" eb="5">
      <t>ロクガ</t>
    </rPh>
    <rPh sb="5" eb="8">
      <t>イッシュルイ</t>
    </rPh>
    <rPh sb="9" eb="11">
      <t>タンカ</t>
    </rPh>
    <phoneticPr fontId="3"/>
  </si>
  <si>
    <t>複製金額</t>
    <rPh sb="0" eb="2">
      <t>フクセイ</t>
    </rPh>
    <rPh sb="2" eb="4">
      <t>キンガク</t>
    </rPh>
    <phoneticPr fontId="3"/>
  </si>
  <si>
    <t>３　録音・録画業者が青森県に支払を請求するときは、この証明書を請求書に添付してください。</t>
    <rPh sb="2" eb="4">
      <t>ロクオン</t>
    </rPh>
    <rPh sb="5" eb="7">
      <t>ロクガ</t>
    </rPh>
    <rPh sb="7" eb="9">
      <t>ギョウシャ</t>
    </rPh>
    <rPh sb="10" eb="13">
      <t>アオモリケン</t>
    </rPh>
    <rPh sb="14" eb="16">
      <t>シハライ</t>
    </rPh>
    <rPh sb="17" eb="19">
      <t>セイキュウ</t>
    </rPh>
    <rPh sb="27" eb="30">
      <t>ショウメイショ</t>
    </rPh>
    <rPh sb="31" eb="34">
      <t>セイキュウショ</t>
    </rPh>
    <rPh sb="35" eb="37">
      <t>テンプ</t>
    </rPh>
    <phoneticPr fontId="3"/>
  </si>
  <si>
    <t xml:space="preserve"> (1)　録音又は録画に要した金額</t>
    <rPh sb="5" eb="7">
      <t>ロクオン</t>
    </rPh>
    <rPh sb="7" eb="8">
      <t>マタ</t>
    </rPh>
    <rPh sb="9" eb="11">
      <t>ロクガ</t>
    </rPh>
    <rPh sb="12" eb="13">
      <t>ヨウ</t>
    </rPh>
    <rPh sb="15" eb="17">
      <t>キンガク</t>
    </rPh>
    <phoneticPr fontId="3"/>
  </si>
  <si>
    <t>　　①　録音の場合　　　　一種類につき</t>
    <rPh sb="4" eb="6">
      <t>ロクオン</t>
    </rPh>
    <rPh sb="7" eb="9">
      <t>バアイ</t>
    </rPh>
    <rPh sb="13" eb="16">
      <t>イッシュルイ</t>
    </rPh>
    <phoneticPr fontId="3"/>
  </si>
  <si>
    <t>226,000円</t>
    <rPh sb="7" eb="8">
      <t>エン</t>
    </rPh>
    <phoneticPr fontId="3"/>
  </si>
  <si>
    <t>　　②　録画の場合　　　　一種類につき</t>
    <rPh sb="4" eb="6">
      <t>ロクガ</t>
    </rPh>
    <rPh sb="7" eb="9">
      <t>バアイ</t>
    </rPh>
    <rPh sb="13" eb="16">
      <t>イッシュルイ</t>
    </rPh>
    <phoneticPr fontId="3"/>
  </si>
  <si>
    <t>2,873,000円</t>
    <rPh sb="9" eb="10">
      <t>エン</t>
    </rPh>
    <phoneticPr fontId="3"/>
  </si>
  <si>
    <t xml:space="preserve"> (2)　複製に要した金額</t>
    <rPh sb="5" eb="7">
      <t>フクセイ</t>
    </rPh>
    <rPh sb="8" eb="9">
      <t>ヨウ</t>
    </rPh>
    <rPh sb="11" eb="13">
      <t>キンガク</t>
    </rPh>
    <phoneticPr fontId="3"/>
  </si>
  <si>
    <t>2,000円</t>
    <rPh sb="5" eb="6">
      <t>エン</t>
    </rPh>
    <phoneticPr fontId="3"/>
  </si>
  <si>
    <t>34,000円</t>
    <rPh sb="6" eb="7">
      <t>エン</t>
    </rPh>
    <phoneticPr fontId="3"/>
  </si>
  <si>
    <t>（政見放送用の録音・録画）</t>
    <rPh sb="1" eb="3">
      <t>セイケン</t>
    </rPh>
    <rPh sb="3" eb="6">
      <t>ホウソウヨウ</t>
    </rPh>
    <rPh sb="7" eb="9">
      <t>ロクオン</t>
    </rPh>
    <rPh sb="10" eb="12">
      <t>ロクガ</t>
    </rPh>
    <phoneticPr fontId="3"/>
  </si>
  <si>
    <t>　公職選挙法施行令第１１１条の５第２項の規定により、次の金額の支払を請求します。</t>
    <rPh sb="1" eb="3">
      <t>コウショク</t>
    </rPh>
    <rPh sb="3" eb="6">
      <t>センキョホウ</t>
    </rPh>
    <rPh sb="6" eb="9">
      <t>セコウレイ</t>
    </rPh>
    <rPh sb="9" eb="10">
      <t>ダイ</t>
    </rPh>
    <rPh sb="13" eb="14">
      <t>ジョウ</t>
    </rPh>
    <rPh sb="16" eb="17">
      <t>ダイ</t>
    </rPh>
    <rPh sb="18" eb="19">
      <t>コウ</t>
    </rPh>
    <rPh sb="20" eb="22">
      <t>キテイ</t>
    </rPh>
    <rPh sb="26" eb="27">
      <t>ツギ</t>
    </rPh>
    <rPh sb="28" eb="30">
      <t>キンガク</t>
    </rPh>
    <rPh sb="31" eb="33">
      <t>シハライ</t>
    </rPh>
    <rPh sb="34" eb="36">
      <t>セイキュウ</t>
    </rPh>
    <phoneticPr fontId="3"/>
  </si>
  <si>
    <t>　　別紙記請求内訳書のとおり</t>
    <rPh sb="2" eb="4">
      <t>ベッシ</t>
    </rPh>
    <rPh sb="4" eb="5">
      <t>キ</t>
    </rPh>
    <rPh sb="5" eb="7">
      <t>セイキュウ</t>
    </rPh>
    <rPh sb="7" eb="10">
      <t>ウチワケショ</t>
    </rPh>
    <phoneticPr fontId="3"/>
  </si>
  <si>
    <t>(1) 録音の場合</t>
    <rPh sb="4" eb="6">
      <t>ロクオン</t>
    </rPh>
    <rPh sb="7" eb="9">
      <t>バアイ</t>
    </rPh>
    <phoneticPr fontId="3"/>
  </si>
  <si>
    <t>録音単価</t>
    <rPh sb="0" eb="2">
      <t>ロクオン</t>
    </rPh>
    <rPh sb="2" eb="4">
      <t>タンカ</t>
    </rPh>
    <phoneticPr fontId="3"/>
  </si>
  <si>
    <t>複製基準限度額</t>
    <rPh sb="0" eb="2">
      <t>フクセイ</t>
    </rPh>
    <rPh sb="2" eb="4">
      <t>キジュン</t>
    </rPh>
    <rPh sb="4" eb="6">
      <t>ゲンド</t>
    </rPh>
    <rPh sb="6" eb="7">
      <t>ガク</t>
    </rPh>
    <phoneticPr fontId="3"/>
  </si>
  <si>
    <t>録音に要した金額</t>
    <rPh sb="0" eb="2">
      <t>ロクオン</t>
    </rPh>
    <rPh sb="3" eb="4">
      <t>ヨウ</t>
    </rPh>
    <rPh sb="6" eb="8">
      <t>キンガク</t>
    </rPh>
    <phoneticPr fontId="3"/>
  </si>
  <si>
    <t>複製に要した金額</t>
    <rPh sb="0" eb="2">
      <t>フクセイ</t>
    </rPh>
    <rPh sb="3" eb="4">
      <t>ヨウ</t>
    </rPh>
    <rPh sb="6" eb="8">
      <t>キンガク</t>
    </rPh>
    <phoneticPr fontId="3"/>
  </si>
  <si>
    <t>(E)+(F)=</t>
    <phoneticPr fontId="3"/>
  </si>
  <si>
    <t>(A)</t>
    <phoneticPr fontId="3"/>
  </si>
  <si>
    <t>(B)</t>
    <phoneticPr fontId="3"/>
  </si>
  <si>
    <t>(C)</t>
    <phoneticPr fontId="3"/>
  </si>
  <si>
    <t>(D)</t>
    <phoneticPr fontId="3"/>
  </si>
  <si>
    <t>(E)</t>
    <phoneticPr fontId="3"/>
  </si>
  <si>
    <t>(F)</t>
    <phoneticPr fontId="3"/>
  </si>
  <si>
    <t>(G)</t>
    <phoneticPr fontId="3"/>
  </si>
  <si>
    <t>(2) 録画の場合</t>
    <rPh sb="4" eb="6">
      <t>ロクガ</t>
    </rPh>
    <rPh sb="7" eb="9">
      <t>バアイ</t>
    </rPh>
    <phoneticPr fontId="3"/>
  </si>
  <si>
    <t>録画に要した金額</t>
    <rPh sb="3" eb="4">
      <t>ヨウ</t>
    </rPh>
    <rPh sb="6" eb="8">
      <t>キンガク</t>
    </rPh>
    <phoneticPr fontId="3"/>
  </si>
  <si>
    <t>(C)</t>
    <phoneticPr fontId="3"/>
  </si>
  <si>
    <t>(E)</t>
    <phoneticPr fontId="3"/>
  </si>
  <si>
    <t>(F)</t>
    <phoneticPr fontId="3"/>
  </si>
  <si>
    <t>(G)</t>
    <phoneticPr fontId="3"/>
  </si>
  <si>
    <t>政見様式１０</t>
    <rPh sb="0" eb="2">
      <t>セイケン</t>
    </rPh>
    <rPh sb="2" eb="3">
      <t>サマ</t>
    </rPh>
    <rPh sb="3" eb="4">
      <t>シキ</t>
    </rPh>
    <phoneticPr fontId="3"/>
  </si>
  <si>
    <t>令和　　年　　月　　日　</t>
    <rPh sb="0" eb="2">
      <t>レイワ</t>
    </rPh>
    <rPh sb="4" eb="5">
      <t>ネン</t>
    </rPh>
    <rPh sb="7" eb="8">
      <t>ツキ</t>
    </rPh>
    <rPh sb="10" eb="11">
      <t>ヒ</t>
    </rPh>
    <phoneticPr fontId="3"/>
  </si>
  <si>
    <t>４　候補者の氏名</t>
    <rPh sb="2" eb="5">
      <t>コウホシャ</t>
    </rPh>
    <rPh sb="6" eb="7">
      <t>ウジ</t>
    </rPh>
    <phoneticPr fontId="3"/>
  </si>
  <si>
    <t>　　２　 (E)欄には、(A)欄と(B)欄とを比較して少ない方の額を記載してください。</t>
    <rPh sb="8" eb="9">
      <t>ラン</t>
    </rPh>
    <rPh sb="15" eb="16">
      <t>ラン</t>
    </rPh>
    <rPh sb="20" eb="21">
      <t>ラン</t>
    </rPh>
    <rPh sb="23" eb="25">
      <t>ヒカク</t>
    </rPh>
    <rPh sb="27" eb="28">
      <t>スク</t>
    </rPh>
    <rPh sb="30" eb="31">
      <t>ホウ</t>
    </rPh>
    <rPh sb="32" eb="33">
      <t>ガク</t>
    </rPh>
    <rPh sb="34" eb="36">
      <t>キサイ</t>
    </rPh>
    <phoneticPr fontId="3"/>
  </si>
  <si>
    <t>　　３　 (F)欄には、(C)欄と(D)欄とを比較して少ない方の額を記載してください。</t>
    <rPh sb="8" eb="9">
      <t>ラン</t>
    </rPh>
    <rPh sb="15" eb="16">
      <t>ラン</t>
    </rPh>
    <rPh sb="20" eb="21">
      <t>ラン</t>
    </rPh>
    <rPh sb="23" eb="25">
      <t>ヒカク</t>
    </rPh>
    <rPh sb="27" eb="28">
      <t>スク</t>
    </rPh>
    <rPh sb="30" eb="31">
      <t>ホウ</t>
    </rPh>
    <rPh sb="32" eb="33">
      <t>ガク</t>
    </rPh>
    <rPh sb="34" eb="36">
      <t>キサイ</t>
    </rPh>
    <phoneticPr fontId="3"/>
  </si>
  <si>
    <t>録音基準
限度額</t>
    <rPh sb="0" eb="2">
      <t>ロクオン</t>
    </rPh>
    <rPh sb="2" eb="4">
      <t>キジュン</t>
    </rPh>
    <rPh sb="5" eb="7">
      <t>ゲンド</t>
    </rPh>
    <rPh sb="7" eb="8">
      <t>ガク</t>
    </rPh>
    <phoneticPr fontId="3"/>
  </si>
  <si>
    <t>録画単価</t>
    <rPh sb="0" eb="2">
      <t>ロクガ</t>
    </rPh>
    <rPh sb="2" eb="4">
      <t>タンカ</t>
    </rPh>
    <phoneticPr fontId="3"/>
  </si>
  <si>
    <t>録画基準
限度額</t>
    <rPh sb="0" eb="2">
      <t>ロクガ</t>
    </rPh>
    <rPh sb="2" eb="4">
      <t>キジュン</t>
    </rPh>
    <rPh sb="5" eb="7">
      <t>ゲンド</t>
    </rPh>
    <rPh sb="7" eb="8">
      <t>ガク</t>
    </rPh>
    <phoneticPr fontId="3"/>
  </si>
  <si>
    <t>政見様式８</t>
    <rPh sb="0" eb="2">
      <t>セイケン</t>
    </rPh>
    <rPh sb="2" eb="3">
      <t>サマ</t>
    </rPh>
    <rPh sb="3" eb="4">
      <t>シキ</t>
    </rPh>
    <phoneticPr fontId="3"/>
  </si>
  <si>
    <t>令和　　年　　月　　日</t>
    <rPh sb="0" eb="2">
      <t>レイワ</t>
    </rPh>
    <rPh sb="4" eb="5">
      <t>ネン</t>
    </rPh>
    <rPh sb="7" eb="8">
      <t>ツキ</t>
    </rPh>
    <rPh sb="10" eb="11">
      <t>ニチ</t>
    </rPh>
    <phoneticPr fontId="3"/>
  </si>
  <si>
    <t>政見様式９</t>
    <rPh sb="0" eb="2">
      <t>セイケン</t>
    </rPh>
    <rPh sb="2" eb="4">
      <t>ヨウシキ</t>
    </rPh>
    <phoneticPr fontId="3"/>
  </si>
  <si>
    <t>４　公費負担の限度額は、録音・録画一種類につき次の金額までです。</t>
    <rPh sb="2" eb="4">
      <t>コウヒ</t>
    </rPh>
    <rPh sb="4" eb="6">
      <t>フタン</t>
    </rPh>
    <rPh sb="7" eb="9">
      <t>ゲンド</t>
    </rPh>
    <rPh sb="9" eb="10">
      <t>ガク</t>
    </rPh>
    <rPh sb="12" eb="14">
      <t>ロクオン</t>
    </rPh>
    <rPh sb="15" eb="17">
      <t>ロクガ</t>
    </rPh>
    <rPh sb="17" eb="19">
      <t>イッシュ</t>
    </rPh>
    <rPh sb="19" eb="20">
      <t>ルイ</t>
    </rPh>
    <rPh sb="23" eb="24">
      <t>ツギ</t>
    </rPh>
    <rPh sb="25" eb="27">
      <t>キンガク</t>
    </rPh>
    <phoneticPr fontId="3"/>
  </si>
  <si>
    <t>参・選（青森県）</t>
    <rPh sb="0" eb="1">
      <t>サン</t>
    </rPh>
    <rPh sb="2" eb="3">
      <t>セン</t>
    </rPh>
    <rPh sb="4" eb="7">
      <t>アオモリケン</t>
    </rPh>
    <phoneticPr fontId="3"/>
  </si>
  <si>
    <t>政見放送収録約定書</t>
    <rPh sb="4" eb="6">
      <t>シュウロク</t>
    </rPh>
    <rPh sb="6" eb="9">
      <t>ヤクジョウショ</t>
    </rPh>
    <phoneticPr fontId="3"/>
  </si>
  <si>
    <t>放送局</t>
    <rPh sb="0" eb="3">
      <t>ホウソウキョク</t>
    </rPh>
    <phoneticPr fontId="3"/>
  </si>
  <si>
    <t xml:space="preserve">  政見放送の収録を下記のとおり実施することについて約定します。
</t>
    <phoneticPr fontId="3"/>
  </si>
  <si>
    <t>　なお、候補者が正当な理由なく定められた録音又は録画の日時、場所に出向かなかった</t>
    <phoneticPr fontId="3"/>
  </si>
  <si>
    <t>ため、録音又は録画ができなかったときは、政見放送を行わないことを確認します。</t>
    <phoneticPr fontId="3"/>
  </si>
  <si>
    <t>方　　法</t>
    <rPh sb="0" eb="1">
      <t>カタ</t>
    </rPh>
    <rPh sb="3" eb="4">
      <t>ホウ</t>
    </rPh>
    <phoneticPr fontId="3"/>
  </si>
  <si>
    <t>日　　時</t>
    <rPh sb="0" eb="1">
      <t>ニチ</t>
    </rPh>
    <rPh sb="3" eb="4">
      <t>ジ</t>
    </rPh>
    <phoneticPr fontId="3"/>
  </si>
  <si>
    <t>場　　所</t>
    <rPh sb="0" eb="1">
      <t>バ</t>
    </rPh>
    <rPh sb="3" eb="4">
      <t>ショ</t>
    </rPh>
    <phoneticPr fontId="3"/>
  </si>
  <si>
    <t>録画</t>
    <rPh sb="0" eb="2">
      <t>ロクガ</t>
    </rPh>
    <phoneticPr fontId="3"/>
  </si>
  <si>
    <t>録音</t>
    <rPh sb="0" eb="2">
      <t>ロクオン</t>
    </rPh>
    <phoneticPr fontId="3"/>
  </si>
  <si>
    <t>政見様式７</t>
    <rPh sb="0" eb="2">
      <t>セイケン</t>
    </rPh>
    <rPh sb="2" eb="4">
      <t>ヨウシキ</t>
    </rPh>
    <phoneticPr fontId="3"/>
  </si>
  <si>
    <t>政見様式６－２</t>
    <rPh sb="0" eb="2">
      <t>セイケン</t>
    </rPh>
    <rPh sb="2" eb="3">
      <t>サマ</t>
    </rPh>
    <rPh sb="3" eb="4">
      <t>シキ</t>
    </rPh>
    <phoneticPr fontId="3"/>
  </si>
  <si>
    <t>（参議院青森県選挙区選出議員選挙用）</t>
    <rPh sb="1" eb="4">
      <t>サンギイン</t>
    </rPh>
    <rPh sb="4" eb="7">
      <t>アオモリケン</t>
    </rPh>
    <rPh sb="7" eb="10">
      <t>センキョク</t>
    </rPh>
    <rPh sb="10" eb="12">
      <t>センシュツ</t>
    </rPh>
    <rPh sb="12" eb="14">
      <t>ギイン</t>
    </rPh>
    <rPh sb="14" eb="17">
      <t>センキョヨウ</t>
    </rPh>
    <phoneticPr fontId="3"/>
  </si>
  <si>
    <t>（その４）</t>
    <phoneticPr fontId="3"/>
  </si>
  <si>
    <t>（その５）</t>
    <phoneticPr fontId="3"/>
  </si>
  <si>
    <t>　　　</t>
    <phoneticPr fontId="3"/>
  </si>
  <si>
    <t>　　二　録音用原稿は、千五百字以内で記載し、固有名詞等にはふりがなを付けてくだ</t>
    <rPh sb="2" eb="3">
      <t>２</t>
    </rPh>
    <rPh sb="4" eb="7">
      <t>ロクオンヨウ</t>
    </rPh>
    <rPh sb="7" eb="9">
      <t>ゲンコウ</t>
    </rPh>
    <phoneticPr fontId="3"/>
  </si>
  <si>
    <t>　　　さい。</t>
    <phoneticPr fontId="3"/>
  </si>
  <si>
    <t>政見様式４</t>
    <rPh sb="0" eb="2">
      <t>セイケン</t>
    </rPh>
    <rPh sb="2" eb="4">
      <t>ヨウシキ</t>
    </rPh>
    <phoneticPr fontId="3"/>
  </si>
  <si>
    <t>参議院選挙区選出議員の選挙における政見放送に係る要件該当確認書</t>
    <rPh sb="0" eb="3">
      <t>サンギイン</t>
    </rPh>
    <rPh sb="3" eb="6">
      <t>センキョク</t>
    </rPh>
    <rPh sb="6" eb="8">
      <t>センシュツ</t>
    </rPh>
    <rPh sb="8" eb="10">
      <t>ギイン</t>
    </rPh>
    <rPh sb="11" eb="13">
      <t>センキョ</t>
    </rPh>
    <rPh sb="17" eb="19">
      <t>セイケン</t>
    </rPh>
    <rPh sb="19" eb="21">
      <t>ホウソウ</t>
    </rPh>
    <rPh sb="22" eb="23">
      <t>カカ</t>
    </rPh>
    <rPh sb="24" eb="26">
      <t>ヨウケン</t>
    </rPh>
    <rPh sb="26" eb="28">
      <t>ガイトウ</t>
    </rPh>
    <rPh sb="28" eb="31">
      <t>カクニンショ</t>
    </rPh>
    <phoneticPr fontId="3"/>
  </si>
  <si>
    <t>　　　　　　年　　　月　　　日執行の　　　　　　　　　　　　　　　　　　　選挙における本政</t>
    <rPh sb="6" eb="7">
      <t>ネン</t>
    </rPh>
    <rPh sb="10" eb="11">
      <t>ツキ</t>
    </rPh>
    <rPh sb="14" eb="15">
      <t>ニチ</t>
    </rPh>
    <rPh sb="15" eb="17">
      <t>シッコウ</t>
    </rPh>
    <rPh sb="37" eb="39">
      <t>センキョ</t>
    </rPh>
    <rPh sb="43" eb="44">
      <t>ホン</t>
    </rPh>
    <rPh sb="44" eb="45">
      <t>セイ</t>
    </rPh>
    <phoneticPr fontId="3"/>
  </si>
  <si>
    <t>第１５０条第１項第２号イ（２）に該当するものであります。</t>
    <rPh sb="0" eb="1">
      <t>ダイ</t>
    </rPh>
    <rPh sb="4" eb="5">
      <t>ジョウ</t>
    </rPh>
    <rPh sb="5" eb="6">
      <t>ダイ</t>
    </rPh>
    <rPh sb="7" eb="8">
      <t>コウ</t>
    </rPh>
    <rPh sb="8" eb="9">
      <t>ダイ</t>
    </rPh>
    <rPh sb="10" eb="11">
      <t>ゴウ</t>
    </rPh>
    <rPh sb="16" eb="18">
      <t>ガイトウ</t>
    </rPh>
    <phoneticPr fontId="3"/>
  </si>
  <si>
    <t>政見様式３</t>
    <rPh sb="0" eb="2">
      <t>セイケン</t>
    </rPh>
    <rPh sb="2" eb="4">
      <t>ヨウシキ</t>
    </rPh>
    <phoneticPr fontId="3"/>
  </si>
  <si>
    <t>五　人　要　件　文　書</t>
    <rPh sb="0" eb="1">
      <t>ゴ</t>
    </rPh>
    <rPh sb="2" eb="3">
      <t>ヒト</t>
    </rPh>
    <rPh sb="4" eb="5">
      <t>ヨウ</t>
    </rPh>
    <rPh sb="6" eb="7">
      <t>ケン</t>
    </rPh>
    <rPh sb="8" eb="9">
      <t>ブン</t>
    </rPh>
    <rPh sb="10" eb="11">
      <t>ショ</t>
    </rPh>
    <phoneticPr fontId="3"/>
  </si>
  <si>
    <t>公職選挙法第１５０条第１項第２号イ（１）に該当するものであります。</t>
    <rPh sb="0" eb="2">
      <t>コウショク</t>
    </rPh>
    <rPh sb="2" eb="5">
      <t>センキョホウ</t>
    </rPh>
    <rPh sb="5" eb="6">
      <t>ダイ</t>
    </rPh>
    <rPh sb="9" eb="10">
      <t>ジョウ</t>
    </rPh>
    <rPh sb="10" eb="11">
      <t>ダイ</t>
    </rPh>
    <rPh sb="12" eb="13">
      <t>コウ</t>
    </rPh>
    <rPh sb="13" eb="14">
      <t>ダイ</t>
    </rPh>
    <rPh sb="15" eb="16">
      <t>ゴウ</t>
    </rPh>
    <rPh sb="21" eb="23">
      <t>ガイトウ</t>
    </rPh>
    <phoneticPr fontId="3"/>
  </si>
  <si>
    <t>２　令第１１１条の８第１項の場合には、「備考」欄に「前議員」と記載しなければなりません。</t>
    <rPh sb="2" eb="3">
      <t>レイ</t>
    </rPh>
    <rPh sb="3" eb="4">
      <t>ダイ</t>
    </rPh>
    <rPh sb="7" eb="8">
      <t>ジョウ</t>
    </rPh>
    <rPh sb="10" eb="11">
      <t>ダイ</t>
    </rPh>
    <rPh sb="12" eb="13">
      <t>コウ</t>
    </rPh>
    <rPh sb="14" eb="16">
      <t>バアイ</t>
    </rPh>
    <rPh sb="20" eb="22">
      <t>ビコウ</t>
    </rPh>
    <rPh sb="23" eb="24">
      <t>ラン</t>
    </rPh>
    <rPh sb="26" eb="27">
      <t>ゼン</t>
    </rPh>
    <rPh sb="27" eb="29">
      <t>ギイン</t>
    </rPh>
    <rPh sb="31" eb="33">
      <t>キサイ</t>
    </rPh>
    <phoneticPr fontId="3"/>
  </si>
  <si>
    <t>３　所属する衆議院議員又は参議院議員として五人要件文書にその氏名を記載されることについての</t>
    <rPh sb="2" eb="4">
      <t>ショゾク</t>
    </rPh>
    <rPh sb="6" eb="9">
      <t>シュウギイン</t>
    </rPh>
    <rPh sb="9" eb="11">
      <t>ギイン</t>
    </rPh>
    <rPh sb="11" eb="12">
      <t>マタ</t>
    </rPh>
    <rPh sb="13" eb="16">
      <t>サンギイン</t>
    </rPh>
    <rPh sb="16" eb="18">
      <t>ギイン</t>
    </rPh>
    <rPh sb="21" eb="23">
      <t>ゴニン</t>
    </rPh>
    <rPh sb="23" eb="25">
      <t>ヨウケン</t>
    </rPh>
    <rPh sb="25" eb="27">
      <t>ブンショ</t>
    </rPh>
    <rPh sb="30" eb="32">
      <t>シメイ</t>
    </rPh>
    <rPh sb="33" eb="35">
      <t>キサイ</t>
    </rPh>
    <phoneticPr fontId="3"/>
  </si>
  <si>
    <t>　当該衆議院議員又は参議院議員の承諾書（添付書類１）及び令第１１１条の８第２項又は第３項の</t>
    <rPh sb="1" eb="3">
      <t>トウガイ</t>
    </rPh>
    <rPh sb="3" eb="6">
      <t>シュウギイン</t>
    </rPh>
    <rPh sb="6" eb="8">
      <t>ギイン</t>
    </rPh>
    <rPh sb="8" eb="9">
      <t>マタ</t>
    </rPh>
    <rPh sb="10" eb="13">
      <t>サンギイン</t>
    </rPh>
    <rPh sb="13" eb="15">
      <t>ギイン</t>
    </rPh>
    <rPh sb="16" eb="19">
      <t>ショウダクショ</t>
    </rPh>
    <rPh sb="20" eb="22">
      <t>テンプ</t>
    </rPh>
    <rPh sb="22" eb="24">
      <t>ショルイ</t>
    </rPh>
    <rPh sb="26" eb="27">
      <t>オヨ</t>
    </rPh>
    <rPh sb="28" eb="29">
      <t>レイ</t>
    </rPh>
    <rPh sb="29" eb="30">
      <t>ダイ</t>
    </rPh>
    <rPh sb="33" eb="34">
      <t>ジョウ</t>
    </rPh>
    <rPh sb="36" eb="37">
      <t>ダイ</t>
    </rPh>
    <rPh sb="38" eb="39">
      <t>コウ</t>
    </rPh>
    <rPh sb="39" eb="40">
      <t>マタ</t>
    </rPh>
    <phoneticPr fontId="3"/>
  </si>
  <si>
    <t>　規定によりその氏名を記載することができないこととされている者の氏名を記載していないことを</t>
    <rPh sb="1" eb="3">
      <t>キテイ</t>
    </rPh>
    <rPh sb="8" eb="10">
      <t>シメイ</t>
    </rPh>
    <rPh sb="11" eb="13">
      <t>キサイ</t>
    </rPh>
    <rPh sb="30" eb="31">
      <t>シャ</t>
    </rPh>
    <rPh sb="32" eb="34">
      <t>シメイ</t>
    </rPh>
    <rPh sb="35" eb="37">
      <t>キサイ</t>
    </rPh>
    <phoneticPr fontId="3"/>
  </si>
  <si>
    <t>　</t>
    <phoneticPr fontId="3"/>
  </si>
  <si>
    <t>　政党その他の政治団体の代表者が誓う旨の宣誓書（添付書類２）を添付しなければなりません。</t>
    <rPh sb="1" eb="3">
      <t>セイトウ</t>
    </rPh>
    <rPh sb="5" eb="6">
      <t>タ</t>
    </rPh>
    <rPh sb="7" eb="9">
      <t>セイジ</t>
    </rPh>
    <rPh sb="9" eb="11">
      <t>ダンタイ</t>
    </rPh>
    <rPh sb="12" eb="15">
      <t>ダイヒョウシャ</t>
    </rPh>
    <rPh sb="16" eb="17">
      <t>チカ</t>
    </rPh>
    <rPh sb="18" eb="19">
      <t>ムネ</t>
    </rPh>
    <rPh sb="20" eb="23">
      <t>センセイショ</t>
    </rPh>
    <rPh sb="24" eb="26">
      <t>テンプ</t>
    </rPh>
    <rPh sb="26" eb="28">
      <t>ショルイ</t>
    </rPh>
    <rPh sb="31" eb="33">
      <t>テンプ</t>
    </rPh>
    <phoneticPr fontId="3"/>
  </si>
  <si>
    <t>　　　　年　　月　　日</t>
    <rPh sb="4" eb="5">
      <t>ネン</t>
    </rPh>
    <rPh sb="7" eb="8">
      <t>ツキ</t>
    </rPh>
    <rPh sb="10" eb="11">
      <t>ニチ</t>
    </rPh>
    <phoneticPr fontId="3"/>
  </si>
  <si>
    <t>いて、</t>
    <phoneticPr fontId="3"/>
  </si>
  <si>
    <t>として五人要件文書に記載</t>
    <rPh sb="3" eb="5">
      <t>ゴニン</t>
    </rPh>
    <rPh sb="5" eb="7">
      <t>ヨウケン</t>
    </rPh>
    <rPh sb="7" eb="9">
      <t>ブンショ</t>
    </rPh>
    <rPh sb="10" eb="12">
      <t>キサイ</t>
    </rPh>
    <phoneticPr fontId="3"/>
  </si>
  <si>
    <t>されることを承諾します。</t>
    <rPh sb="6" eb="8">
      <t>ショウダク</t>
    </rPh>
    <phoneticPr fontId="3"/>
  </si>
  <si>
    <t>（　　　　選挙区）</t>
    <rPh sb="5" eb="7">
      <t>センキョ</t>
    </rPh>
    <rPh sb="7" eb="8">
      <t>ク</t>
    </rPh>
    <phoneticPr fontId="3"/>
  </si>
  <si>
    <t>備考　「選挙区」欄は、参議院比例代表選出議員については、「比例代表」と記載しなけ</t>
    <phoneticPr fontId="3"/>
  </si>
  <si>
    <t>　　ればなりません。</t>
    <phoneticPr fontId="3"/>
  </si>
  <si>
    <t>してその氏名を五人要件文書に記載していないことを誓います。</t>
    <rPh sb="4" eb="6">
      <t>シメイ</t>
    </rPh>
    <rPh sb="7" eb="8">
      <t>イ</t>
    </rPh>
    <rPh sb="8" eb="9">
      <t>ニン</t>
    </rPh>
    <rPh sb="9" eb="11">
      <t>ヨウケン</t>
    </rPh>
    <rPh sb="11" eb="13">
      <t>ブンショ</t>
    </rPh>
    <rPh sb="14" eb="16">
      <t>キサイ</t>
    </rPh>
    <rPh sb="24" eb="25">
      <t>チカ</t>
    </rPh>
    <phoneticPr fontId="3"/>
  </si>
  <si>
    <t>選挙法施行令第１１１条の８第２項又は第３項の規定によりその氏名を記載することがで</t>
    <rPh sb="2" eb="3">
      <t>ホウ</t>
    </rPh>
    <rPh sb="3" eb="5">
      <t>セコウ</t>
    </rPh>
    <rPh sb="5" eb="6">
      <t>レイ</t>
    </rPh>
    <rPh sb="6" eb="7">
      <t>ダイ</t>
    </rPh>
    <rPh sb="10" eb="11">
      <t>ジョウ</t>
    </rPh>
    <rPh sb="13" eb="14">
      <t>ダイ</t>
    </rPh>
    <rPh sb="15" eb="16">
      <t>コウ</t>
    </rPh>
    <rPh sb="16" eb="17">
      <t>マタ</t>
    </rPh>
    <rPh sb="18" eb="19">
      <t>ダイ</t>
    </rPh>
    <rPh sb="20" eb="21">
      <t>コウ</t>
    </rPh>
    <rPh sb="22" eb="24">
      <t>キテイ</t>
    </rPh>
    <rPh sb="29" eb="31">
      <t>シメイ</t>
    </rPh>
    <rPh sb="32" eb="34">
      <t>キサイ</t>
    </rPh>
    <phoneticPr fontId="3"/>
  </si>
  <si>
    <t>きないこととされている者を本政党（政治団体）に所属する衆議院議員又は参議院議員と</t>
    <rPh sb="11" eb="12">
      <t>シャ</t>
    </rPh>
    <rPh sb="13" eb="14">
      <t>ホン</t>
    </rPh>
    <rPh sb="14" eb="16">
      <t>セイトウ</t>
    </rPh>
    <rPh sb="17" eb="19">
      <t>セイジ</t>
    </rPh>
    <rPh sb="19" eb="21">
      <t>ダンタイ</t>
    </rPh>
    <rPh sb="23" eb="25">
      <t>ショゾク</t>
    </rPh>
    <rPh sb="27" eb="30">
      <t>シュウギイン</t>
    </rPh>
    <rPh sb="30" eb="32">
      <t>ギイン</t>
    </rPh>
    <rPh sb="32" eb="33">
      <t>マタ</t>
    </rPh>
    <rPh sb="34" eb="35">
      <t>サン</t>
    </rPh>
    <phoneticPr fontId="3"/>
  </si>
  <si>
    <t>政見様式５</t>
    <rPh sb="0" eb="2">
      <t>セイケン</t>
    </rPh>
    <rPh sb="2" eb="4">
      <t>ヨウシキ</t>
    </rPh>
    <phoneticPr fontId="3"/>
  </si>
  <si>
    <t>政見放送手話通訳士派遣申込書</t>
    <rPh sb="0" eb="2">
      <t>セイケン</t>
    </rPh>
    <rPh sb="2" eb="4">
      <t>ホウソウ</t>
    </rPh>
    <rPh sb="4" eb="6">
      <t>シュワ</t>
    </rPh>
    <rPh sb="6" eb="8">
      <t>ツウヤク</t>
    </rPh>
    <rPh sb="8" eb="9">
      <t>シ</t>
    </rPh>
    <rPh sb="9" eb="11">
      <t>ハケン</t>
    </rPh>
    <rPh sb="11" eb="14">
      <t>モウシコミショ</t>
    </rPh>
    <phoneticPr fontId="3"/>
  </si>
  <si>
    <t>担当者名</t>
    <rPh sb="0" eb="3">
      <t>タントウシャ</t>
    </rPh>
    <rPh sb="3" eb="4">
      <t>メイ</t>
    </rPh>
    <phoneticPr fontId="3"/>
  </si>
  <si>
    <t>TEL：</t>
    <phoneticPr fontId="3"/>
  </si>
  <si>
    <t>FAX：</t>
    <phoneticPr fontId="3"/>
  </si>
  <si>
    <t>＜依頼者等＞</t>
    <rPh sb="1" eb="4">
      <t>イライシャ</t>
    </rPh>
    <rPh sb="4" eb="5">
      <t>トウ</t>
    </rPh>
    <phoneticPr fontId="3"/>
  </si>
  <si>
    <t>＜収録場所・日時等＞</t>
    <rPh sb="1" eb="3">
      <t>シュウロク</t>
    </rPh>
    <rPh sb="3" eb="5">
      <t>バショ</t>
    </rPh>
    <rPh sb="6" eb="8">
      <t>ニチジ</t>
    </rPh>
    <rPh sb="8" eb="9">
      <t>トウ</t>
    </rPh>
    <phoneticPr fontId="3"/>
  </si>
  <si>
    <t>収録放送局</t>
    <rPh sb="0" eb="2">
      <t>シュウロク</t>
    </rPh>
    <rPh sb="2" eb="5">
      <t>ホウソウキョク</t>
    </rPh>
    <phoneticPr fontId="3"/>
  </si>
  <si>
    <t>収録期日</t>
    <rPh sb="0" eb="2">
      <t>シュウロク</t>
    </rPh>
    <rPh sb="2" eb="4">
      <t>キジツ</t>
    </rPh>
    <phoneticPr fontId="3"/>
  </si>
  <si>
    <t>収録時間</t>
    <rPh sb="0" eb="2">
      <t>シュウロク</t>
    </rPh>
    <rPh sb="2" eb="4">
      <t>ジカン</t>
    </rPh>
    <phoneticPr fontId="3"/>
  </si>
  <si>
    <t>集合時間</t>
    <rPh sb="0" eb="2">
      <t>シュウゴウ</t>
    </rPh>
    <rPh sb="2" eb="4">
      <t>ジカン</t>
    </rPh>
    <phoneticPr fontId="3"/>
  </si>
  <si>
    <t>収録スタジオ名</t>
    <rPh sb="0" eb="2">
      <t>シュウロク</t>
    </rPh>
    <rPh sb="6" eb="7">
      <t>ナ</t>
    </rPh>
    <phoneticPr fontId="3"/>
  </si>
  <si>
    <t>ＮＨＫ</t>
    <phoneticPr fontId="3"/>
  </si>
  <si>
    <t>ＲＡＢ</t>
    <phoneticPr fontId="3"/>
  </si>
  <si>
    <t>ＡＴＶ</t>
    <phoneticPr fontId="3"/>
  </si>
  <si>
    <t>ＡＢＡ</t>
    <phoneticPr fontId="3"/>
  </si>
  <si>
    <t>　月　日（　）</t>
    <rPh sb="1" eb="2">
      <t>ツキ</t>
    </rPh>
    <rPh sb="3" eb="4">
      <t>ニチ</t>
    </rPh>
    <phoneticPr fontId="3"/>
  </si>
  <si>
    <t>：</t>
    <phoneticPr fontId="3"/>
  </si>
  <si>
    <t>＜資料関係・他＞</t>
    <rPh sb="1" eb="3">
      <t>シリョウ</t>
    </rPh>
    <rPh sb="3" eb="5">
      <t>カンケイ</t>
    </rPh>
    <rPh sb="6" eb="7">
      <t>タ</t>
    </rPh>
    <phoneticPr fontId="3"/>
  </si>
  <si>
    <t>資料の有無</t>
    <rPh sb="0" eb="2">
      <t>シリョウ</t>
    </rPh>
    <rPh sb="3" eb="5">
      <t>ウム</t>
    </rPh>
    <phoneticPr fontId="3"/>
  </si>
  <si>
    <t>資料入手可能日時</t>
    <rPh sb="0" eb="2">
      <t>シリョウ</t>
    </rPh>
    <rPh sb="2" eb="4">
      <t>ニュウシュ</t>
    </rPh>
    <rPh sb="4" eb="6">
      <t>カノウ</t>
    </rPh>
    <rPh sb="6" eb="8">
      <t>ニチジ</t>
    </rPh>
    <phoneticPr fontId="3"/>
  </si>
  <si>
    <t>資料送付方法</t>
    <rPh sb="0" eb="2">
      <t>シリョウ</t>
    </rPh>
    <rPh sb="2" eb="4">
      <t>ソウフ</t>
    </rPh>
    <rPh sb="4" eb="6">
      <t>ホウホウ</t>
    </rPh>
    <phoneticPr fontId="3"/>
  </si>
  <si>
    <t>　無・有（原稿・ビデオテープ・ＤＶＤ・音声テープ・その他）</t>
    <rPh sb="1" eb="2">
      <t>ム</t>
    </rPh>
    <rPh sb="3" eb="4">
      <t>ユウ</t>
    </rPh>
    <rPh sb="5" eb="7">
      <t>ゲンコウ</t>
    </rPh>
    <rPh sb="19" eb="21">
      <t>オンセイ</t>
    </rPh>
    <rPh sb="27" eb="28">
      <t>タ</t>
    </rPh>
    <phoneticPr fontId="3"/>
  </si>
  <si>
    <t>月　　日（　）　　　　時頃</t>
    <rPh sb="0" eb="1">
      <t>ツキ</t>
    </rPh>
    <rPh sb="3" eb="4">
      <t>ニチ</t>
    </rPh>
    <rPh sb="11" eb="12">
      <t>ジ</t>
    </rPh>
    <rPh sb="12" eb="13">
      <t>コロ</t>
    </rPh>
    <phoneticPr fontId="3"/>
  </si>
  <si>
    <t>※　窓口担当者記入欄</t>
    <rPh sb="2" eb="4">
      <t>マドグチ</t>
    </rPh>
    <rPh sb="4" eb="7">
      <t>タントウシャ</t>
    </rPh>
    <rPh sb="7" eb="9">
      <t>キニュウ</t>
    </rPh>
    <rPh sb="9" eb="10">
      <t>ラン</t>
    </rPh>
    <phoneticPr fontId="3"/>
  </si>
  <si>
    <t>担当手話通訳士名</t>
    <rPh sb="0" eb="2">
      <t>タントウ</t>
    </rPh>
    <rPh sb="2" eb="4">
      <t>シュワ</t>
    </rPh>
    <rPh sb="4" eb="6">
      <t>ツウヤク</t>
    </rPh>
    <rPh sb="6" eb="7">
      <t>シ</t>
    </rPh>
    <rPh sb="7" eb="8">
      <t>ナ</t>
    </rPh>
    <phoneticPr fontId="3"/>
  </si>
  <si>
    <t>サブ手話通訳士名</t>
    <rPh sb="2" eb="4">
      <t>シュワ</t>
    </rPh>
    <rPh sb="4" eb="6">
      <t>ツウヤク</t>
    </rPh>
    <rPh sb="6" eb="7">
      <t>シ</t>
    </rPh>
    <rPh sb="7" eb="8">
      <t>ナ</t>
    </rPh>
    <phoneticPr fontId="3"/>
  </si>
  <si>
    <t>　　　　　　　　　　　　　　</t>
    <phoneticPr fontId="3"/>
  </si>
  <si>
    <t>一般社団法人　青森県ろうあ協会</t>
  </si>
  <si>
    <t>〒０３０－０９４４　青森市筒井字八ツ橋７６－９　</t>
  </si>
  <si>
    <t>　　　　　　　　　　　　　　　　　　　　　　　</t>
    <phoneticPr fontId="3"/>
  </si>
  <si>
    <t>　　　　　　　　　　　　　　　　　　　　　　　　　　　　</t>
    <phoneticPr fontId="3"/>
  </si>
  <si>
    <t>連絡先</t>
    <phoneticPr fontId="3"/>
  </si>
  <si>
    <t>電　話：０１７－７２８－２２７９</t>
    <phoneticPr fontId="3"/>
  </si>
  <si>
    <t>ＦＡＸ：０１７－７２８－２２７３</t>
    <phoneticPr fontId="3"/>
  </si>
  <si>
    <t>E-mail：afd.1967@aqua.ocn.ne.jp</t>
    <phoneticPr fontId="3"/>
  </si>
  <si>
    <t>※　火曜日休</t>
    <rPh sb="2" eb="5">
      <t>カヨウビ</t>
    </rPh>
    <rPh sb="5" eb="6">
      <t>ヤス</t>
    </rPh>
    <phoneticPr fontId="3"/>
  </si>
  <si>
    <t>政見１</t>
    <rPh sb="0" eb="2">
      <t>セイケン</t>
    </rPh>
    <phoneticPr fontId="3"/>
  </si>
  <si>
    <t>政見２</t>
    <rPh sb="0" eb="2">
      <t>セイケン</t>
    </rPh>
    <phoneticPr fontId="3"/>
  </si>
  <si>
    <t>政見３</t>
    <rPh sb="0" eb="2">
      <t>セイケン</t>
    </rPh>
    <phoneticPr fontId="3"/>
  </si>
  <si>
    <t>政見３添付１</t>
    <rPh sb="0" eb="2">
      <t>セイケン</t>
    </rPh>
    <rPh sb="3" eb="5">
      <t>テンプ</t>
    </rPh>
    <phoneticPr fontId="3"/>
  </si>
  <si>
    <t>政見３添付２</t>
    <rPh sb="0" eb="2">
      <t>セイケン</t>
    </rPh>
    <rPh sb="3" eb="5">
      <t>テンプ</t>
    </rPh>
    <phoneticPr fontId="3"/>
  </si>
  <si>
    <t>政見４</t>
    <rPh sb="0" eb="2">
      <t>セイケン</t>
    </rPh>
    <phoneticPr fontId="3"/>
  </si>
  <si>
    <t>政見５</t>
    <rPh sb="0" eb="2">
      <t>セイケン</t>
    </rPh>
    <phoneticPr fontId="3"/>
  </si>
  <si>
    <t>政見６－１</t>
    <rPh sb="0" eb="2">
      <t>セイケン</t>
    </rPh>
    <phoneticPr fontId="3"/>
  </si>
  <si>
    <t>政見６－２</t>
    <rPh sb="0" eb="2">
      <t>セイケン</t>
    </rPh>
    <phoneticPr fontId="3"/>
  </si>
  <si>
    <t>政見７</t>
    <rPh sb="0" eb="2">
      <t>セイケン</t>
    </rPh>
    <phoneticPr fontId="3"/>
  </si>
  <si>
    <t>政見８</t>
    <rPh sb="0" eb="2">
      <t>セイケン</t>
    </rPh>
    <phoneticPr fontId="3"/>
  </si>
  <si>
    <t>政見９</t>
    <rPh sb="0" eb="2">
      <t>セイケン</t>
    </rPh>
    <phoneticPr fontId="3"/>
  </si>
  <si>
    <t>政見10</t>
    <rPh sb="0" eb="2">
      <t>セイケン</t>
    </rPh>
    <phoneticPr fontId="3"/>
  </si>
  <si>
    <t>政見放送申込書</t>
    <rPh sb="0" eb="2">
      <t>セイケン</t>
    </rPh>
    <rPh sb="2" eb="4">
      <t>ホウソウ</t>
    </rPh>
    <rPh sb="4" eb="7">
      <t>モウシコミショ</t>
    </rPh>
    <phoneticPr fontId="3"/>
  </si>
  <si>
    <t>経歴書</t>
    <rPh sb="0" eb="3">
      <t>ケイレキショ</t>
    </rPh>
    <phoneticPr fontId="3"/>
  </si>
  <si>
    <t>五人要件文書</t>
    <rPh sb="0" eb="2">
      <t>ゴニン</t>
    </rPh>
    <rPh sb="2" eb="4">
      <t>ヨウケン</t>
    </rPh>
    <rPh sb="4" eb="6">
      <t>ブンショ</t>
    </rPh>
    <phoneticPr fontId="3"/>
  </si>
  <si>
    <t>承諾書</t>
    <rPh sb="0" eb="3">
      <t>ショウダクショ</t>
    </rPh>
    <phoneticPr fontId="3"/>
  </si>
  <si>
    <t>宣誓書</t>
    <rPh sb="0" eb="3">
      <t>センセイショ</t>
    </rPh>
    <phoneticPr fontId="3"/>
  </si>
  <si>
    <t>参議院選挙区選出議員の選挙における政見放送に係る要件該当確認書</t>
    <rPh sb="0" eb="3">
      <t>サンギイン</t>
    </rPh>
    <rPh sb="3" eb="6">
      <t>センキョク</t>
    </rPh>
    <rPh sb="6" eb="8">
      <t>センシュツ</t>
    </rPh>
    <rPh sb="8" eb="10">
      <t>ギイン</t>
    </rPh>
    <rPh sb="11" eb="13">
      <t>センキョ</t>
    </rPh>
    <rPh sb="17" eb="19">
      <t>セイケン</t>
    </rPh>
    <rPh sb="19" eb="21">
      <t>ホウソウ</t>
    </rPh>
    <rPh sb="22" eb="23">
      <t>カカ</t>
    </rPh>
    <rPh sb="24" eb="26">
      <t>ヨウケン</t>
    </rPh>
    <rPh sb="26" eb="28">
      <t>ガイトウ</t>
    </rPh>
    <rPh sb="28" eb="31">
      <t>カクニンショ</t>
    </rPh>
    <phoneticPr fontId="3"/>
  </si>
  <si>
    <t>録音物使用申請書</t>
    <rPh sb="0" eb="2">
      <t>ロクオン</t>
    </rPh>
    <rPh sb="2" eb="3">
      <t>ブツ</t>
    </rPh>
    <rPh sb="3" eb="5">
      <t>シヨウ</t>
    </rPh>
    <rPh sb="5" eb="8">
      <t>シンセイショ</t>
    </rPh>
    <phoneticPr fontId="3"/>
  </si>
  <si>
    <t>録音用原稿用紙</t>
    <rPh sb="0" eb="3">
      <t>ロクオンヨウ</t>
    </rPh>
    <rPh sb="3" eb="5">
      <t>ゲンコウ</t>
    </rPh>
    <rPh sb="5" eb="7">
      <t>ヨウシ</t>
    </rPh>
    <phoneticPr fontId="3"/>
  </si>
  <si>
    <t>政見放送収録約定書</t>
    <rPh sb="0" eb="2">
      <t>セイケン</t>
    </rPh>
    <rPh sb="2" eb="4">
      <t>ホウソウ</t>
    </rPh>
    <rPh sb="4" eb="6">
      <t>シュウロク</t>
    </rPh>
    <rPh sb="6" eb="9">
      <t>ヤクジョウショ</t>
    </rPh>
    <phoneticPr fontId="3"/>
  </si>
  <si>
    <t>政見放送用録音・録画の契約届出書</t>
    <rPh sb="0" eb="2">
      <t>セイケン</t>
    </rPh>
    <rPh sb="2" eb="5">
      <t>ホウソウヨウ</t>
    </rPh>
    <rPh sb="5" eb="7">
      <t>ロクオン</t>
    </rPh>
    <rPh sb="8" eb="10">
      <t>ロクガ</t>
    </rPh>
    <rPh sb="11" eb="13">
      <t>ケイヤク</t>
    </rPh>
    <rPh sb="13" eb="16">
      <t>トドケデショ</t>
    </rPh>
    <phoneticPr fontId="3"/>
  </si>
  <si>
    <t>請求書</t>
    <rPh sb="0" eb="3">
      <t>セイキュウショ</t>
    </rPh>
    <phoneticPr fontId="3"/>
  </si>
  <si>
    <t>選挙運動用自動車等取付用立札・看板作成契約書例</t>
    <rPh sb="2" eb="4">
      <t>ウンドウ</t>
    </rPh>
    <rPh sb="4" eb="5">
      <t>ヨウ</t>
    </rPh>
    <rPh sb="5" eb="8">
      <t>ジドウシャ</t>
    </rPh>
    <rPh sb="8" eb="9">
      <t>トウ</t>
    </rPh>
    <rPh sb="9" eb="12">
      <t>トリツケヨウ</t>
    </rPh>
    <rPh sb="12" eb="14">
      <t>タテフダ</t>
    </rPh>
    <rPh sb="15" eb="17">
      <t>カンバン</t>
    </rPh>
    <phoneticPr fontId="3"/>
  </si>
  <si>
    <t>個人演説会場用立札・看板作成契約書例</t>
    <rPh sb="0" eb="5">
      <t>コジンエンゼツカイ</t>
    </rPh>
    <rPh sb="5" eb="6">
      <t>バ</t>
    </rPh>
    <rPh sb="6" eb="7">
      <t>ヨウ</t>
    </rPh>
    <rPh sb="7" eb="9">
      <t>タテフダ</t>
    </rPh>
    <rPh sb="10" eb="12">
      <t>カンバン</t>
    </rPh>
    <phoneticPr fontId="3"/>
  </si>
  <si>
    <t>公営37内訳</t>
    <rPh sb="0" eb="2">
      <t>コウエイ</t>
    </rPh>
    <rPh sb="4" eb="6">
      <t>ウチワケ</t>
    </rPh>
    <phoneticPr fontId="3"/>
  </si>
  <si>
    <t>公営37請求内訳</t>
    <rPh sb="0" eb="2">
      <t>コウエイ</t>
    </rPh>
    <rPh sb="4" eb="8">
      <t>セイキュウウチワケ</t>
    </rPh>
    <phoneticPr fontId="3"/>
  </si>
  <si>
    <t>２</t>
    <phoneticPr fontId="3"/>
  </si>
  <si>
    <t>確認枚数</t>
    <phoneticPr fontId="3"/>
  </si>
  <si>
    <t xml:space="preserve">      (1) 枚　数　　１３０，０００枚</t>
    <phoneticPr fontId="3"/>
  </si>
  <si>
    <t>４０，０００枚</t>
    <rPh sb="6" eb="7">
      <t>マイ</t>
    </rPh>
    <phoneticPr fontId="3"/>
  </si>
  <si>
    <t>複製契約
金　　額</t>
    <rPh sb="0" eb="2">
      <t>フクセイ</t>
    </rPh>
    <rPh sb="2" eb="4">
      <t>ケイヤク</t>
    </rPh>
    <rPh sb="5" eb="6">
      <t>キン</t>
    </rPh>
    <rPh sb="8" eb="9">
      <t>ガク</t>
    </rPh>
    <phoneticPr fontId="3"/>
  </si>
  <si>
    <t>録音・録画
一種類の契
約単価</t>
    <rPh sb="0" eb="2">
      <t>ロクオン</t>
    </rPh>
    <rPh sb="3" eb="5">
      <t>ロクガ</t>
    </rPh>
    <rPh sb="6" eb="9">
      <t>イッシュルイ</t>
    </rPh>
    <rPh sb="10" eb="11">
      <t>ケイ</t>
    </rPh>
    <rPh sb="12" eb="13">
      <t>ヤク</t>
    </rPh>
    <rPh sb="13" eb="15">
      <t>タンカ</t>
    </rPh>
    <phoneticPr fontId="3"/>
  </si>
  <si>
    <t>を添えて申請します。</t>
    <phoneticPr fontId="3"/>
  </si>
  <si>
    <t>　公職選挙法第１４２条第１項の規定により、選挙運動のために頒布するビラを下記</t>
    <rPh sb="1" eb="3">
      <t>コウショク</t>
    </rPh>
    <rPh sb="3" eb="6">
      <t>センキョホウ</t>
    </rPh>
    <rPh sb="11" eb="12">
      <t>ダイ</t>
    </rPh>
    <rPh sb="13" eb="14">
      <t>コウ</t>
    </rPh>
    <rPh sb="21" eb="23">
      <t>センキョ</t>
    </rPh>
    <rPh sb="23" eb="25">
      <t>ウンドウ</t>
    </rPh>
    <rPh sb="29" eb="31">
      <t>ハンプ</t>
    </rPh>
    <rPh sb="36" eb="38">
      <t>カキ</t>
    </rPh>
    <phoneticPr fontId="3"/>
  </si>
  <si>
    <t>のとおり届け出ます。</t>
    <rPh sb="4" eb="5">
      <t>トド</t>
    </rPh>
    <rPh sb="6" eb="7">
      <t>デ</t>
    </rPh>
    <phoneticPr fontId="3"/>
  </si>
  <si>
    <t>　　　ビラ作成業者に提出してください。</t>
    <phoneticPr fontId="3"/>
  </si>
  <si>
    <t>Ｒ４参議院青森県選挙区選出議員選挙立候補届出に係る提出書類作成支援ソフト（本人届出用）</t>
    <rPh sb="2" eb="5">
      <t>サンギイン</t>
    </rPh>
    <rPh sb="5" eb="8">
      <t>アオモリケン</t>
    </rPh>
    <rPh sb="8" eb="11">
      <t>センキョク</t>
    </rPh>
    <rPh sb="11" eb="13">
      <t>センシュツ</t>
    </rPh>
    <rPh sb="13" eb="15">
      <t>ギイン</t>
    </rPh>
    <rPh sb="15" eb="17">
      <t>センキョ</t>
    </rPh>
    <rPh sb="17" eb="20">
      <t>リッコウホ</t>
    </rPh>
    <rPh sb="20" eb="22">
      <t>トドケデ</t>
    </rPh>
    <rPh sb="23" eb="24">
      <t>カカ</t>
    </rPh>
    <rPh sb="25" eb="27">
      <t>テイシュツ</t>
    </rPh>
    <rPh sb="27" eb="29">
      <t>ショルイ</t>
    </rPh>
    <rPh sb="29" eb="31">
      <t>サクセイ</t>
    </rPh>
    <rPh sb="31" eb="33">
      <t>シエン</t>
    </rPh>
    <rPh sb="37" eb="39">
      <t>ホンニン</t>
    </rPh>
    <rPh sb="39" eb="41">
      <t>トドケデ</t>
    </rPh>
    <rPh sb="41" eb="42">
      <t>ヨウ</t>
    </rPh>
    <phoneticPr fontId="11"/>
  </si>
  <si>
    <t>参考様式2</t>
    <rPh sb="0" eb="2">
      <t>サンコウ</t>
    </rPh>
    <rPh sb="2" eb="4">
      <t>ヨウシキ</t>
    </rPh>
    <phoneticPr fontId="3"/>
  </si>
  <si>
    <t>代理人証明書（委任状）</t>
    <rPh sb="0" eb="3">
      <t>ダイリニン</t>
    </rPh>
    <rPh sb="3" eb="6">
      <t>ショウメイショ</t>
    </rPh>
    <rPh sb="7" eb="10">
      <t>イニンジョウ</t>
    </rPh>
    <phoneticPr fontId="3"/>
  </si>
  <si>
    <t>参考様式1</t>
    <rPh sb="0" eb="2">
      <t>サンコウ</t>
    </rPh>
    <rPh sb="2" eb="4">
      <t>ヨウシキ</t>
    </rPh>
    <phoneticPr fontId="3"/>
  </si>
  <si>
    <t>令和4年7月10日執行参議院青森県選挙区選出議員選挙</t>
    <rPh sb="0" eb="2">
      <t>レイワ</t>
    </rPh>
    <rPh sb="3" eb="4">
      <t>ネン</t>
    </rPh>
    <rPh sb="5" eb="6">
      <t>ガツ</t>
    </rPh>
    <rPh sb="8" eb="9">
      <t>ニチ</t>
    </rPh>
    <rPh sb="9" eb="11">
      <t>シッコウ</t>
    </rPh>
    <rPh sb="11" eb="14">
      <t>サンギイン</t>
    </rPh>
    <rPh sb="14" eb="17">
      <t>アオモリケン</t>
    </rPh>
    <rPh sb="17" eb="20">
      <t>センキョク</t>
    </rPh>
    <rPh sb="20" eb="22">
      <t>センシュツ</t>
    </rPh>
    <rPh sb="22" eb="24">
      <t>ギイン</t>
    </rPh>
    <rPh sb="24" eb="26">
      <t>センキョ</t>
    </rPh>
    <phoneticPr fontId="3"/>
  </si>
  <si>
    <t>宣誓書</t>
    <rPh sb="0" eb="3">
      <t>センセイショ</t>
    </rPh>
    <phoneticPr fontId="3"/>
  </si>
  <si>
    <t>所属党派証明書</t>
    <rPh sb="0" eb="2">
      <t>ショゾク</t>
    </rPh>
    <rPh sb="2" eb="3">
      <t>トウ</t>
    </rPh>
    <rPh sb="4" eb="7">
      <t>ショウメイショ</t>
    </rPh>
    <phoneticPr fontId="3"/>
  </si>
  <si>
    <t>供託証明書</t>
    <rPh sb="0" eb="2">
      <t>キョウタク</t>
    </rPh>
    <rPh sb="2" eb="5">
      <t>ショウメイショ</t>
    </rPh>
    <phoneticPr fontId="3"/>
  </si>
  <si>
    <t>戸籍の謄本又は抄本</t>
    <rPh sb="0" eb="2">
      <t>コセキ</t>
    </rPh>
    <rPh sb="3" eb="5">
      <t>トウホン</t>
    </rPh>
    <rPh sb="5" eb="6">
      <t>マタ</t>
    </rPh>
    <rPh sb="7" eb="9">
      <t>ショウホン</t>
    </rPh>
    <phoneticPr fontId="3"/>
  </si>
  <si>
    <t>住民票の抄本</t>
    <rPh sb="0" eb="3">
      <t>ジュウミンヒョウ</t>
    </rPh>
    <rPh sb="4" eb="6">
      <t>ショウホン</t>
    </rPh>
    <phoneticPr fontId="3"/>
  </si>
  <si>
    <t>（通称認定申請書）</t>
    <rPh sb="1" eb="3">
      <t>ツウショウ</t>
    </rPh>
    <rPh sb="3" eb="5">
      <t>ニンテイ</t>
    </rPh>
    <rPh sb="5" eb="8">
      <t>シンセイショ</t>
    </rPh>
    <phoneticPr fontId="3"/>
  </si>
  <si>
    <t>　参議院青森県選挙区選出議員選挙　選挙長　畑井　義德　殿</t>
    <rPh sb="1" eb="4">
      <t>サンギイン</t>
    </rPh>
    <rPh sb="4" eb="7">
      <t>アオモリケン</t>
    </rPh>
    <rPh sb="7" eb="10">
      <t>センキョク</t>
    </rPh>
    <rPh sb="10" eb="12">
      <t>センシュツ</t>
    </rPh>
    <rPh sb="12" eb="14">
      <t>ギイン</t>
    </rPh>
    <rPh sb="14" eb="16">
      <t>センキョ</t>
    </rPh>
    <rPh sb="17" eb="19">
      <t>センキョ</t>
    </rPh>
    <rPh sb="19" eb="20">
      <t>チョウ</t>
    </rPh>
    <rPh sb="21" eb="23">
      <t>ハタイ</t>
    </rPh>
    <rPh sb="24" eb="25">
      <t>タダシ</t>
    </rPh>
    <rPh sb="25" eb="26">
      <t>トク</t>
    </rPh>
    <rPh sb="27" eb="28">
      <t>ドノ</t>
    </rPh>
    <phoneticPr fontId="3"/>
  </si>
  <si>
    <t>記載上の注意</t>
    <phoneticPr fontId="3"/>
  </si>
  <si>
    <t>１　「生年月日」欄の年齢は、選挙の期日現在の満年齢を記載しなければなりません。</t>
    <phoneticPr fontId="3"/>
  </si>
  <si>
    <t>２　公職選挙法第８６条の４第４項に規定する政党その他の政治団体の証明書（参議</t>
    <rPh sb="36" eb="38">
      <t>サンギ</t>
    </rPh>
    <phoneticPr fontId="3"/>
  </si>
  <si>
    <t>　院選挙区選出議員の候補者については、当該政党その他の政治団体の代表者の証明</t>
    <rPh sb="1" eb="2">
      <t>イン</t>
    </rPh>
    <rPh sb="2" eb="5">
      <t>センキョク</t>
    </rPh>
    <rPh sb="5" eb="7">
      <t>センシュツ</t>
    </rPh>
    <rPh sb="7" eb="9">
      <t>ギイン</t>
    </rPh>
    <rPh sb="10" eb="13">
      <t>コウホシャ</t>
    </rPh>
    <rPh sb="19" eb="21">
      <t>トウガイ</t>
    </rPh>
    <rPh sb="21" eb="23">
      <t>セイトウ</t>
    </rPh>
    <rPh sb="25" eb="26">
      <t>タ</t>
    </rPh>
    <rPh sb="27" eb="29">
      <t>セイジ</t>
    </rPh>
    <rPh sb="29" eb="31">
      <t>ダンタイ</t>
    </rPh>
    <rPh sb="32" eb="35">
      <t>ダイヒョウシャ</t>
    </rPh>
    <rPh sb="36" eb="38">
      <t>ショウメイ</t>
    </rPh>
    <phoneticPr fontId="3"/>
  </si>
  <si>
    <t>　書）を有しない者は、「党派」欄に「無所属」と記載しなければなりません。</t>
    <rPh sb="1" eb="2">
      <t>ショ</t>
    </rPh>
    <rPh sb="4" eb="5">
      <t>ユウ</t>
    </rPh>
    <rPh sb="8" eb="9">
      <t>シャ</t>
    </rPh>
    <rPh sb="12" eb="13">
      <t>トウ</t>
    </rPh>
    <rPh sb="15" eb="16">
      <t>ラン</t>
    </rPh>
    <rPh sb="18" eb="21">
      <t>ムショゾク</t>
    </rPh>
    <rPh sb="23" eb="25">
      <t>キサイ</t>
    </rPh>
    <phoneticPr fontId="3"/>
  </si>
  <si>
    <t>４　「職業」欄には、職業をなるべく詳細に記載しなければなりません。</t>
    <phoneticPr fontId="3"/>
  </si>
  <si>
    <t>６　候補者本人が届け出る場合には、本人確認書類の提示又は提出を、代理人が届け</t>
    <rPh sb="2" eb="5">
      <t>コウホシャ</t>
    </rPh>
    <rPh sb="5" eb="7">
      <t>ホンニン</t>
    </rPh>
    <rPh sb="8" eb="9">
      <t>トド</t>
    </rPh>
    <rPh sb="10" eb="11">
      <t>デ</t>
    </rPh>
    <rPh sb="12" eb="14">
      <t>バアイ</t>
    </rPh>
    <rPh sb="17" eb="19">
      <t>ホンニン</t>
    </rPh>
    <rPh sb="19" eb="21">
      <t>カクニン</t>
    </rPh>
    <rPh sb="21" eb="23">
      <t>ショルイ</t>
    </rPh>
    <rPh sb="24" eb="26">
      <t>テイジ</t>
    </rPh>
    <rPh sb="26" eb="27">
      <t>マタ</t>
    </rPh>
    <rPh sb="28" eb="30">
      <t>テイシュツ</t>
    </rPh>
    <rPh sb="32" eb="35">
      <t>ダイリニン</t>
    </rPh>
    <rPh sb="36" eb="37">
      <t>トド</t>
    </rPh>
    <phoneticPr fontId="3"/>
  </si>
  <si>
    <t>　出る場合には、委任状の提示又は提出及び当該代理人の本人確認書類の提示又は提</t>
    <rPh sb="1" eb="2">
      <t>デ</t>
    </rPh>
    <rPh sb="3" eb="5">
      <t>バアイ</t>
    </rPh>
    <rPh sb="8" eb="11">
      <t>イニンジョウ</t>
    </rPh>
    <rPh sb="12" eb="14">
      <t>テイジ</t>
    </rPh>
    <rPh sb="14" eb="15">
      <t>マタ</t>
    </rPh>
    <rPh sb="16" eb="18">
      <t>テイシュツ</t>
    </rPh>
    <rPh sb="18" eb="19">
      <t>オヨ</t>
    </rPh>
    <rPh sb="20" eb="22">
      <t>トウガイ</t>
    </rPh>
    <rPh sb="22" eb="25">
      <t>ダイリニン</t>
    </rPh>
    <rPh sb="26" eb="28">
      <t>ホンニン</t>
    </rPh>
    <rPh sb="28" eb="30">
      <t>カクニン</t>
    </rPh>
    <rPh sb="30" eb="32">
      <t>ショルイ</t>
    </rPh>
    <rPh sb="33" eb="35">
      <t>テイジ</t>
    </rPh>
    <rPh sb="35" eb="36">
      <t>マタ</t>
    </rPh>
    <rPh sb="37" eb="38">
      <t>テイ</t>
    </rPh>
    <phoneticPr fontId="3"/>
  </si>
  <si>
    <t>　出を行ってください。ただし、候補者本人の署名や記名押印がある場合はこの限り</t>
    <rPh sb="1" eb="2">
      <t>シュツ</t>
    </rPh>
    <rPh sb="3" eb="4">
      <t>オコナ</t>
    </rPh>
    <rPh sb="15" eb="18">
      <t>コウホシャ</t>
    </rPh>
    <rPh sb="18" eb="20">
      <t>ホンニン</t>
    </rPh>
    <rPh sb="21" eb="23">
      <t>ショメイ</t>
    </rPh>
    <rPh sb="24" eb="26">
      <t>キメイ</t>
    </rPh>
    <rPh sb="26" eb="28">
      <t>オウイン</t>
    </rPh>
    <rPh sb="31" eb="33">
      <t>バアイ</t>
    </rPh>
    <rPh sb="36" eb="37">
      <t>カギ</t>
    </rPh>
    <phoneticPr fontId="3"/>
  </si>
  <si>
    <t>　ではありません。</t>
    <phoneticPr fontId="3"/>
  </si>
  <si>
    <t>２又は第２５１条の３の規定により、令和４年７月１０日執行の参議院青森県選挙区選出</t>
    <rPh sb="17" eb="19">
      <t>レイワ</t>
    </rPh>
    <rPh sb="29" eb="32">
      <t>サンギイン</t>
    </rPh>
    <rPh sb="35" eb="38">
      <t>センキョク</t>
    </rPh>
    <rPh sb="38" eb="39">
      <t>セン</t>
    </rPh>
    <rPh sb="39" eb="40">
      <t>デ</t>
    </rPh>
    <phoneticPr fontId="3"/>
  </si>
  <si>
    <t>令和４年　　月　　日</t>
    <rPh sb="6" eb="7">
      <t>ツキ</t>
    </rPh>
    <rPh sb="9" eb="10">
      <t>ニチ</t>
    </rPh>
    <phoneticPr fontId="3"/>
  </si>
  <si>
    <t>　参議院青森県選挙区選出議員選挙　選挙長　畑井　義德　殿</t>
    <rPh sb="1" eb="4">
      <t>サンギイン</t>
    </rPh>
    <rPh sb="4" eb="6">
      <t>アオモリ</t>
    </rPh>
    <rPh sb="6" eb="7">
      <t>ケン</t>
    </rPh>
    <rPh sb="7" eb="10">
      <t>センキョク</t>
    </rPh>
    <rPh sb="10" eb="12">
      <t>センシュツ</t>
    </rPh>
    <rPh sb="12" eb="14">
      <t>ギイン</t>
    </rPh>
    <rPh sb="14" eb="16">
      <t>センキョ</t>
    </rPh>
    <rPh sb="17" eb="19">
      <t>センキョ</t>
    </rPh>
    <rPh sb="19" eb="20">
      <t>チョウ</t>
    </rPh>
    <rPh sb="21" eb="23">
      <t>ハタイ</t>
    </rPh>
    <rPh sb="24" eb="25">
      <t>タダシ</t>
    </rPh>
    <rPh sb="25" eb="26">
      <t>トク</t>
    </rPh>
    <rPh sb="27" eb="28">
      <t>ドノ</t>
    </rPh>
    <phoneticPr fontId="3"/>
  </si>
  <si>
    <t>住所</t>
    <rPh sb="0" eb="2">
      <t>ジュウショ</t>
    </rPh>
    <phoneticPr fontId="3"/>
  </si>
  <si>
    <t>令和４年　　月　　日</t>
    <rPh sb="0" eb="2">
      <t>レイワ</t>
    </rPh>
    <rPh sb="3" eb="4">
      <t>ネン</t>
    </rPh>
    <rPh sb="6" eb="7">
      <t>ツキ</t>
    </rPh>
    <rPh sb="9" eb="10">
      <t>ニチ</t>
    </rPh>
    <phoneticPr fontId="3"/>
  </si>
  <si>
    <t>選挙長　畑井　義德　殿</t>
    <rPh sb="0" eb="2">
      <t>センキョ</t>
    </rPh>
    <rPh sb="2" eb="3">
      <t>チョウ</t>
    </rPh>
    <rPh sb="4" eb="6">
      <t>ハタイ</t>
    </rPh>
    <rPh sb="7" eb="8">
      <t>タダシ</t>
    </rPh>
    <rPh sb="8" eb="9">
      <t>トク</t>
    </rPh>
    <rPh sb="10" eb="11">
      <t>ドノ</t>
    </rPh>
    <phoneticPr fontId="3"/>
  </si>
  <si>
    <t>　令和４年　　月　　日に届出した参議院青森県選挙区選出議員選挙候補者届出書の記載</t>
    <rPh sb="1" eb="3">
      <t>レイワ</t>
    </rPh>
    <rPh sb="4" eb="5">
      <t>ネン</t>
    </rPh>
    <rPh sb="7" eb="8">
      <t>ツキ</t>
    </rPh>
    <rPh sb="10" eb="11">
      <t>ニチ</t>
    </rPh>
    <rPh sb="12" eb="14">
      <t>トドケデ</t>
    </rPh>
    <rPh sb="16" eb="19">
      <t>サンギイン</t>
    </rPh>
    <rPh sb="19" eb="22">
      <t>アオモリケン</t>
    </rPh>
    <rPh sb="22" eb="25">
      <t>センキョク</t>
    </rPh>
    <rPh sb="25" eb="26">
      <t>セン</t>
    </rPh>
    <rPh sb="26" eb="27">
      <t>シュツ</t>
    </rPh>
    <rPh sb="27" eb="29">
      <t>ギイン</t>
    </rPh>
    <rPh sb="29" eb="31">
      <t>センキョ</t>
    </rPh>
    <rPh sb="31" eb="34">
      <t>コウホシャ</t>
    </rPh>
    <rPh sb="34" eb="35">
      <t>トド</t>
    </rPh>
    <rPh sb="35" eb="36">
      <t>デ</t>
    </rPh>
    <rPh sb="36" eb="37">
      <t>ショ</t>
    </rPh>
    <rPh sb="38" eb="40">
      <t>キサイ</t>
    </rPh>
    <phoneticPr fontId="3"/>
  </si>
  <si>
    <t>　令和４年　　月　　日</t>
    <rPh sb="1" eb="3">
      <t>レイワ</t>
    </rPh>
    <rPh sb="4" eb="5">
      <t>ネン</t>
    </rPh>
    <rPh sb="7" eb="8">
      <t>ツキ</t>
    </rPh>
    <rPh sb="10" eb="11">
      <t>ニチ</t>
    </rPh>
    <phoneticPr fontId="3"/>
  </si>
  <si>
    <t>（備考）候補者本人が届け出る場合には、本人確認書類の提示又は提出を、代理人が</t>
    <rPh sb="1" eb="3">
      <t>ビコウ</t>
    </rPh>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phoneticPr fontId="3"/>
  </si>
  <si>
    <t>　　届け出る場合には、委任状の提示又は提出及び当該代理人の本人確認書類の提示</t>
    <rPh sb="2" eb="3">
      <t>トド</t>
    </rPh>
    <rPh sb="4" eb="5">
      <t>デ</t>
    </rPh>
    <rPh sb="6" eb="8">
      <t>バアイ</t>
    </rPh>
    <rPh sb="11" eb="14">
      <t>イニンジョウ</t>
    </rPh>
    <rPh sb="15" eb="17">
      <t>テイジ</t>
    </rPh>
    <rPh sb="17" eb="18">
      <t>マタ</t>
    </rPh>
    <rPh sb="19" eb="21">
      <t>テイシュツ</t>
    </rPh>
    <rPh sb="21" eb="22">
      <t>オヨ</t>
    </rPh>
    <rPh sb="23" eb="25">
      <t>トウガイ</t>
    </rPh>
    <rPh sb="25" eb="28">
      <t>ダイリニン</t>
    </rPh>
    <rPh sb="29" eb="31">
      <t>ホンニン</t>
    </rPh>
    <rPh sb="31" eb="33">
      <t>カクニン</t>
    </rPh>
    <rPh sb="33" eb="35">
      <t>ショルイ</t>
    </rPh>
    <rPh sb="36" eb="37">
      <t>テイ</t>
    </rPh>
    <rPh sb="37" eb="38">
      <t>シメ</t>
    </rPh>
    <phoneticPr fontId="3"/>
  </si>
  <si>
    <t>　令和４年７月１０日執行の参議院青森県選挙区選出議員選挙における選挙立会人と</t>
    <rPh sb="1" eb="3">
      <t>レイワ</t>
    </rPh>
    <rPh sb="4" eb="5">
      <t>ネン</t>
    </rPh>
    <rPh sb="6" eb="7">
      <t>ガツ</t>
    </rPh>
    <rPh sb="9" eb="10">
      <t>ニチ</t>
    </rPh>
    <rPh sb="13" eb="16">
      <t>サンギイン</t>
    </rPh>
    <rPh sb="19" eb="22">
      <t>センキョク</t>
    </rPh>
    <rPh sb="22" eb="24">
      <t>センシュツ</t>
    </rPh>
    <rPh sb="24" eb="26">
      <t>ギイン</t>
    </rPh>
    <rPh sb="26" eb="28">
      <t>センキョ</t>
    </rPh>
    <phoneticPr fontId="3"/>
  </si>
  <si>
    <t>　令和４年７月１０日執行の参議院青森県選挙区選出議員選挙における開票立会人となる</t>
    <rPh sb="13" eb="16">
      <t>サンギイン</t>
    </rPh>
    <rPh sb="19" eb="22">
      <t>センキョク</t>
    </rPh>
    <rPh sb="22" eb="24">
      <t>センシュツ</t>
    </rPh>
    <rPh sb="24" eb="26">
      <t>ギイン</t>
    </rPh>
    <rPh sb="26" eb="28">
      <t>センキョ</t>
    </rPh>
    <rPh sb="32" eb="34">
      <t>カイヒョウ</t>
    </rPh>
    <phoneticPr fontId="3"/>
  </si>
  <si>
    <t>令和４年　　月　　日　</t>
    <rPh sb="0" eb="2">
      <t>レイワ</t>
    </rPh>
    <rPh sb="3" eb="4">
      <t>ネン</t>
    </rPh>
    <rPh sb="6" eb="7">
      <t>ツキ</t>
    </rPh>
    <rPh sb="9" eb="10">
      <t>ヒ</t>
    </rPh>
    <phoneticPr fontId="3"/>
  </si>
  <si>
    <t>令和４年　　月　　日　</t>
    <rPh sb="0" eb="2">
      <t>レイワ</t>
    </rPh>
    <rPh sb="3" eb="4">
      <t>ネン</t>
    </rPh>
    <rPh sb="4" eb="5">
      <t>ヘイネン</t>
    </rPh>
    <rPh sb="6" eb="7">
      <t>ツキ</t>
    </rPh>
    <rPh sb="9" eb="10">
      <t>ヒ</t>
    </rPh>
    <phoneticPr fontId="3"/>
  </si>
  <si>
    <t>　令和４年７月１０日執行の参議院青森県選挙区選出議員選挙における候補者の出納</t>
    <rPh sb="1" eb="3">
      <t>レイワ</t>
    </rPh>
    <rPh sb="4" eb="5">
      <t>ネン</t>
    </rPh>
    <rPh sb="6" eb="7">
      <t>ガツ</t>
    </rPh>
    <rPh sb="9" eb="10">
      <t>ニチ</t>
    </rPh>
    <rPh sb="13" eb="16">
      <t>サンギイン</t>
    </rPh>
    <rPh sb="19" eb="22">
      <t>センキョク</t>
    </rPh>
    <rPh sb="22" eb="24">
      <t>センシュツ</t>
    </rPh>
    <rPh sb="24" eb="26">
      <t>ギイン</t>
    </rPh>
    <rPh sb="26" eb="28">
      <t>センキョ</t>
    </rPh>
    <rPh sb="36" eb="38">
      <t>スイトウ</t>
    </rPh>
    <phoneticPr fontId="3"/>
  </si>
  <si>
    <t>（備考）選任した者本人が届け出る場合には、本人確認書類の提示又は提出を、代理</t>
    <rPh sb="1" eb="3">
      <t>ビコウ</t>
    </rPh>
    <rPh sb="4" eb="6">
      <t>センニン</t>
    </rPh>
    <rPh sb="8" eb="9">
      <t>シャ</t>
    </rPh>
    <rPh sb="9" eb="11">
      <t>ホンニン</t>
    </rPh>
    <rPh sb="12" eb="13">
      <t>トド</t>
    </rPh>
    <rPh sb="14" eb="15">
      <t>デ</t>
    </rPh>
    <rPh sb="16" eb="18">
      <t>バアイ</t>
    </rPh>
    <rPh sb="21" eb="23">
      <t>ホンニン</t>
    </rPh>
    <rPh sb="23" eb="25">
      <t>カクニン</t>
    </rPh>
    <rPh sb="25" eb="27">
      <t>ショルイ</t>
    </rPh>
    <rPh sb="28" eb="30">
      <t>テイジ</t>
    </rPh>
    <rPh sb="30" eb="31">
      <t>マタ</t>
    </rPh>
    <rPh sb="32" eb="34">
      <t>テイシュツ</t>
    </rPh>
    <rPh sb="36" eb="38">
      <t>ダイリ</t>
    </rPh>
    <phoneticPr fontId="3"/>
  </si>
  <si>
    <t>　　人が届け出る場合には、委任状の提示又は提出及び当該代理人の本人確認書類の</t>
    <rPh sb="2" eb="3">
      <t>ヒト</t>
    </rPh>
    <rPh sb="4" eb="5">
      <t>トド</t>
    </rPh>
    <rPh sb="6" eb="7">
      <t>デ</t>
    </rPh>
    <rPh sb="8" eb="10">
      <t>バアイ</t>
    </rPh>
    <rPh sb="13" eb="16">
      <t>イニンジョウ</t>
    </rPh>
    <rPh sb="17" eb="19">
      <t>テイジ</t>
    </rPh>
    <rPh sb="19" eb="20">
      <t>マタ</t>
    </rPh>
    <rPh sb="21" eb="23">
      <t>テイシュツ</t>
    </rPh>
    <rPh sb="23" eb="24">
      <t>オヨ</t>
    </rPh>
    <rPh sb="25" eb="27">
      <t>トウガイ</t>
    </rPh>
    <rPh sb="27" eb="30">
      <t>ダイリニン</t>
    </rPh>
    <rPh sb="31" eb="33">
      <t>ホンニン</t>
    </rPh>
    <rPh sb="33" eb="35">
      <t>カクニン</t>
    </rPh>
    <rPh sb="35" eb="37">
      <t>ショルイ</t>
    </rPh>
    <phoneticPr fontId="3"/>
  </si>
  <si>
    <t>　　又は提出を行ってください。ただし、候補者本人の署名や記名押印がある場合は</t>
    <rPh sb="2" eb="3">
      <t>マタ</t>
    </rPh>
    <rPh sb="4" eb="6">
      <t>テイシュツ</t>
    </rPh>
    <rPh sb="7" eb="8">
      <t>オコナ</t>
    </rPh>
    <rPh sb="19" eb="22">
      <t>コウホシャ</t>
    </rPh>
    <rPh sb="22" eb="24">
      <t>ホンニン</t>
    </rPh>
    <rPh sb="25" eb="27">
      <t>ショメイ</t>
    </rPh>
    <rPh sb="28" eb="30">
      <t>キメイ</t>
    </rPh>
    <rPh sb="30" eb="32">
      <t>オウイン</t>
    </rPh>
    <rPh sb="35" eb="37">
      <t>バアイ</t>
    </rPh>
    <phoneticPr fontId="3"/>
  </si>
  <si>
    <t>　　この限りではありません。</t>
    <rPh sb="4" eb="5">
      <t>カギ</t>
    </rPh>
    <phoneticPr fontId="3"/>
  </si>
  <si>
    <t>　　提示又は提出を行ってください。ただし、選任した者本人の署名や記名押印があ</t>
    <rPh sb="2" eb="4">
      <t>テイジ</t>
    </rPh>
    <rPh sb="4" eb="5">
      <t>マタ</t>
    </rPh>
    <rPh sb="6" eb="8">
      <t>テイシュツ</t>
    </rPh>
    <rPh sb="9" eb="10">
      <t>オコナ</t>
    </rPh>
    <rPh sb="21" eb="23">
      <t>センニン</t>
    </rPh>
    <rPh sb="25" eb="26">
      <t>シャ</t>
    </rPh>
    <rPh sb="26" eb="28">
      <t>ホンニン</t>
    </rPh>
    <rPh sb="29" eb="31">
      <t>ショメイ</t>
    </rPh>
    <rPh sb="32" eb="34">
      <t>キメイ</t>
    </rPh>
    <rPh sb="34" eb="36">
      <t>オウイン</t>
    </rPh>
    <phoneticPr fontId="3"/>
  </si>
  <si>
    <t>　　る場合はこの限りではありません。</t>
    <rPh sb="3" eb="5">
      <t>バアイ</t>
    </rPh>
    <rPh sb="8" eb="9">
      <t>カギ</t>
    </rPh>
    <phoneticPr fontId="3"/>
  </si>
  <si>
    <t>令和４年　　月　　日</t>
    <rPh sb="0" eb="2">
      <t>レイワ</t>
    </rPh>
    <rPh sb="3" eb="4">
      <t>ネン</t>
    </rPh>
    <rPh sb="6" eb="7">
      <t>ツキ</t>
    </rPh>
    <rPh sb="9" eb="10">
      <t>ヒ</t>
    </rPh>
    <phoneticPr fontId="3"/>
  </si>
  <si>
    <t>　令和４年７月１０日執行の参議院青森県選挙区選出議員選挙における候補者の出納</t>
    <rPh sb="1" eb="3">
      <t>レイワ</t>
    </rPh>
    <rPh sb="13" eb="16">
      <t>サンギイン</t>
    </rPh>
    <rPh sb="19" eb="22">
      <t>センキョク</t>
    </rPh>
    <rPh sb="22" eb="24">
      <t>センシュツ</t>
    </rPh>
    <rPh sb="24" eb="26">
      <t>ギイン</t>
    </rPh>
    <rPh sb="26" eb="28">
      <t>センキョ</t>
    </rPh>
    <phoneticPr fontId="3"/>
  </si>
  <si>
    <t>責任者について、下記のとおり異動があったので届け出ます。</t>
    <rPh sb="14" eb="16">
      <t>イドウ</t>
    </rPh>
    <phoneticPr fontId="3"/>
  </si>
  <si>
    <t>令和４年　月　日から</t>
    <rPh sb="5" eb="6">
      <t>ツキ</t>
    </rPh>
    <rPh sb="7" eb="8">
      <t>ヒ</t>
    </rPh>
    <phoneticPr fontId="3"/>
  </si>
  <si>
    <t>令和４年　月　日まで</t>
    <rPh sb="5" eb="6">
      <t>ツキ</t>
    </rPh>
    <rPh sb="7" eb="8">
      <t>ヒ</t>
    </rPh>
    <phoneticPr fontId="3"/>
  </si>
  <si>
    <t>備考１　「使用する者の別」の欄には、選挙運動のために使用する事務員にあっては「事務員」と、専ら公職</t>
    <rPh sb="0" eb="2">
      <t>ビコウ</t>
    </rPh>
    <phoneticPr fontId="3"/>
  </si>
  <si>
    <t>　　３　既に届け出た者につき、その者に係る使用する期間中、その者に代えて異なる者を届け出る場合にお</t>
    <phoneticPr fontId="3"/>
  </si>
  <si>
    <t>　　　いては、その旨を「備考」欄に記載してください。</t>
    <phoneticPr fontId="3"/>
  </si>
  <si>
    <t>　　４　候補者本人が届け出る場合には、本人確認書類の提示又は提出を、代理人が届け出る場合には、委任</t>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rPh sb="38" eb="39">
      <t>トド</t>
    </rPh>
    <rPh sb="40" eb="41">
      <t>デ</t>
    </rPh>
    <rPh sb="42" eb="44">
      <t>バアイ</t>
    </rPh>
    <rPh sb="47" eb="49">
      <t>イニン</t>
    </rPh>
    <phoneticPr fontId="3"/>
  </si>
  <si>
    <t xml:space="preserve"> 　　 状の提示又は提出及び当該代理人の本人確認書類の提示又は提出を行ってください。ただし、候補者本</t>
    <rPh sb="4" eb="5">
      <t>ジョウ</t>
    </rPh>
    <rPh sb="6" eb="8">
      <t>テイジ</t>
    </rPh>
    <rPh sb="8" eb="9">
      <t>マタ</t>
    </rPh>
    <rPh sb="10" eb="12">
      <t>テイシュツ</t>
    </rPh>
    <rPh sb="12" eb="13">
      <t>オヨ</t>
    </rPh>
    <rPh sb="14" eb="16">
      <t>トウガイ</t>
    </rPh>
    <rPh sb="16" eb="19">
      <t>ダイリニン</t>
    </rPh>
    <rPh sb="20" eb="22">
      <t>ホンニン</t>
    </rPh>
    <rPh sb="22" eb="24">
      <t>カクニン</t>
    </rPh>
    <rPh sb="24" eb="26">
      <t>ショルイ</t>
    </rPh>
    <rPh sb="27" eb="29">
      <t>テイジ</t>
    </rPh>
    <rPh sb="29" eb="30">
      <t>マタ</t>
    </rPh>
    <rPh sb="31" eb="33">
      <t>テイシュツ</t>
    </rPh>
    <rPh sb="34" eb="35">
      <t>オコナ</t>
    </rPh>
    <rPh sb="46" eb="49">
      <t>コウホシャ</t>
    </rPh>
    <rPh sb="49" eb="50">
      <t>ボン</t>
    </rPh>
    <phoneticPr fontId="3"/>
  </si>
  <si>
    <t>　　　人の署名や記名押印がある場合はこの限りではありません。</t>
    <rPh sb="3" eb="4">
      <t>ヒト</t>
    </rPh>
    <rPh sb="5" eb="7">
      <t>ショメイ</t>
    </rPh>
    <rPh sb="8" eb="10">
      <t>キメイ</t>
    </rPh>
    <rPh sb="10" eb="12">
      <t>オウイン</t>
    </rPh>
    <rPh sb="15" eb="17">
      <t>バアイ</t>
    </rPh>
    <rPh sb="20" eb="21">
      <t>カギ</t>
    </rPh>
    <phoneticPr fontId="3"/>
  </si>
  <si>
    <t>　青森県選挙管理委員会委員長　畑　井　義　德　殿</t>
    <rPh sb="1" eb="4">
      <t>アオモリケン</t>
    </rPh>
    <rPh sb="4" eb="6">
      <t>センキョ</t>
    </rPh>
    <rPh sb="6" eb="8">
      <t>カンリ</t>
    </rPh>
    <rPh sb="8" eb="11">
      <t>イインカイ</t>
    </rPh>
    <rPh sb="11" eb="14">
      <t>イインチョウ</t>
    </rPh>
    <rPh sb="15" eb="16">
      <t>ハタケ</t>
    </rPh>
    <rPh sb="17" eb="18">
      <t>イ</t>
    </rPh>
    <rPh sb="19" eb="20">
      <t>タダシ</t>
    </rPh>
    <rPh sb="21" eb="22">
      <t>トク</t>
    </rPh>
    <rPh sb="23" eb="24">
      <t>ドノ</t>
    </rPh>
    <phoneticPr fontId="3"/>
  </si>
  <si>
    <t>（備考）候補者本人が申請する場合には、本人確認書類の提示又は提出を、代理人が</t>
    <rPh sb="1" eb="3">
      <t>ビコウ</t>
    </rPh>
    <rPh sb="4" eb="7">
      <t>コウホシャ</t>
    </rPh>
    <rPh sb="7" eb="9">
      <t>ホンニン</t>
    </rPh>
    <rPh sb="10" eb="12">
      <t>シンセイ</t>
    </rPh>
    <rPh sb="14" eb="16">
      <t>バアイ</t>
    </rPh>
    <rPh sb="19" eb="21">
      <t>ホンニン</t>
    </rPh>
    <rPh sb="21" eb="23">
      <t>カクニン</t>
    </rPh>
    <rPh sb="23" eb="25">
      <t>ショルイ</t>
    </rPh>
    <rPh sb="26" eb="28">
      <t>テイジ</t>
    </rPh>
    <rPh sb="28" eb="29">
      <t>マタ</t>
    </rPh>
    <rPh sb="30" eb="32">
      <t>テイシュツ</t>
    </rPh>
    <rPh sb="34" eb="37">
      <t>ダイリニン</t>
    </rPh>
    <phoneticPr fontId="3"/>
  </si>
  <si>
    <t>　　申請する場合には、委任状の提示又は提出及び当該代理人の本人確認書類の提示</t>
    <rPh sb="2" eb="4">
      <t>シンセイ</t>
    </rPh>
    <rPh sb="6" eb="8">
      <t>バアイ</t>
    </rPh>
    <rPh sb="11" eb="14">
      <t>イニンジョウ</t>
    </rPh>
    <rPh sb="15" eb="17">
      <t>テイジ</t>
    </rPh>
    <rPh sb="17" eb="18">
      <t>マタ</t>
    </rPh>
    <rPh sb="19" eb="21">
      <t>テイシュツ</t>
    </rPh>
    <rPh sb="21" eb="22">
      <t>オヨ</t>
    </rPh>
    <rPh sb="23" eb="25">
      <t>トウガイ</t>
    </rPh>
    <rPh sb="25" eb="28">
      <t>ダイリニン</t>
    </rPh>
    <rPh sb="29" eb="31">
      <t>ホンニン</t>
    </rPh>
    <rPh sb="31" eb="33">
      <t>カクニン</t>
    </rPh>
    <rPh sb="33" eb="35">
      <t>ショルイ</t>
    </rPh>
    <rPh sb="36" eb="37">
      <t>テイ</t>
    </rPh>
    <rPh sb="37" eb="38">
      <t>シメ</t>
    </rPh>
    <phoneticPr fontId="3"/>
  </si>
  <si>
    <t>　令和４年　　月　　日申請した選挙公報の掲載文を修正したいので、修正した掲載文</t>
    <rPh sb="1" eb="3">
      <t>レイワ</t>
    </rPh>
    <phoneticPr fontId="3"/>
  </si>
  <si>
    <t>令和４年　月　　日</t>
    <rPh sb="0" eb="2">
      <t>レイワ</t>
    </rPh>
    <rPh sb="3" eb="4">
      <t>ネン</t>
    </rPh>
    <rPh sb="5" eb="6">
      <t>ガツ</t>
    </rPh>
    <rPh sb="8" eb="9">
      <t>ニチ</t>
    </rPh>
    <phoneticPr fontId="3"/>
  </si>
  <si>
    <t>　令和４年　　月　　日申請した選挙公報の掲載文を撤回したいので、申請します。</t>
    <rPh sb="1" eb="3">
      <t>レイワ</t>
    </rPh>
    <phoneticPr fontId="3"/>
  </si>
  <si>
    <t>令和４年　　月　　日</t>
    <rPh sb="0" eb="2">
      <t>レイワ</t>
    </rPh>
    <rPh sb="3" eb="4">
      <t>ネン</t>
    </rPh>
    <rPh sb="4" eb="5">
      <t>ヘイネン</t>
    </rPh>
    <rPh sb="6" eb="7">
      <t>ツキ</t>
    </rPh>
    <rPh sb="9" eb="10">
      <t>ヒ</t>
    </rPh>
    <phoneticPr fontId="3"/>
  </si>
  <si>
    <t>（備考）候補者本人が申し出る場合には、本人確認書類の提示又は提出を、代理人が</t>
    <rPh sb="1" eb="3">
      <t>ビコウ</t>
    </rPh>
    <rPh sb="4" eb="7">
      <t>コウホシャ</t>
    </rPh>
    <rPh sb="7" eb="9">
      <t>ホンニン</t>
    </rPh>
    <rPh sb="10" eb="11">
      <t>モウ</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phoneticPr fontId="3"/>
  </si>
  <si>
    <t>　　申し出る場合には、委任状の提示又は提出及び当該代理人の本人確認書類の提示</t>
    <rPh sb="2" eb="3">
      <t>モウ</t>
    </rPh>
    <rPh sb="4" eb="5">
      <t>デ</t>
    </rPh>
    <rPh sb="6" eb="8">
      <t>バアイ</t>
    </rPh>
    <rPh sb="11" eb="14">
      <t>イニンジョウ</t>
    </rPh>
    <rPh sb="15" eb="17">
      <t>テイジ</t>
    </rPh>
    <rPh sb="17" eb="18">
      <t>マタ</t>
    </rPh>
    <rPh sb="19" eb="21">
      <t>テイシュツ</t>
    </rPh>
    <rPh sb="21" eb="22">
      <t>オヨ</t>
    </rPh>
    <rPh sb="23" eb="25">
      <t>トウガイ</t>
    </rPh>
    <rPh sb="25" eb="28">
      <t>ダイリニン</t>
    </rPh>
    <rPh sb="29" eb="31">
      <t>ホンニン</t>
    </rPh>
    <rPh sb="31" eb="33">
      <t>カクニン</t>
    </rPh>
    <rPh sb="33" eb="35">
      <t>ショルイ</t>
    </rPh>
    <rPh sb="36" eb="37">
      <t>テイ</t>
    </rPh>
    <rPh sb="37" eb="38">
      <t>シメ</t>
    </rPh>
    <phoneticPr fontId="3"/>
  </si>
  <si>
    <t>の</t>
    <phoneticPr fontId="3"/>
  </si>
  <si>
    <t>（備考）候補者氏名は記名押印又は署名とし、署名は必ず候補者本人が自署してください。</t>
    <rPh sb="1" eb="3">
      <t>ビコウ</t>
    </rPh>
    <rPh sb="4" eb="7">
      <t>コウホシャ</t>
    </rPh>
    <rPh sb="7" eb="9">
      <t>シメイ</t>
    </rPh>
    <rPh sb="10" eb="12">
      <t>キメイ</t>
    </rPh>
    <rPh sb="12" eb="14">
      <t>オウイン</t>
    </rPh>
    <rPh sb="14" eb="15">
      <t>マタ</t>
    </rPh>
    <rPh sb="16" eb="18">
      <t>ショメイ</t>
    </rPh>
    <rPh sb="21" eb="23">
      <t>ショメイ</t>
    </rPh>
    <rPh sb="24" eb="25">
      <t>カナラ</t>
    </rPh>
    <rPh sb="26" eb="29">
      <t>コウホシャ</t>
    </rPh>
    <rPh sb="29" eb="31">
      <t>ホンニン</t>
    </rPh>
    <rPh sb="32" eb="34">
      <t>ジショ</t>
    </rPh>
    <phoneticPr fontId="3"/>
  </si>
  <si>
    <t>　上記の者は、</t>
    <rPh sb="1" eb="3">
      <t>ジョウキ</t>
    </rPh>
    <rPh sb="4" eb="5">
      <t>シャ</t>
    </rPh>
    <phoneticPr fontId="3"/>
  </si>
  <si>
    <t>令和4年7月10日執行の参議院青森県選挙区選出議員選挙における届出等について、</t>
    <rPh sb="0" eb="2">
      <t>レイワ</t>
    </rPh>
    <rPh sb="3" eb="4">
      <t>ネン</t>
    </rPh>
    <rPh sb="5" eb="6">
      <t>ガツ</t>
    </rPh>
    <rPh sb="8" eb="9">
      <t>ヒ</t>
    </rPh>
    <rPh sb="9" eb="11">
      <t>シッコウ</t>
    </rPh>
    <rPh sb="12" eb="15">
      <t>サンギイン</t>
    </rPh>
    <rPh sb="15" eb="18">
      <t>アオモリケン</t>
    </rPh>
    <rPh sb="18" eb="21">
      <t>センキョク</t>
    </rPh>
    <rPh sb="21" eb="23">
      <t>センシュツ</t>
    </rPh>
    <rPh sb="23" eb="25">
      <t>ギイン</t>
    </rPh>
    <rPh sb="25" eb="27">
      <t>センキョ</t>
    </rPh>
    <rPh sb="31" eb="33">
      <t>トドケデ</t>
    </rPh>
    <rPh sb="33" eb="34">
      <t>トウ</t>
    </rPh>
    <phoneticPr fontId="3"/>
  </si>
  <si>
    <t>私に代わって届出等に関する事務を行うものであることを証明します。</t>
    <rPh sb="0" eb="1">
      <t>ワタシ</t>
    </rPh>
    <rPh sb="2" eb="3">
      <t>カ</t>
    </rPh>
    <rPh sb="6" eb="7">
      <t>トド</t>
    </rPh>
    <rPh sb="7" eb="8">
      <t>デ</t>
    </rPh>
    <rPh sb="8" eb="9">
      <t>トウ</t>
    </rPh>
    <rPh sb="10" eb="11">
      <t>カン</t>
    </rPh>
    <rPh sb="13" eb="15">
      <t>ジム</t>
    </rPh>
    <rPh sb="16" eb="17">
      <t>オコナ</t>
    </rPh>
    <rPh sb="26" eb="28">
      <t>ショウメイ</t>
    </rPh>
    <phoneticPr fontId="3"/>
  </si>
  <si>
    <t>令和４年７月１０日執行参議院青森県選挙区選出議員選挙政見放送申込書</t>
    <rPh sb="0" eb="2">
      <t>レイワ</t>
    </rPh>
    <rPh sb="3" eb="4">
      <t>ネン</t>
    </rPh>
    <rPh sb="5" eb="6">
      <t>ガツ</t>
    </rPh>
    <rPh sb="8" eb="9">
      <t>ニチ</t>
    </rPh>
    <rPh sb="9" eb="11">
      <t>シッコウ</t>
    </rPh>
    <rPh sb="11" eb="14">
      <t>サンギイン</t>
    </rPh>
    <rPh sb="14" eb="17">
      <t>アオモリケン</t>
    </rPh>
    <rPh sb="17" eb="20">
      <t>センキョク</t>
    </rPh>
    <rPh sb="20" eb="22">
      <t>センシュツ</t>
    </rPh>
    <rPh sb="22" eb="24">
      <t>ギイン</t>
    </rPh>
    <rPh sb="24" eb="26">
      <t>センキョ</t>
    </rPh>
    <rPh sb="26" eb="28">
      <t>セイケン</t>
    </rPh>
    <rPh sb="28" eb="30">
      <t>ホウソウ</t>
    </rPh>
    <rPh sb="30" eb="33">
      <t>モウシコミショ</t>
    </rPh>
    <phoneticPr fontId="3"/>
  </si>
  <si>
    <t>　　　「推薦団体の名称、本部の所在地及び代表者の氏名」欄に必要事項を記入してくだ</t>
    <phoneticPr fontId="3"/>
  </si>
  <si>
    <t>令和４年　月　　　　日</t>
    <rPh sb="0" eb="2">
      <t>レイワ</t>
    </rPh>
    <rPh sb="5" eb="6">
      <t>ツキ</t>
    </rPh>
    <rPh sb="10" eb="11">
      <t>ヒ</t>
    </rPh>
    <phoneticPr fontId="3"/>
  </si>
  <si>
    <t>一　当該選挙の公示があった日までに、この経歴書を提出してください。</t>
    <rPh sb="0" eb="1">
      <t>１</t>
    </rPh>
    <rPh sb="2" eb="4">
      <t>トウガイ</t>
    </rPh>
    <rPh sb="4" eb="6">
      <t>センキョ</t>
    </rPh>
    <rPh sb="7" eb="9">
      <t>コウジ</t>
    </rPh>
    <rPh sb="13" eb="14">
      <t>ヒ</t>
    </rPh>
    <rPh sb="20" eb="23">
      <t>ケイレキショ</t>
    </rPh>
    <rPh sb="24" eb="26">
      <t>テイシュツ</t>
    </rPh>
    <phoneticPr fontId="3"/>
  </si>
  <si>
    <t>　（貼付したもののほか、同じ写真を二枚添付してください。）</t>
    <rPh sb="2" eb="4">
      <t>ハリツケ</t>
    </rPh>
    <rPh sb="12" eb="13">
      <t>オナ</t>
    </rPh>
    <rPh sb="14" eb="16">
      <t>シャシン</t>
    </rPh>
    <rPh sb="17" eb="19">
      <t>ニマイ</t>
    </rPh>
    <rPh sb="19" eb="21">
      <t>テンプ</t>
    </rPh>
    <phoneticPr fontId="3"/>
  </si>
  <si>
    <t>備考</t>
    <rPh sb="0" eb="2">
      <t>ビコウ</t>
    </rPh>
    <phoneticPr fontId="3"/>
  </si>
  <si>
    <t>４　政党その他の政治団体の代表者本人が提出する場合には、本人確認書類の提示又は提出を、代理</t>
    <rPh sb="2" eb="4">
      <t>セイトウ</t>
    </rPh>
    <rPh sb="6" eb="7">
      <t>タ</t>
    </rPh>
    <rPh sb="8" eb="10">
      <t>セイジ</t>
    </rPh>
    <rPh sb="10" eb="12">
      <t>ダンタイ</t>
    </rPh>
    <rPh sb="13" eb="16">
      <t>ダイヒョウシャ</t>
    </rPh>
    <rPh sb="16" eb="18">
      <t>ホンニン</t>
    </rPh>
    <rPh sb="19" eb="21">
      <t>テイシュツ</t>
    </rPh>
    <rPh sb="23" eb="25">
      <t>バアイ</t>
    </rPh>
    <rPh sb="28" eb="30">
      <t>ホンニン</t>
    </rPh>
    <rPh sb="30" eb="32">
      <t>カクニン</t>
    </rPh>
    <rPh sb="32" eb="34">
      <t>ショルイ</t>
    </rPh>
    <rPh sb="35" eb="37">
      <t>テイジ</t>
    </rPh>
    <rPh sb="37" eb="38">
      <t>マタ</t>
    </rPh>
    <rPh sb="39" eb="41">
      <t>テイシュツ</t>
    </rPh>
    <rPh sb="43" eb="45">
      <t>ダイリ</t>
    </rPh>
    <phoneticPr fontId="3"/>
  </si>
  <si>
    <t>　人が提出する場合には、委任状の提示又は提出及び当該代理人の本人確認書類の提示又は提出を行</t>
    <rPh sb="1" eb="2">
      <t>ヒト</t>
    </rPh>
    <rPh sb="3" eb="5">
      <t>テイシュツ</t>
    </rPh>
    <rPh sb="7" eb="9">
      <t>バアイ</t>
    </rPh>
    <rPh sb="12" eb="15">
      <t>イニンジョウ</t>
    </rPh>
    <rPh sb="16" eb="18">
      <t>テイジ</t>
    </rPh>
    <rPh sb="18" eb="19">
      <t>マタ</t>
    </rPh>
    <rPh sb="20" eb="22">
      <t>テイシュツ</t>
    </rPh>
    <rPh sb="22" eb="23">
      <t>オヨ</t>
    </rPh>
    <rPh sb="24" eb="26">
      <t>トウガイ</t>
    </rPh>
    <rPh sb="26" eb="29">
      <t>ダイリニン</t>
    </rPh>
    <rPh sb="30" eb="32">
      <t>ホンニン</t>
    </rPh>
    <rPh sb="32" eb="34">
      <t>カクニン</t>
    </rPh>
    <rPh sb="34" eb="36">
      <t>ショルイ</t>
    </rPh>
    <rPh sb="37" eb="39">
      <t>テイジ</t>
    </rPh>
    <rPh sb="39" eb="40">
      <t>マタ</t>
    </rPh>
    <rPh sb="41" eb="43">
      <t>テイシュツ</t>
    </rPh>
    <rPh sb="44" eb="45">
      <t>オコナ</t>
    </rPh>
    <phoneticPr fontId="3"/>
  </si>
  <si>
    <t>　ってください。ただし、政党その他の政治団体の代表者本人の署名や記名押印がある場合はこの限</t>
    <rPh sb="12" eb="14">
      <t>セイトウ</t>
    </rPh>
    <rPh sb="16" eb="17">
      <t>タ</t>
    </rPh>
    <rPh sb="18" eb="20">
      <t>セイジ</t>
    </rPh>
    <rPh sb="20" eb="22">
      <t>ダンタイ</t>
    </rPh>
    <rPh sb="23" eb="28">
      <t>ダイヒョウシャホンニン</t>
    </rPh>
    <rPh sb="29" eb="31">
      <t>ショメイ</t>
    </rPh>
    <rPh sb="32" eb="34">
      <t>キメイ</t>
    </rPh>
    <rPh sb="34" eb="36">
      <t>オウイン</t>
    </rPh>
    <rPh sb="39" eb="41">
      <t>バアイ</t>
    </rPh>
    <rPh sb="44" eb="45">
      <t>カギ</t>
    </rPh>
    <phoneticPr fontId="3"/>
  </si>
  <si>
    <t>　りではありません。</t>
    <phoneticPr fontId="3"/>
  </si>
  <si>
    <t>　令和４年７月１０日に執行される参議院青森県選挙区選出議員選挙の青森県選挙区にお</t>
    <rPh sb="1" eb="3">
      <t>レイワ</t>
    </rPh>
    <rPh sb="4" eb="5">
      <t>ネン</t>
    </rPh>
    <rPh sb="6" eb="7">
      <t>ガツ</t>
    </rPh>
    <rPh sb="9" eb="10">
      <t>ニチ</t>
    </rPh>
    <rPh sb="16" eb="19">
      <t>サンギイン</t>
    </rPh>
    <rPh sb="19" eb="22">
      <t>アオモリケン</t>
    </rPh>
    <rPh sb="22" eb="25">
      <t>センキョク</t>
    </rPh>
    <rPh sb="25" eb="27">
      <t>センシュツ</t>
    </rPh>
    <rPh sb="27" eb="29">
      <t>ギイン</t>
    </rPh>
    <rPh sb="29" eb="31">
      <t>センキョ</t>
    </rPh>
    <rPh sb="32" eb="35">
      <t>アオモリケン</t>
    </rPh>
    <rPh sb="35" eb="38">
      <t>センキョク</t>
    </rPh>
    <phoneticPr fontId="3"/>
  </si>
  <si>
    <t>　令和 ４ 年 ７ 月１０日に執行される参議院青森県選挙区選出議員選挙において、公職</t>
    <rPh sb="1" eb="3">
      <t>レイワ</t>
    </rPh>
    <rPh sb="6" eb="7">
      <t>ネン</t>
    </rPh>
    <rPh sb="10" eb="11">
      <t>ツキ</t>
    </rPh>
    <rPh sb="13" eb="14">
      <t>ニチ</t>
    </rPh>
    <rPh sb="15" eb="17">
      <t>シッコウ</t>
    </rPh>
    <rPh sb="20" eb="23">
      <t>サンギイン</t>
    </rPh>
    <rPh sb="23" eb="26">
      <t>アオモリケン</t>
    </rPh>
    <rPh sb="26" eb="29">
      <t>センキョク</t>
    </rPh>
    <rPh sb="29" eb="31">
      <t>センシュツ</t>
    </rPh>
    <rPh sb="31" eb="33">
      <t>ギイン</t>
    </rPh>
    <rPh sb="33" eb="35">
      <t>センキョ</t>
    </rPh>
    <phoneticPr fontId="3"/>
  </si>
  <si>
    <t>１　衆議院議員の総選挙における小選挙区選出議員の選挙又は参議院議員の通常選挙における選挙区</t>
    <rPh sb="2" eb="5">
      <t>シュウギイン</t>
    </rPh>
    <rPh sb="5" eb="7">
      <t>ギイン</t>
    </rPh>
    <rPh sb="8" eb="11">
      <t>ソウセンキョ</t>
    </rPh>
    <rPh sb="15" eb="19">
      <t>ショウセンキョク</t>
    </rPh>
    <rPh sb="19" eb="21">
      <t>センシュツ</t>
    </rPh>
    <rPh sb="21" eb="23">
      <t>ギイン</t>
    </rPh>
    <rPh sb="24" eb="26">
      <t>センキョ</t>
    </rPh>
    <rPh sb="26" eb="27">
      <t>マタ</t>
    </rPh>
    <rPh sb="28" eb="31">
      <t>サンギイン</t>
    </rPh>
    <rPh sb="31" eb="33">
      <t>ギイン</t>
    </rPh>
    <rPh sb="34" eb="36">
      <t>ツウジョウ</t>
    </rPh>
    <rPh sb="36" eb="38">
      <t>センキョ</t>
    </rPh>
    <rPh sb="42" eb="45">
      <t>センキョク</t>
    </rPh>
    <phoneticPr fontId="3"/>
  </si>
  <si>
    <t>　選出議員の選挙における政党その他の政治団体の得票総数を記載する場合には、公職の候補者別の</t>
    <rPh sb="1" eb="3">
      <t>センシュツ</t>
    </rPh>
    <phoneticPr fontId="3"/>
  </si>
  <si>
    <t>　得票数の内訳を記載しなければなりません。</t>
    <rPh sb="1" eb="4">
      <t>トクヒョウスウ</t>
    </rPh>
    <phoneticPr fontId="3"/>
  </si>
  <si>
    <t>　　衆議院議員の総選挙における比例代表選出議員の選挙における政党その他の政治団体の得票総数</t>
    <phoneticPr fontId="3"/>
  </si>
  <si>
    <t>　</t>
    <phoneticPr fontId="3"/>
  </si>
  <si>
    <t>　を記載する場合には、選挙区別の得票総数の内訳を記載しなければならず、その場合において「公</t>
    <rPh sb="18" eb="20">
      <t>ソウスウ</t>
    </rPh>
    <phoneticPr fontId="3"/>
  </si>
  <si>
    <t>　職の候補者の氏名」欄には当該政党その他の政治団体の名称を記載しなければなりません。</t>
    <rPh sb="1" eb="2">
      <t>ショク</t>
    </rPh>
    <rPh sb="3" eb="5">
      <t>コウホ</t>
    </rPh>
    <phoneticPr fontId="3"/>
  </si>
  <si>
    <t>　　参議院議員の通常選挙における比例代表選出議員の選挙における政党その他の政治団体の得票総</t>
    <phoneticPr fontId="3"/>
  </si>
  <si>
    <t xml:space="preserve">　数を記載する場合には、当該政党その他の政治団体に係る各参議院名簿登載者の得票総数を含むも
</t>
    <rPh sb="1" eb="2">
      <t>カズ</t>
    </rPh>
    <phoneticPr fontId="3"/>
  </si>
  <si>
    <t>　のを記載しなければなりません。</t>
    <rPh sb="3" eb="5">
      <t>キサイ</t>
    </rPh>
    <phoneticPr fontId="3"/>
  </si>
  <si>
    <t>２　政党その他の政治団体の代表者本人が提出する場合には、本人確認書類の提示又は提出を、代理</t>
    <rPh sb="2" eb="4">
      <t>セイトウ</t>
    </rPh>
    <rPh sb="6" eb="7">
      <t>タ</t>
    </rPh>
    <rPh sb="8" eb="10">
      <t>セイジ</t>
    </rPh>
    <rPh sb="10" eb="12">
      <t>ダンタイ</t>
    </rPh>
    <rPh sb="13" eb="16">
      <t>ダイヒョウシャ</t>
    </rPh>
    <rPh sb="16" eb="18">
      <t>ホンニン</t>
    </rPh>
    <rPh sb="19" eb="21">
      <t>テイシュツ</t>
    </rPh>
    <rPh sb="23" eb="25">
      <t>バアイ</t>
    </rPh>
    <rPh sb="28" eb="30">
      <t>ホンニン</t>
    </rPh>
    <rPh sb="30" eb="32">
      <t>カクニン</t>
    </rPh>
    <rPh sb="32" eb="34">
      <t>ショルイ</t>
    </rPh>
    <rPh sb="35" eb="37">
      <t>テイジ</t>
    </rPh>
    <rPh sb="37" eb="38">
      <t>マタ</t>
    </rPh>
    <rPh sb="39" eb="41">
      <t>テイシュツ</t>
    </rPh>
    <rPh sb="43" eb="45">
      <t>ダイリ</t>
    </rPh>
    <phoneticPr fontId="3"/>
  </si>
  <si>
    <t>　令和４年　　月　　日</t>
    <rPh sb="1" eb="3">
      <t>レイワ</t>
    </rPh>
    <rPh sb="4" eb="5">
      <t>ネン</t>
    </rPh>
    <rPh sb="5" eb="6">
      <t>ヘイネン</t>
    </rPh>
    <rPh sb="7" eb="8">
      <t>ツキ</t>
    </rPh>
    <rPh sb="10" eb="11">
      <t>ヒ</t>
    </rPh>
    <phoneticPr fontId="3"/>
  </si>
  <si>
    <t>令和４年　　月　　　日</t>
    <rPh sb="0" eb="2">
      <t>レイワ</t>
    </rPh>
    <rPh sb="3" eb="4">
      <t>ネン</t>
    </rPh>
    <rPh sb="6" eb="7">
      <t>ツキ</t>
    </rPh>
    <rPh sb="10" eb="11">
      <t>ニチ</t>
    </rPh>
    <phoneticPr fontId="3"/>
  </si>
  <si>
    <t>令和４年　　月　　日</t>
    <rPh sb="0" eb="2">
      <t>レイワ</t>
    </rPh>
    <rPh sb="3" eb="4">
      <t>ネン</t>
    </rPh>
    <rPh sb="4" eb="5">
      <t>ヘイネン</t>
    </rPh>
    <rPh sb="6" eb="7">
      <t>ツキ</t>
    </rPh>
    <rPh sb="9" eb="10">
      <t>ニチ</t>
    </rPh>
    <phoneticPr fontId="3"/>
  </si>
  <si>
    <t>１　契約届出書には、契約書の写しを添付してください。</t>
    <rPh sb="2" eb="4">
      <t>ケイヤク</t>
    </rPh>
    <rPh sb="4" eb="7">
      <t>トドケデショ</t>
    </rPh>
    <rPh sb="10" eb="13">
      <t>ケイヤクショ</t>
    </rPh>
    <rPh sb="14" eb="15">
      <t>ウツ</t>
    </rPh>
    <rPh sb="17" eb="19">
      <t>テンプ</t>
    </rPh>
    <phoneticPr fontId="3"/>
  </si>
  <si>
    <t>備考　</t>
    <rPh sb="0" eb="2">
      <t>ビコウ</t>
    </rPh>
    <phoneticPr fontId="3"/>
  </si>
  <si>
    <t>２　候補者本人が届け出る場合には、本人確認書類の提示又は提出を、代理人が届け出る場合</t>
    <rPh sb="2" eb="5">
      <t>コウホシャ</t>
    </rPh>
    <rPh sb="5" eb="7">
      <t>ホンニン</t>
    </rPh>
    <rPh sb="8" eb="9">
      <t>トド</t>
    </rPh>
    <rPh sb="10" eb="11">
      <t>デ</t>
    </rPh>
    <rPh sb="12" eb="14">
      <t>バアイ</t>
    </rPh>
    <rPh sb="17" eb="19">
      <t>ホンニン</t>
    </rPh>
    <rPh sb="19" eb="21">
      <t>カクニン</t>
    </rPh>
    <rPh sb="21" eb="23">
      <t>ショルイ</t>
    </rPh>
    <rPh sb="24" eb="26">
      <t>テイジ</t>
    </rPh>
    <rPh sb="26" eb="27">
      <t>マタ</t>
    </rPh>
    <rPh sb="28" eb="30">
      <t>テイシュツ</t>
    </rPh>
    <rPh sb="32" eb="35">
      <t>ダイリニン</t>
    </rPh>
    <rPh sb="36" eb="37">
      <t>トド</t>
    </rPh>
    <rPh sb="38" eb="39">
      <t>デ</t>
    </rPh>
    <rPh sb="40" eb="42">
      <t>バアイ</t>
    </rPh>
    <phoneticPr fontId="3"/>
  </si>
  <si>
    <t>　には、委任状の提示又は提出及び当該代理人の本人確認書類の提示又は提出を行ってくださ</t>
    <rPh sb="4" eb="7">
      <t>イニンジョウ</t>
    </rPh>
    <rPh sb="8" eb="10">
      <t>テイジ</t>
    </rPh>
    <rPh sb="10" eb="11">
      <t>マタ</t>
    </rPh>
    <rPh sb="12" eb="14">
      <t>テイシュツ</t>
    </rPh>
    <rPh sb="14" eb="15">
      <t>オヨ</t>
    </rPh>
    <rPh sb="16" eb="18">
      <t>トウガイ</t>
    </rPh>
    <rPh sb="18" eb="21">
      <t>ダイリニン</t>
    </rPh>
    <rPh sb="22" eb="24">
      <t>ホンニン</t>
    </rPh>
    <rPh sb="24" eb="26">
      <t>カクニン</t>
    </rPh>
    <rPh sb="26" eb="28">
      <t>ショルイ</t>
    </rPh>
    <rPh sb="29" eb="31">
      <t>テイジ</t>
    </rPh>
    <rPh sb="31" eb="32">
      <t>マタ</t>
    </rPh>
    <rPh sb="33" eb="35">
      <t>テイシュツ</t>
    </rPh>
    <rPh sb="36" eb="37">
      <t>オコナ</t>
    </rPh>
    <phoneticPr fontId="3"/>
  </si>
  <si>
    <t>　い。ただし、候補者本人の署名や記名押印がある場合はこの限りではありません。</t>
    <rPh sb="7" eb="10">
      <t>コウホシャ</t>
    </rPh>
    <rPh sb="10" eb="12">
      <t>ホンニン</t>
    </rPh>
    <rPh sb="13" eb="15">
      <t>ショメイ</t>
    </rPh>
    <rPh sb="16" eb="18">
      <t>キメイ</t>
    </rPh>
    <rPh sb="18" eb="20">
      <t>オウイン</t>
    </rPh>
    <rPh sb="23" eb="25">
      <t>バアイ</t>
    </rPh>
    <rPh sb="28" eb="29">
      <t>カギ</t>
    </rPh>
    <phoneticPr fontId="3"/>
  </si>
  <si>
    <t>３　令和４年７月１０日執行　参議院青森県選挙区選出議員選挙</t>
    <rPh sb="2" eb="4">
      <t>レイワ</t>
    </rPh>
    <rPh sb="5" eb="6">
      <t>ネン</t>
    </rPh>
    <rPh sb="7" eb="8">
      <t>ガツ</t>
    </rPh>
    <rPh sb="10" eb="11">
      <t>ニチ</t>
    </rPh>
    <rPh sb="11" eb="13">
      <t>シッコウ</t>
    </rPh>
    <rPh sb="14" eb="17">
      <t>サンギイン</t>
    </rPh>
    <rPh sb="17" eb="20">
      <t>アオモリケン</t>
    </rPh>
    <rPh sb="20" eb="23">
      <t>センキョク</t>
    </rPh>
    <rPh sb="23" eb="25">
      <t>センシュツ</t>
    </rPh>
    <rPh sb="25" eb="27">
      <t>ギイン</t>
    </rPh>
    <rPh sb="27" eb="29">
      <t>センキョ</t>
    </rPh>
    <phoneticPr fontId="3"/>
  </si>
  <si>
    <t>１　この請求書は、候補者から受領した政見放送用録音・録画証明書とともに選挙の期日後速や</t>
    <phoneticPr fontId="3"/>
  </si>
  <si>
    <t>備考　</t>
    <phoneticPr fontId="3"/>
  </si>
  <si>
    <t>　かに提出してください。</t>
    <rPh sb="3" eb="5">
      <t>テイシュツ</t>
    </rPh>
    <phoneticPr fontId="3"/>
  </si>
  <si>
    <t>２　契約業者等（法人にあっては代表者）本人が提出する場合には、本人確認書類の提示又は提</t>
    <rPh sb="2" eb="4">
      <t>ケイヤク</t>
    </rPh>
    <rPh sb="4" eb="6">
      <t>ギョウシャ</t>
    </rPh>
    <rPh sb="6" eb="7">
      <t>トウ</t>
    </rPh>
    <rPh sb="8" eb="10">
      <t>ホウジン</t>
    </rPh>
    <rPh sb="15" eb="18">
      <t>ダイヒョウシャ</t>
    </rPh>
    <rPh sb="19" eb="21">
      <t>ホンニン</t>
    </rPh>
    <rPh sb="22" eb="24">
      <t>テイシュツ</t>
    </rPh>
    <rPh sb="26" eb="28">
      <t>バアイ</t>
    </rPh>
    <rPh sb="31" eb="33">
      <t>ホンニン</t>
    </rPh>
    <rPh sb="33" eb="35">
      <t>カクニン</t>
    </rPh>
    <rPh sb="35" eb="37">
      <t>ショルイ</t>
    </rPh>
    <rPh sb="38" eb="40">
      <t>テイジ</t>
    </rPh>
    <rPh sb="40" eb="41">
      <t>マタ</t>
    </rPh>
    <rPh sb="42" eb="43">
      <t>テイ</t>
    </rPh>
    <phoneticPr fontId="3"/>
  </si>
  <si>
    <t>　出を、代理人が提出する場合には、委任状の提示又は提出及び当該代理人の本人確認書類の提</t>
    <rPh sb="1" eb="2">
      <t>ダ</t>
    </rPh>
    <rPh sb="4" eb="7">
      <t>ダイリニン</t>
    </rPh>
    <rPh sb="8" eb="10">
      <t>テイシュツ</t>
    </rPh>
    <rPh sb="12" eb="14">
      <t>バアイ</t>
    </rPh>
    <rPh sb="17" eb="20">
      <t>イニンジョウ</t>
    </rPh>
    <rPh sb="21" eb="23">
      <t>テイジ</t>
    </rPh>
    <rPh sb="23" eb="24">
      <t>マタ</t>
    </rPh>
    <rPh sb="25" eb="27">
      <t>テイシュツ</t>
    </rPh>
    <rPh sb="27" eb="28">
      <t>オヨ</t>
    </rPh>
    <rPh sb="29" eb="31">
      <t>トウガイ</t>
    </rPh>
    <rPh sb="31" eb="34">
      <t>ダイリニン</t>
    </rPh>
    <rPh sb="35" eb="37">
      <t>ホンニン</t>
    </rPh>
    <rPh sb="37" eb="39">
      <t>カクニン</t>
    </rPh>
    <rPh sb="39" eb="41">
      <t>ショルイ</t>
    </rPh>
    <rPh sb="42" eb="43">
      <t>テイ</t>
    </rPh>
    <phoneticPr fontId="3"/>
  </si>
  <si>
    <t>　示又は提出を行ってください。ただし、契約業者等（法人にあっては代表者）本人の署名や記</t>
    <rPh sb="1" eb="2">
      <t>シメ</t>
    </rPh>
    <rPh sb="2" eb="3">
      <t>マタ</t>
    </rPh>
    <rPh sb="4" eb="6">
      <t>テイシュツ</t>
    </rPh>
    <rPh sb="7" eb="8">
      <t>オコナ</t>
    </rPh>
    <rPh sb="19" eb="21">
      <t>ケイヤク</t>
    </rPh>
    <rPh sb="21" eb="23">
      <t>ギョウシャ</t>
    </rPh>
    <rPh sb="23" eb="24">
      <t>トウ</t>
    </rPh>
    <rPh sb="25" eb="27">
      <t>ホウジン</t>
    </rPh>
    <rPh sb="32" eb="35">
      <t>ダイヒョウシャ</t>
    </rPh>
    <rPh sb="36" eb="38">
      <t>ホンニン</t>
    </rPh>
    <rPh sb="39" eb="41">
      <t>ショメイ</t>
    </rPh>
    <rPh sb="42" eb="43">
      <t>キ</t>
    </rPh>
    <phoneticPr fontId="3"/>
  </si>
  <si>
    <t>　名押印がある場合はこの限りではありません。</t>
    <rPh sb="1" eb="2">
      <t>ナ</t>
    </rPh>
    <rPh sb="2" eb="4">
      <t>オウイン</t>
    </rPh>
    <rPh sb="7" eb="9">
      <t>バアイ</t>
    </rPh>
    <rPh sb="12" eb="13">
      <t>カギ</t>
    </rPh>
    <phoneticPr fontId="3"/>
  </si>
  <si>
    <t>備考１ 　(D)欄には、総務大臣が政見放送のために必要な複製に要する金額として複製数に応じて</t>
    <rPh sb="0" eb="2">
      <t>ビコウ</t>
    </rPh>
    <rPh sb="8" eb="9">
      <t>ラン</t>
    </rPh>
    <rPh sb="12" eb="14">
      <t>ソウム</t>
    </rPh>
    <rPh sb="14" eb="16">
      <t>ダイジン</t>
    </rPh>
    <rPh sb="17" eb="19">
      <t>セイケン</t>
    </rPh>
    <rPh sb="19" eb="21">
      <t>ホウソウ</t>
    </rPh>
    <rPh sb="25" eb="27">
      <t>ヒツヨウ</t>
    </rPh>
    <rPh sb="28" eb="30">
      <t>フクセイ</t>
    </rPh>
    <rPh sb="31" eb="32">
      <t>ヨウ</t>
    </rPh>
    <rPh sb="34" eb="36">
      <t>キンガク</t>
    </rPh>
    <rPh sb="39" eb="41">
      <t>フクセイ</t>
    </rPh>
    <rPh sb="41" eb="42">
      <t>スウ</t>
    </rPh>
    <rPh sb="43" eb="44">
      <t>オウ</t>
    </rPh>
    <phoneticPr fontId="3"/>
  </si>
  <si>
    <t>　　　定める金額を記載してください。</t>
    <rPh sb="3" eb="4">
      <t>サダ</t>
    </rPh>
    <phoneticPr fontId="3"/>
  </si>
  <si>
    <t>（別紙）請求内訳書</t>
    <rPh sb="1" eb="3">
      <t>ベッシ</t>
    </rPh>
    <rPh sb="2" eb="3">
      <t>カミ</t>
    </rPh>
    <rPh sb="4" eb="6">
      <t>セイキュウ</t>
    </rPh>
    <rPh sb="6" eb="9">
      <t>ウチワケショ</t>
    </rPh>
    <phoneticPr fontId="3"/>
  </si>
  <si>
    <t>令和４年　月　日</t>
    <rPh sb="5" eb="6">
      <t>ツキ</t>
    </rPh>
    <rPh sb="7" eb="8">
      <t>ヒ</t>
    </rPh>
    <phoneticPr fontId="3"/>
  </si>
  <si>
    <t>　　４　候補者本人が届け出る場合には、本人確認書類の提示又は提出を、代理人が届け出る</t>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rPh sb="38" eb="39">
      <t>トド</t>
    </rPh>
    <rPh sb="40" eb="41">
      <t>デ</t>
    </rPh>
    <phoneticPr fontId="3"/>
  </si>
  <si>
    <t>　　　場合には、委任状の提示又は提出及び本人確認書類の提示又は提出を行ってください。</t>
    <rPh sb="3" eb="5">
      <t>バアイ</t>
    </rPh>
    <rPh sb="8" eb="11">
      <t>イニンジョウ</t>
    </rPh>
    <rPh sb="12" eb="14">
      <t>テイジ</t>
    </rPh>
    <rPh sb="14" eb="15">
      <t>マタ</t>
    </rPh>
    <rPh sb="16" eb="18">
      <t>テイシュツ</t>
    </rPh>
    <rPh sb="18" eb="19">
      <t>オヨ</t>
    </rPh>
    <rPh sb="20" eb="22">
      <t>ホンニン</t>
    </rPh>
    <rPh sb="22" eb="24">
      <t>カクニン</t>
    </rPh>
    <rPh sb="24" eb="26">
      <t>ショルイ</t>
    </rPh>
    <rPh sb="27" eb="29">
      <t>テイジ</t>
    </rPh>
    <rPh sb="29" eb="30">
      <t>マタ</t>
    </rPh>
    <rPh sb="31" eb="33">
      <t>テイシュツ</t>
    </rPh>
    <rPh sb="34" eb="35">
      <t>オコナ</t>
    </rPh>
    <phoneticPr fontId="3"/>
  </si>
  <si>
    <t>　　　ただし、候補者本人の署名や記名押印がある場合はこの限りではありません。</t>
    <rPh sb="7" eb="10">
      <t>コウホシャ</t>
    </rPh>
    <rPh sb="10" eb="12">
      <t>ホンニン</t>
    </rPh>
    <rPh sb="13" eb="15">
      <t>ショメイ</t>
    </rPh>
    <rPh sb="16" eb="18">
      <t>キメイ</t>
    </rPh>
    <rPh sb="18" eb="20">
      <t>オウイン</t>
    </rPh>
    <rPh sb="23" eb="25">
      <t>バアイ</t>
    </rPh>
    <rPh sb="28" eb="29">
      <t>カギ</t>
    </rPh>
    <phoneticPr fontId="3"/>
  </si>
  <si>
    <t>令和４年　月　日</t>
    <rPh sb="5" eb="6">
      <t>ガツ</t>
    </rPh>
    <rPh sb="7" eb="8">
      <t>ヒ</t>
    </rPh>
    <phoneticPr fontId="3"/>
  </si>
  <si>
    <t xml:space="preserve">      (2) (1)以外の場合                                            　16,100円</t>
    <phoneticPr fontId="3"/>
  </si>
  <si>
    <t>　　　定する１台に限られていますので、その指定した１台のみについて記載してください。</t>
    <phoneticPr fontId="3"/>
  </si>
  <si>
    <t>令和４年　　月　　日　</t>
    <rPh sb="6" eb="7">
      <t>ツキ</t>
    </rPh>
    <rPh sb="9" eb="10">
      <t>ヒ</t>
    </rPh>
    <phoneticPr fontId="3"/>
  </si>
  <si>
    <t>　　４　契約業者等（法人の場合は代表者）本人が提出する場合には、本人確認書類の提示</t>
    <rPh sb="4" eb="6">
      <t>ケイヤク</t>
    </rPh>
    <rPh sb="6" eb="8">
      <t>ギョウシャ</t>
    </rPh>
    <rPh sb="8" eb="9">
      <t>トウ</t>
    </rPh>
    <rPh sb="10" eb="12">
      <t>ホウジン</t>
    </rPh>
    <rPh sb="13" eb="15">
      <t>バアイ</t>
    </rPh>
    <rPh sb="16" eb="19">
      <t>ダイヒョウシャ</t>
    </rPh>
    <rPh sb="20" eb="22">
      <t>ホンニン</t>
    </rPh>
    <rPh sb="23" eb="25">
      <t>テイシュツ</t>
    </rPh>
    <rPh sb="27" eb="29">
      <t>バアイ</t>
    </rPh>
    <rPh sb="32" eb="34">
      <t>ホンニン</t>
    </rPh>
    <rPh sb="34" eb="36">
      <t>カクニン</t>
    </rPh>
    <rPh sb="36" eb="38">
      <t>ショルイ</t>
    </rPh>
    <rPh sb="39" eb="41">
      <t>テイジ</t>
    </rPh>
    <phoneticPr fontId="3"/>
  </si>
  <si>
    <t>　　　又は提出を、代理人が提出する場合には、委任状の提示又は提出及び当該代理人の本</t>
    <rPh sb="3" eb="4">
      <t>マタ</t>
    </rPh>
    <rPh sb="5" eb="7">
      <t>テイシュツ</t>
    </rPh>
    <rPh sb="9" eb="12">
      <t>ダイリニン</t>
    </rPh>
    <rPh sb="13" eb="15">
      <t>テイシュツ</t>
    </rPh>
    <rPh sb="17" eb="19">
      <t>バアイ</t>
    </rPh>
    <rPh sb="22" eb="25">
      <t>イニンジョウ</t>
    </rPh>
    <rPh sb="26" eb="28">
      <t>テイジ</t>
    </rPh>
    <rPh sb="28" eb="29">
      <t>マタ</t>
    </rPh>
    <rPh sb="30" eb="32">
      <t>テイシュツ</t>
    </rPh>
    <rPh sb="32" eb="33">
      <t>オヨ</t>
    </rPh>
    <rPh sb="34" eb="36">
      <t>トウガイ</t>
    </rPh>
    <rPh sb="36" eb="39">
      <t>ダイリニン</t>
    </rPh>
    <rPh sb="40" eb="41">
      <t>ホン</t>
    </rPh>
    <phoneticPr fontId="3"/>
  </si>
  <si>
    <t>　　　人確認書類の提示又は提出を行ってください。ただし、契約業者等（法人の場合は代</t>
    <rPh sb="3" eb="4">
      <t>ヒト</t>
    </rPh>
    <rPh sb="4" eb="6">
      <t>カクニン</t>
    </rPh>
    <rPh sb="6" eb="8">
      <t>ショルイ</t>
    </rPh>
    <rPh sb="9" eb="11">
      <t>テイジ</t>
    </rPh>
    <rPh sb="11" eb="12">
      <t>マタ</t>
    </rPh>
    <rPh sb="13" eb="15">
      <t>テイシュツ</t>
    </rPh>
    <rPh sb="16" eb="17">
      <t>オコナ</t>
    </rPh>
    <rPh sb="28" eb="30">
      <t>ケイヤク</t>
    </rPh>
    <rPh sb="30" eb="32">
      <t>ギョウシャ</t>
    </rPh>
    <rPh sb="32" eb="33">
      <t>トウ</t>
    </rPh>
    <rPh sb="34" eb="36">
      <t>ホウジン</t>
    </rPh>
    <rPh sb="37" eb="39">
      <t>バアイ</t>
    </rPh>
    <rPh sb="40" eb="41">
      <t>ダイ</t>
    </rPh>
    <phoneticPr fontId="3"/>
  </si>
  <si>
    <t>　　　表者）本人の署名や記名押印がある場合はこの限りではありません。</t>
    <rPh sb="3" eb="4">
      <t>ヒョウ</t>
    </rPh>
    <rPh sb="4" eb="5">
      <t>シャ</t>
    </rPh>
    <rPh sb="6" eb="8">
      <t>ホンニン</t>
    </rPh>
    <rPh sb="9" eb="11">
      <t>ショメイ</t>
    </rPh>
    <rPh sb="12" eb="14">
      <t>キメイ</t>
    </rPh>
    <rPh sb="14" eb="16">
      <t>オウイン</t>
    </rPh>
    <rPh sb="19" eb="21">
      <t>バアイ</t>
    </rPh>
    <rPh sb="24" eb="25">
      <t>カギ</t>
    </rPh>
    <phoneticPr fontId="3"/>
  </si>
  <si>
    <t>令和４年　月　日</t>
    <rPh sb="7" eb="8">
      <t>ヒ</t>
    </rPh>
    <phoneticPr fontId="3"/>
  </si>
  <si>
    <t>令和４年　　月　　日　</t>
    <rPh sb="6" eb="7">
      <t>ツキ</t>
    </rPh>
    <rPh sb="9" eb="10">
      <t>ニチ</t>
    </rPh>
    <phoneticPr fontId="3"/>
  </si>
  <si>
    <t>前回までの累積金額（a）</t>
    <rPh sb="0" eb="2">
      <t>ゼンカイ</t>
    </rPh>
    <rPh sb="5" eb="7">
      <t>ルイセキ</t>
    </rPh>
    <rPh sb="7" eb="9">
      <t>キンガク</t>
    </rPh>
    <phoneticPr fontId="3"/>
  </si>
  <si>
    <t>今回の購入金額（b）</t>
    <rPh sb="0" eb="2">
      <t>コンカイ</t>
    </rPh>
    <rPh sb="3" eb="5">
      <t>コウニュウ</t>
    </rPh>
    <rPh sb="5" eb="7">
      <t>キンガク</t>
    </rPh>
    <phoneticPr fontId="3"/>
  </si>
  <si>
    <t>燃料代（a）＋（b）</t>
    <rPh sb="0" eb="3">
      <t>ネンリョウダイ</t>
    </rPh>
    <phoneticPr fontId="3"/>
  </si>
  <si>
    <t xml:space="preserve">    ５　候補者本人が提出する場合には、本人確認書類の提示又は提出を、代理人が提出す</t>
    <rPh sb="6" eb="9">
      <t>コウホシャ</t>
    </rPh>
    <rPh sb="9" eb="11">
      <t>ホンニン</t>
    </rPh>
    <rPh sb="12" eb="14">
      <t>テイシュツ</t>
    </rPh>
    <rPh sb="16" eb="18">
      <t>バアイ</t>
    </rPh>
    <rPh sb="21" eb="23">
      <t>ホンニン</t>
    </rPh>
    <rPh sb="23" eb="25">
      <t>カクニン</t>
    </rPh>
    <rPh sb="25" eb="27">
      <t>ショルイ</t>
    </rPh>
    <rPh sb="28" eb="30">
      <t>テイジ</t>
    </rPh>
    <rPh sb="30" eb="31">
      <t>マタ</t>
    </rPh>
    <rPh sb="32" eb="34">
      <t>テイシュツ</t>
    </rPh>
    <rPh sb="36" eb="39">
      <t>ダイリニン</t>
    </rPh>
    <rPh sb="40" eb="42">
      <t>テイシュツ</t>
    </rPh>
    <phoneticPr fontId="3"/>
  </si>
  <si>
    <t>　　　る場合には、委任状の提示又は提出及び当該代理人の本人確認書類の提示又は提出を</t>
    <rPh sb="4" eb="6">
      <t>バアイ</t>
    </rPh>
    <rPh sb="9" eb="12">
      <t>イニンジョウ</t>
    </rPh>
    <rPh sb="13" eb="15">
      <t>テイジ</t>
    </rPh>
    <rPh sb="15" eb="16">
      <t>マタ</t>
    </rPh>
    <rPh sb="17" eb="19">
      <t>テイシュツ</t>
    </rPh>
    <rPh sb="19" eb="20">
      <t>オヨ</t>
    </rPh>
    <rPh sb="21" eb="23">
      <t>トウガイ</t>
    </rPh>
    <rPh sb="23" eb="26">
      <t>ダイリニン</t>
    </rPh>
    <rPh sb="27" eb="29">
      <t>ホンニン</t>
    </rPh>
    <rPh sb="29" eb="31">
      <t>カクニン</t>
    </rPh>
    <rPh sb="31" eb="33">
      <t>ショルイ</t>
    </rPh>
    <rPh sb="34" eb="36">
      <t>テイジ</t>
    </rPh>
    <rPh sb="36" eb="37">
      <t>マタ</t>
    </rPh>
    <rPh sb="38" eb="40">
      <t>テイシュツ</t>
    </rPh>
    <phoneticPr fontId="3"/>
  </si>
  <si>
    <t>　　　行ってください。ただし、候補者本人の署名や記名押印がある場合はこの限りではあ</t>
    <rPh sb="3" eb="4">
      <t>オコナ</t>
    </rPh>
    <rPh sb="15" eb="18">
      <t>コウホシャ</t>
    </rPh>
    <rPh sb="18" eb="20">
      <t>ホンニン</t>
    </rPh>
    <rPh sb="21" eb="23">
      <t>ショメイ</t>
    </rPh>
    <rPh sb="24" eb="26">
      <t>キメイ</t>
    </rPh>
    <rPh sb="26" eb="28">
      <t>オウイン</t>
    </rPh>
    <rPh sb="31" eb="33">
      <t>バアイ</t>
    </rPh>
    <rPh sb="36" eb="37">
      <t>カギ</t>
    </rPh>
    <phoneticPr fontId="3"/>
  </si>
  <si>
    <t>　　　りません。</t>
    <phoneticPr fontId="3"/>
  </si>
  <si>
    <t>　令和４年　　月　　日</t>
    <rPh sb="7" eb="8">
      <t>ツキ</t>
    </rPh>
    <rPh sb="10" eb="11">
      <t>ニチ</t>
    </rPh>
    <phoneticPr fontId="3"/>
  </si>
  <si>
    <t>青森県選挙管理委員会委員長　畑　井　義　德　</t>
    <rPh sb="0" eb="3">
      <t>アオモリケン</t>
    </rPh>
    <rPh sb="3" eb="5">
      <t>センキョ</t>
    </rPh>
    <rPh sb="5" eb="7">
      <t>カンリ</t>
    </rPh>
    <rPh sb="7" eb="10">
      <t>イインカイ</t>
    </rPh>
    <rPh sb="10" eb="13">
      <t>イインチョウ</t>
    </rPh>
    <rPh sb="14" eb="15">
      <t>ハタケ</t>
    </rPh>
    <rPh sb="16" eb="17">
      <t>イ</t>
    </rPh>
    <rPh sb="18" eb="19">
      <t>タダシ</t>
    </rPh>
    <rPh sb="20" eb="21">
      <t>トク</t>
    </rPh>
    <phoneticPr fontId="3"/>
  </si>
  <si>
    <t>備考１　契約届出書には、契約書の写しを添付してください。</t>
    <phoneticPr fontId="3"/>
  </si>
  <si>
    <t>　　２　候補者本人が届け出る場合には、本人確認書類の提示又は提出を、代理人が届け</t>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rPh sb="38" eb="39">
      <t>トド</t>
    </rPh>
    <phoneticPr fontId="3"/>
  </si>
  <si>
    <t>　　　出る場合には、委任状の提示又は提出及び当該代理人の本人確認書類の提示又は提</t>
    <rPh sb="3" eb="4">
      <t>デ</t>
    </rPh>
    <rPh sb="5" eb="7">
      <t>バアイ</t>
    </rPh>
    <rPh sb="10" eb="13">
      <t>イニンジョウ</t>
    </rPh>
    <rPh sb="14" eb="16">
      <t>テイジ</t>
    </rPh>
    <rPh sb="16" eb="17">
      <t>マタ</t>
    </rPh>
    <rPh sb="18" eb="20">
      <t>テイシュツ</t>
    </rPh>
    <rPh sb="20" eb="21">
      <t>オヨ</t>
    </rPh>
    <rPh sb="22" eb="24">
      <t>トウガイ</t>
    </rPh>
    <rPh sb="24" eb="27">
      <t>ダイリニン</t>
    </rPh>
    <rPh sb="28" eb="30">
      <t>ホンニン</t>
    </rPh>
    <rPh sb="30" eb="32">
      <t>カクニン</t>
    </rPh>
    <rPh sb="32" eb="34">
      <t>ショルイ</t>
    </rPh>
    <rPh sb="35" eb="37">
      <t>テイジ</t>
    </rPh>
    <rPh sb="37" eb="38">
      <t>マタ</t>
    </rPh>
    <rPh sb="39" eb="40">
      <t>テイ</t>
    </rPh>
    <phoneticPr fontId="3"/>
  </si>
  <si>
    <t>　　　出を行ってください。ただし、候補者本人の署名や記名押印がある場合はこの限り</t>
    <rPh sb="3" eb="4">
      <t>ダ</t>
    </rPh>
    <rPh sb="5" eb="6">
      <t>オコナ</t>
    </rPh>
    <rPh sb="17" eb="20">
      <t>コウホシャ</t>
    </rPh>
    <rPh sb="20" eb="22">
      <t>ホンニン</t>
    </rPh>
    <rPh sb="23" eb="25">
      <t>ショメイ</t>
    </rPh>
    <rPh sb="26" eb="28">
      <t>キメイ</t>
    </rPh>
    <rPh sb="28" eb="30">
      <t>オウイン</t>
    </rPh>
    <rPh sb="33" eb="35">
      <t>バアイ</t>
    </rPh>
    <rPh sb="38" eb="39">
      <t>カギ</t>
    </rPh>
    <phoneticPr fontId="3"/>
  </si>
  <si>
    <t>　　　ではありません。</t>
    <phoneticPr fontId="3"/>
  </si>
  <si>
    <t>令和４年　　月　　日　</t>
    <rPh sb="0" eb="2">
      <t>レイワ</t>
    </rPh>
    <rPh sb="3" eb="4">
      <t>ネン</t>
    </rPh>
    <rPh sb="6" eb="7">
      <t>ツキ</t>
    </rPh>
    <rPh sb="9" eb="10">
      <t>ニチ</t>
    </rPh>
    <phoneticPr fontId="3"/>
  </si>
  <si>
    <t>前回までの累積枚数（a）</t>
    <rPh sb="0" eb="2">
      <t>ゼンカイ</t>
    </rPh>
    <rPh sb="5" eb="7">
      <t>ルイセキ</t>
    </rPh>
    <rPh sb="7" eb="9">
      <t>マイスウ</t>
    </rPh>
    <phoneticPr fontId="3"/>
  </si>
  <si>
    <t>今回の枚数（b）</t>
    <rPh sb="0" eb="2">
      <t>コンカイ</t>
    </rPh>
    <rPh sb="3" eb="5">
      <t>マイスウ</t>
    </rPh>
    <rPh sb="5" eb="6">
      <t>キンガク</t>
    </rPh>
    <phoneticPr fontId="3"/>
  </si>
  <si>
    <t>枚数計（a）＋（b）</t>
    <rPh sb="0" eb="2">
      <t>マイスウ</t>
    </rPh>
    <rPh sb="2" eb="3">
      <t>ケイ</t>
    </rPh>
    <phoneticPr fontId="3"/>
  </si>
  <si>
    <t>備考１　この申請書は、通常葉書作成業者ごとに別々に候補者から青森県選挙管理委員会</t>
    <phoneticPr fontId="3"/>
  </si>
  <si>
    <t>　　　けるためのものです。</t>
    <phoneticPr fontId="3"/>
  </si>
  <si>
    <t xml:space="preserve">    ２　この申請書は、通常葉書作成枚数について公費負担の対象となるものの確認を受</t>
    <phoneticPr fontId="3"/>
  </si>
  <si>
    <t xml:space="preserve">    ３　「前回までの累積枚数」には、他の通常葉書作成業者によって作成された枚数を</t>
    <phoneticPr fontId="3"/>
  </si>
  <si>
    <t>　　　も含めて記載してください。</t>
    <phoneticPr fontId="3"/>
  </si>
  <si>
    <t xml:space="preserve">    ４　候補者本人が提出する場合には、本人確認書類の提示又は提出を、代理人が提出</t>
    <rPh sb="6" eb="9">
      <t>コウホシャ</t>
    </rPh>
    <rPh sb="9" eb="11">
      <t>ホンニン</t>
    </rPh>
    <rPh sb="12" eb="14">
      <t>テイシュツ</t>
    </rPh>
    <rPh sb="16" eb="18">
      <t>バアイ</t>
    </rPh>
    <rPh sb="21" eb="23">
      <t>ホンニン</t>
    </rPh>
    <rPh sb="23" eb="25">
      <t>カクニン</t>
    </rPh>
    <rPh sb="25" eb="27">
      <t>ショルイ</t>
    </rPh>
    <rPh sb="28" eb="30">
      <t>テイジ</t>
    </rPh>
    <rPh sb="30" eb="31">
      <t>マタ</t>
    </rPh>
    <rPh sb="32" eb="34">
      <t>テイシュツ</t>
    </rPh>
    <rPh sb="36" eb="39">
      <t>ダイリニン</t>
    </rPh>
    <rPh sb="40" eb="42">
      <t>テイシュツ</t>
    </rPh>
    <phoneticPr fontId="3"/>
  </si>
  <si>
    <t>　　　する場合には、委任状の提示又は提出及び当該代理人の本人確認書類の提示又は提</t>
    <rPh sb="5" eb="7">
      <t>バアイ</t>
    </rPh>
    <rPh sb="10" eb="13">
      <t>イニンジョウ</t>
    </rPh>
    <rPh sb="14" eb="16">
      <t>テイジ</t>
    </rPh>
    <rPh sb="16" eb="17">
      <t>マタ</t>
    </rPh>
    <rPh sb="18" eb="20">
      <t>テイシュツ</t>
    </rPh>
    <rPh sb="20" eb="21">
      <t>オヨ</t>
    </rPh>
    <rPh sb="22" eb="24">
      <t>トウガイ</t>
    </rPh>
    <rPh sb="24" eb="27">
      <t>ダイリニン</t>
    </rPh>
    <rPh sb="28" eb="30">
      <t>ホンニン</t>
    </rPh>
    <rPh sb="30" eb="32">
      <t>カクニン</t>
    </rPh>
    <rPh sb="32" eb="34">
      <t>ショルイ</t>
    </rPh>
    <rPh sb="35" eb="37">
      <t>テイジ</t>
    </rPh>
    <rPh sb="37" eb="38">
      <t>マタ</t>
    </rPh>
    <rPh sb="39" eb="40">
      <t>テイ</t>
    </rPh>
    <phoneticPr fontId="3"/>
  </si>
  <si>
    <t>　公職選挙法施行令第１０９条の７第２項の規定に基づき、次の通常葉書作成枚数は、公</t>
    <rPh sb="1" eb="3">
      <t>コウショク</t>
    </rPh>
    <rPh sb="3" eb="6">
      <t>センキョホウ</t>
    </rPh>
    <rPh sb="6" eb="9">
      <t>セコウレイ</t>
    </rPh>
    <rPh sb="9" eb="10">
      <t>ダイ</t>
    </rPh>
    <rPh sb="13" eb="14">
      <t>ジョウ</t>
    </rPh>
    <rPh sb="16" eb="17">
      <t>ダイ</t>
    </rPh>
    <rPh sb="18" eb="19">
      <t>コウ</t>
    </rPh>
    <rPh sb="20" eb="22">
      <t>キテイ</t>
    </rPh>
    <rPh sb="23" eb="24">
      <t>モト</t>
    </rPh>
    <rPh sb="27" eb="28">
      <t>ツギ</t>
    </rPh>
    <rPh sb="29" eb="31">
      <t>ツウジョウ</t>
    </rPh>
    <rPh sb="31" eb="33">
      <t>ハガキ</t>
    </rPh>
    <rPh sb="33" eb="35">
      <t>サクセイ</t>
    </rPh>
    <rPh sb="35" eb="37">
      <t>マイスウ</t>
    </rPh>
    <rPh sb="39" eb="40">
      <t>コウ</t>
    </rPh>
    <phoneticPr fontId="3"/>
  </si>
  <si>
    <t>職選挙法第１４２条第１項に定める枚数の範囲内のものであることを確認する。</t>
    <rPh sb="0" eb="1">
      <t>ショク</t>
    </rPh>
    <rPh sb="1" eb="4">
      <t>センキョホウ</t>
    </rPh>
    <rPh sb="4" eb="5">
      <t>ダイ</t>
    </rPh>
    <rPh sb="8" eb="9">
      <t>ジョウ</t>
    </rPh>
    <rPh sb="9" eb="10">
      <t>ダイ</t>
    </rPh>
    <rPh sb="11" eb="12">
      <t>コウ</t>
    </rPh>
    <rPh sb="13" eb="14">
      <t>サダ</t>
    </rPh>
    <rPh sb="16" eb="18">
      <t>マイスウ</t>
    </rPh>
    <rPh sb="19" eb="22">
      <t>ハンイナイ</t>
    </rPh>
    <phoneticPr fontId="3"/>
  </si>
  <si>
    <t>備考１　この確認書は、通常葉書作成枚数について確認を受けた候補者から通常葉書作成</t>
    <rPh sb="11" eb="13">
      <t>ツウジョウ</t>
    </rPh>
    <rPh sb="13" eb="15">
      <t>ハガキ</t>
    </rPh>
    <rPh sb="34" eb="36">
      <t>ツウジョウ</t>
    </rPh>
    <rPh sb="36" eb="38">
      <t>ハガキ</t>
    </rPh>
    <phoneticPr fontId="3"/>
  </si>
  <si>
    <t>　　　業者に提出してください。</t>
    <rPh sb="3" eb="5">
      <t>ギョウシャ</t>
    </rPh>
    <phoneticPr fontId="3"/>
  </si>
  <si>
    <t xml:space="preserve">    ２　この確認書を受領した通常葉書作成業者は、公費の支払の請求をする場合には、</t>
    <rPh sb="16" eb="18">
      <t>ツウジョウ</t>
    </rPh>
    <rPh sb="18" eb="20">
      <t>ハガキ</t>
    </rPh>
    <phoneticPr fontId="3"/>
  </si>
  <si>
    <t>　　　通常葉書作成証明書とともに当該確認書を請求書に添付してください。</t>
    <rPh sb="3" eb="5">
      <t>ツウジョウ</t>
    </rPh>
    <rPh sb="5" eb="7">
      <t>ハガキ</t>
    </rPh>
    <phoneticPr fontId="3"/>
  </si>
  <si>
    <t xml:space="preserve">    ３　この確認書に記載された候補者について供託物が没収された場合には、通常葉書</t>
    <rPh sb="38" eb="40">
      <t>ツウジョウ</t>
    </rPh>
    <rPh sb="40" eb="42">
      <t>ハガキ</t>
    </rPh>
    <phoneticPr fontId="3"/>
  </si>
  <si>
    <t>　　　作成業者は、青森県に支払を請求することはできません。</t>
    <rPh sb="3" eb="5">
      <t>サクセイ</t>
    </rPh>
    <phoneticPr fontId="3"/>
  </si>
  <si>
    <t>7.95円（単価）×当該作成枚数＝限度額</t>
    <rPh sb="4" eb="5">
      <t>エン</t>
    </rPh>
    <rPh sb="6" eb="8">
      <t>タンカ</t>
    </rPh>
    <rPh sb="10" eb="12">
      <t>トウガイ</t>
    </rPh>
    <rPh sb="12" eb="14">
      <t>サクセイ</t>
    </rPh>
    <rPh sb="14" eb="16">
      <t>マイスウ</t>
    </rPh>
    <rPh sb="17" eb="19">
      <t>ゲンド</t>
    </rPh>
    <rPh sb="19" eb="20">
      <t>ガク</t>
    </rPh>
    <phoneticPr fontId="3"/>
  </si>
  <si>
    <t>278,250円＋6.88円×（当該作成枚数－35,000）</t>
    <rPh sb="13" eb="14">
      <t>エン</t>
    </rPh>
    <rPh sb="16" eb="18">
      <t>トウガイ</t>
    </rPh>
    <rPh sb="18" eb="20">
      <t>サクセイ</t>
    </rPh>
    <rPh sb="20" eb="22">
      <t>マイスウ</t>
    </rPh>
    <phoneticPr fontId="3"/>
  </si>
  <si>
    <t>7.95円</t>
    <rPh sb="4" eb="5">
      <t>エン</t>
    </rPh>
    <phoneticPr fontId="3"/>
  </si>
  <si>
    <t>　　２　候補者本人が届け出る場合には、本人確認書類の提示又は提出を、代理人が届け</t>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rPh sb="38" eb="39">
      <t>トド</t>
    </rPh>
    <phoneticPr fontId="3"/>
  </si>
  <si>
    <t>　　　出る場合には、委任状の提示又は提出及び当該代理人の本人確認書類の提示又は提</t>
    <rPh sb="3" eb="4">
      <t>デ</t>
    </rPh>
    <rPh sb="5" eb="7">
      <t>バアイ</t>
    </rPh>
    <rPh sb="10" eb="13">
      <t>イニンジョウ</t>
    </rPh>
    <rPh sb="14" eb="16">
      <t>テイジ</t>
    </rPh>
    <rPh sb="16" eb="17">
      <t>マタ</t>
    </rPh>
    <rPh sb="18" eb="20">
      <t>テイシュツ</t>
    </rPh>
    <rPh sb="20" eb="21">
      <t>オヨ</t>
    </rPh>
    <rPh sb="22" eb="24">
      <t>トウガイ</t>
    </rPh>
    <rPh sb="24" eb="27">
      <t>ダイリニン</t>
    </rPh>
    <rPh sb="28" eb="30">
      <t>ホンニン</t>
    </rPh>
    <rPh sb="30" eb="32">
      <t>カクニン</t>
    </rPh>
    <rPh sb="32" eb="34">
      <t>ショルイ</t>
    </rPh>
    <rPh sb="35" eb="37">
      <t>テイジ</t>
    </rPh>
    <rPh sb="37" eb="38">
      <t>マタ</t>
    </rPh>
    <rPh sb="39" eb="40">
      <t>テイ</t>
    </rPh>
    <phoneticPr fontId="3"/>
  </si>
  <si>
    <t>　　　出を行ってください。ただし、候補者本人の署名や記名押印がある場合はこの限り</t>
    <rPh sb="3" eb="4">
      <t>デ</t>
    </rPh>
    <rPh sb="5" eb="6">
      <t>オコナ</t>
    </rPh>
    <rPh sb="17" eb="20">
      <t>コウホシャ</t>
    </rPh>
    <rPh sb="20" eb="22">
      <t>ホンニン</t>
    </rPh>
    <rPh sb="23" eb="25">
      <t>ショメイ</t>
    </rPh>
    <rPh sb="26" eb="28">
      <t>キメイ</t>
    </rPh>
    <rPh sb="28" eb="30">
      <t>オウイン</t>
    </rPh>
    <rPh sb="33" eb="35">
      <t>バアイ</t>
    </rPh>
    <rPh sb="38" eb="39">
      <t>カギ</t>
    </rPh>
    <phoneticPr fontId="3"/>
  </si>
  <si>
    <t>　　　ではありません。</t>
    <phoneticPr fontId="3"/>
  </si>
  <si>
    <t>備考１　この申請書は、ビラ作成業者ごとに別々に候補者から青森県選挙管理委員会に提</t>
    <phoneticPr fontId="3"/>
  </si>
  <si>
    <t>　　　出してください。</t>
    <rPh sb="3" eb="4">
      <t>ダ</t>
    </rPh>
    <phoneticPr fontId="3"/>
  </si>
  <si>
    <t xml:space="preserve">    ２　この申請書は、ビラ作成枚数について公費負担の対象となるものの確認を受ける</t>
    <phoneticPr fontId="3"/>
  </si>
  <si>
    <t>　　　ためのものです。</t>
    <phoneticPr fontId="3"/>
  </si>
  <si>
    <t xml:space="preserve">    ３　「前回までの累積枚数」には、他のビラ作成業者によって作成された枚数をも含</t>
    <phoneticPr fontId="3"/>
  </si>
  <si>
    <t xml:space="preserve">    ４　候補者本人が提出する場合には、本人確認書類の提示又は提出を、代理人が提出</t>
    <rPh sb="6" eb="9">
      <t>コウホシャ</t>
    </rPh>
    <rPh sb="9" eb="11">
      <t>ホンニン</t>
    </rPh>
    <rPh sb="12" eb="14">
      <t>テイシュツ</t>
    </rPh>
    <rPh sb="16" eb="18">
      <t>バアイ</t>
    </rPh>
    <rPh sb="21" eb="23">
      <t>ホンニン</t>
    </rPh>
    <rPh sb="23" eb="25">
      <t>カクニン</t>
    </rPh>
    <rPh sb="25" eb="27">
      <t>ショルイ</t>
    </rPh>
    <rPh sb="28" eb="30">
      <t>テイジ</t>
    </rPh>
    <rPh sb="30" eb="31">
      <t>マタ</t>
    </rPh>
    <rPh sb="32" eb="34">
      <t>テイシュツ</t>
    </rPh>
    <rPh sb="36" eb="39">
      <t>ダイリニン</t>
    </rPh>
    <rPh sb="40" eb="42">
      <t>テイシュツ</t>
    </rPh>
    <phoneticPr fontId="3"/>
  </si>
  <si>
    <t>　　　する場合には、委任状の提示又は提出及び当該代理人の本人確認書類の提示又は提</t>
    <rPh sb="5" eb="7">
      <t>バアイ</t>
    </rPh>
    <rPh sb="10" eb="13">
      <t>イニンジョウ</t>
    </rPh>
    <rPh sb="14" eb="16">
      <t>テイジ</t>
    </rPh>
    <rPh sb="16" eb="17">
      <t>マタ</t>
    </rPh>
    <rPh sb="18" eb="20">
      <t>テイシュツ</t>
    </rPh>
    <rPh sb="20" eb="21">
      <t>オヨ</t>
    </rPh>
    <rPh sb="22" eb="24">
      <t>トウガイ</t>
    </rPh>
    <rPh sb="24" eb="27">
      <t>ダイリニン</t>
    </rPh>
    <rPh sb="28" eb="30">
      <t>ホンニン</t>
    </rPh>
    <rPh sb="30" eb="32">
      <t>カクニン</t>
    </rPh>
    <rPh sb="32" eb="34">
      <t>ショルイ</t>
    </rPh>
    <rPh sb="35" eb="37">
      <t>テイジ</t>
    </rPh>
    <rPh sb="37" eb="38">
      <t>マタ</t>
    </rPh>
    <rPh sb="39" eb="40">
      <t>テイ</t>
    </rPh>
    <phoneticPr fontId="3"/>
  </si>
  <si>
    <t>　　　出を行ってください。ただし、候補者本人の署名や記名押印がある場合はこの限り</t>
    <rPh sb="3" eb="4">
      <t>ダ</t>
    </rPh>
    <rPh sb="5" eb="6">
      <t>オコナ</t>
    </rPh>
    <rPh sb="17" eb="20">
      <t>コウホシャ</t>
    </rPh>
    <rPh sb="20" eb="22">
      <t>ホンニン</t>
    </rPh>
    <rPh sb="23" eb="25">
      <t>ショメイ</t>
    </rPh>
    <rPh sb="26" eb="28">
      <t>キメイ</t>
    </rPh>
    <rPh sb="28" eb="30">
      <t>オウイン</t>
    </rPh>
    <rPh sb="33" eb="35">
      <t>バアイ</t>
    </rPh>
    <rPh sb="38" eb="39">
      <t>カギ</t>
    </rPh>
    <phoneticPr fontId="3"/>
  </si>
  <si>
    <t>備考１　この確認書は、ビラ作成枚数について確認を受けた候補者からポスター作成業者</t>
    <phoneticPr fontId="3"/>
  </si>
  <si>
    <t xml:space="preserve">    ２　この確認書を受領したビラ作成業者は、公費の支払の請求をする場合には、ビラ</t>
    <phoneticPr fontId="3"/>
  </si>
  <si>
    <t>　　　作成証明書とともに当該確認書を請求書に添付してください。</t>
    <rPh sb="3" eb="5">
      <t>サクセイ</t>
    </rPh>
    <phoneticPr fontId="3"/>
  </si>
  <si>
    <t xml:space="preserve">    ３　この確認書に記載された候補者について供託物が没収された場合には、ビラ作成</t>
    <phoneticPr fontId="3"/>
  </si>
  <si>
    <t>　　　業者は、青森県に支払を請求することはできません。</t>
    <rPh sb="3" eb="5">
      <t>ギョウシャ</t>
    </rPh>
    <phoneticPr fontId="3"/>
  </si>
  <si>
    <t>7.73円（単価）×当該作成枚数＝限度額</t>
    <rPh sb="4" eb="5">
      <t>エン</t>
    </rPh>
    <rPh sb="6" eb="8">
      <t>タンカ</t>
    </rPh>
    <rPh sb="10" eb="12">
      <t>トウガイ</t>
    </rPh>
    <rPh sb="12" eb="14">
      <t>サクセイ</t>
    </rPh>
    <rPh sb="14" eb="16">
      <t>マイスウ</t>
    </rPh>
    <rPh sb="17" eb="19">
      <t>ゲンド</t>
    </rPh>
    <rPh sb="19" eb="20">
      <t>ガク</t>
    </rPh>
    <phoneticPr fontId="3"/>
  </si>
  <si>
    <t>386,500円＋5.18円×（当該作成枚数－50,000）</t>
    <rPh sb="13" eb="14">
      <t>エン</t>
    </rPh>
    <rPh sb="16" eb="18">
      <t>トウガイ</t>
    </rPh>
    <rPh sb="18" eb="20">
      <t>サクセイ</t>
    </rPh>
    <rPh sb="20" eb="22">
      <t>マイスウ</t>
    </rPh>
    <phoneticPr fontId="3"/>
  </si>
  <si>
    <t>7.73円</t>
    <rPh sb="4" eb="5">
      <t>エン</t>
    </rPh>
    <phoneticPr fontId="3"/>
  </si>
  <si>
    <t>備考１　この請求書は、候補者から受領したビラ作成枚数確認書及びビラ作成証明書とともに選挙の期日</t>
    <phoneticPr fontId="3"/>
  </si>
  <si>
    <t>　　　後速やかに提出してください。</t>
    <rPh sb="3" eb="4">
      <t>アト</t>
    </rPh>
    <phoneticPr fontId="3"/>
  </si>
  <si>
    <t xml:space="preserve">    ８　契約業者等（法人の場合は代表者）本人が提出する場合には、本人確認書類の提示又は提出を、</t>
    <rPh sb="6" eb="8">
      <t>ケイヤク</t>
    </rPh>
    <rPh sb="8" eb="10">
      <t>ギョウシャ</t>
    </rPh>
    <rPh sb="10" eb="11">
      <t>トウ</t>
    </rPh>
    <rPh sb="12" eb="14">
      <t>ホウジン</t>
    </rPh>
    <rPh sb="15" eb="17">
      <t>バアイ</t>
    </rPh>
    <rPh sb="18" eb="21">
      <t>ダイヒョウシャ</t>
    </rPh>
    <rPh sb="22" eb="24">
      <t>ホンニン</t>
    </rPh>
    <rPh sb="25" eb="27">
      <t>テイシュツ</t>
    </rPh>
    <rPh sb="29" eb="31">
      <t>バアイ</t>
    </rPh>
    <rPh sb="34" eb="36">
      <t>ホンニン</t>
    </rPh>
    <rPh sb="36" eb="38">
      <t>カクニン</t>
    </rPh>
    <rPh sb="38" eb="40">
      <t>ショルイ</t>
    </rPh>
    <rPh sb="41" eb="43">
      <t>テイジ</t>
    </rPh>
    <rPh sb="43" eb="44">
      <t>マタ</t>
    </rPh>
    <rPh sb="45" eb="47">
      <t>テイシュツ</t>
    </rPh>
    <phoneticPr fontId="3"/>
  </si>
  <si>
    <t>　　　代理人が提出する場合には、委任状の提示又は提出及び当該代理人の本人確認書類の提示又は提</t>
    <rPh sb="3" eb="6">
      <t>ダイリニン</t>
    </rPh>
    <rPh sb="7" eb="9">
      <t>テイシュツ</t>
    </rPh>
    <rPh sb="11" eb="13">
      <t>バアイ</t>
    </rPh>
    <rPh sb="16" eb="19">
      <t>イニンジョウ</t>
    </rPh>
    <rPh sb="20" eb="22">
      <t>テイジ</t>
    </rPh>
    <rPh sb="22" eb="23">
      <t>マタ</t>
    </rPh>
    <rPh sb="24" eb="26">
      <t>テイシュツ</t>
    </rPh>
    <rPh sb="26" eb="27">
      <t>オヨ</t>
    </rPh>
    <rPh sb="28" eb="30">
      <t>トウガイ</t>
    </rPh>
    <rPh sb="30" eb="33">
      <t>ダイリニン</t>
    </rPh>
    <rPh sb="34" eb="36">
      <t>ホンニン</t>
    </rPh>
    <rPh sb="36" eb="38">
      <t>カクニン</t>
    </rPh>
    <rPh sb="38" eb="40">
      <t>ショルイ</t>
    </rPh>
    <rPh sb="41" eb="43">
      <t>テイジ</t>
    </rPh>
    <rPh sb="43" eb="44">
      <t>マタ</t>
    </rPh>
    <rPh sb="45" eb="46">
      <t>テイ</t>
    </rPh>
    <phoneticPr fontId="3"/>
  </si>
  <si>
    <t>　　　出を行ってください。ただし、契約業者等（法人の場合は代表者）本人の署名や記名押印がある</t>
    <rPh sb="3" eb="4">
      <t>ダ</t>
    </rPh>
    <rPh sb="5" eb="6">
      <t>オコナ</t>
    </rPh>
    <rPh sb="17" eb="19">
      <t>ケイヤク</t>
    </rPh>
    <rPh sb="19" eb="21">
      <t>ギョウシャ</t>
    </rPh>
    <rPh sb="21" eb="22">
      <t>トウ</t>
    </rPh>
    <rPh sb="23" eb="25">
      <t>ホウジン</t>
    </rPh>
    <rPh sb="26" eb="28">
      <t>バアイ</t>
    </rPh>
    <rPh sb="29" eb="32">
      <t>ダイヒョウシャ</t>
    </rPh>
    <rPh sb="33" eb="35">
      <t>ホンニン</t>
    </rPh>
    <rPh sb="36" eb="38">
      <t>ショメイ</t>
    </rPh>
    <rPh sb="39" eb="41">
      <t>キメイ</t>
    </rPh>
    <rPh sb="41" eb="43">
      <t>オウイン</t>
    </rPh>
    <phoneticPr fontId="3"/>
  </si>
  <si>
    <t>　　　場合はこの限りではありません。</t>
    <rPh sb="3" eb="5">
      <t>バアイ</t>
    </rPh>
    <rPh sb="8" eb="9">
      <t>カギ</t>
    </rPh>
    <phoneticPr fontId="3"/>
  </si>
  <si>
    <t>前回までの累積数（a）</t>
    <rPh sb="0" eb="2">
      <t>ゼンカイ</t>
    </rPh>
    <rPh sb="5" eb="7">
      <t>ルイセキ</t>
    </rPh>
    <rPh sb="7" eb="8">
      <t>スウ</t>
    </rPh>
    <phoneticPr fontId="3"/>
  </si>
  <si>
    <t>今回の数（b）</t>
    <rPh sb="0" eb="2">
      <t>コンカイ</t>
    </rPh>
    <rPh sb="3" eb="4">
      <t>カズ</t>
    </rPh>
    <rPh sb="4" eb="5">
      <t>キンガク</t>
    </rPh>
    <phoneticPr fontId="3"/>
  </si>
  <si>
    <t>計（a）＋（b）</t>
    <rPh sb="0" eb="1">
      <t>ケイ</t>
    </rPh>
    <phoneticPr fontId="3"/>
  </si>
  <si>
    <t>　次の選挙事務所用立札・看板作成数につき、公職選挙法施行令第１１０条の２第２項の</t>
    <rPh sb="3" eb="5">
      <t>センキョ</t>
    </rPh>
    <rPh sb="5" eb="7">
      <t>ジム</t>
    </rPh>
    <rPh sb="7" eb="8">
      <t>ショ</t>
    </rPh>
    <rPh sb="8" eb="9">
      <t>ヨウ</t>
    </rPh>
    <rPh sb="9" eb="11">
      <t>タテフダ</t>
    </rPh>
    <rPh sb="12" eb="14">
      <t>カンバン</t>
    </rPh>
    <rPh sb="21" eb="23">
      <t>コウショク</t>
    </rPh>
    <rPh sb="23" eb="26">
      <t>センキョホウ</t>
    </rPh>
    <rPh sb="26" eb="29">
      <t>セコウレイ</t>
    </rPh>
    <rPh sb="29" eb="30">
      <t>ダイ</t>
    </rPh>
    <rPh sb="33" eb="34">
      <t>ジョウ</t>
    </rPh>
    <rPh sb="36" eb="37">
      <t>ダイ</t>
    </rPh>
    <rPh sb="38" eb="39">
      <t>コウ</t>
    </rPh>
    <phoneticPr fontId="3"/>
  </si>
  <si>
    <t>規定による確認を受けたいので申請します。</t>
    <rPh sb="0" eb="2">
      <t>キテイ</t>
    </rPh>
    <rPh sb="14" eb="16">
      <t>シンセイ</t>
    </rPh>
    <phoneticPr fontId="3"/>
  </si>
  <si>
    <t>備考１　この申請書は、立札・看板作成業者ごとに別々に候補者から青森県選挙管理委員</t>
    <rPh sb="11" eb="13">
      <t>タテフダ</t>
    </rPh>
    <rPh sb="14" eb="16">
      <t>カンバン</t>
    </rPh>
    <phoneticPr fontId="3"/>
  </si>
  <si>
    <t>　　　会に提出してください。</t>
    <rPh sb="3" eb="4">
      <t>カイ</t>
    </rPh>
    <phoneticPr fontId="3"/>
  </si>
  <si>
    <t xml:space="preserve">    ２　この申請書は、選挙事務所用立札・看板作成数について公費負担の対象となるも</t>
    <rPh sb="13" eb="15">
      <t>センキョ</t>
    </rPh>
    <rPh sb="15" eb="17">
      <t>ジム</t>
    </rPh>
    <rPh sb="17" eb="18">
      <t>ショ</t>
    </rPh>
    <rPh sb="18" eb="19">
      <t>ヨウ</t>
    </rPh>
    <rPh sb="19" eb="21">
      <t>タテフダ</t>
    </rPh>
    <rPh sb="22" eb="24">
      <t>カンバン</t>
    </rPh>
    <phoneticPr fontId="3"/>
  </si>
  <si>
    <t xml:space="preserve">    ３　「前回までの累積数」には、他の立札・看板作成業者によって作成された数をも</t>
    <rPh sb="21" eb="23">
      <t>タテフダ</t>
    </rPh>
    <rPh sb="24" eb="26">
      <t>カンバン</t>
    </rPh>
    <phoneticPr fontId="3"/>
  </si>
  <si>
    <t>　　　含めて記載してください。</t>
    <rPh sb="3" eb="4">
      <t>フク</t>
    </rPh>
    <phoneticPr fontId="3"/>
  </si>
  <si>
    <t>　　４　候補者本人が提出する場合には、本人確認書類の提示又は提出を、代理人が提出</t>
    <rPh sb="4" eb="7">
      <t>コウホシャ</t>
    </rPh>
    <rPh sb="7" eb="9">
      <t>ホンニン</t>
    </rPh>
    <rPh sb="10" eb="12">
      <t>テイシュツ</t>
    </rPh>
    <rPh sb="14" eb="16">
      <t>バアイ</t>
    </rPh>
    <rPh sb="19" eb="21">
      <t>ホンニン</t>
    </rPh>
    <rPh sb="21" eb="23">
      <t>カクニン</t>
    </rPh>
    <rPh sb="23" eb="25">
      <t>ショルイ</t>
    </rPh>
    <rPh sb="26" eb="28">
      <t>テイジ</t>
    </rPh>
    <rPh sb="28" eb="29">
      <t>マタ</t>
    </rPh>
    <rPh sb="30" eb="32">
      <t>テイシュツ</t>
    </rPh>
    <rPh sb="34" eb="37">
      <t>ダイリニン</t>
    </rPh>
    <rPh sb="38" eb="40">
      <t>テイシュツ</t>
    </rPh>
    <phoneticPr fontId="3"/>
  </si>
  <si>
    <t>　　　する場合には委任状の提示又は提出及び当該代理人の本人確認書類の提示又は提出</t>
    <rPh sb="5" eb="7">
      <t>バアイ</t>
    </rPh>
    <rPh sb="9" eb="12">
      <t>イニンジョウ</t>
    </rPh>
    <rPh sb="13" eb="15">
      <t>テイジ</t>
    </rPh>
    <rPh sb="15" eb="16">
      <t>マタ</t>
    </rPh>
    <rPh sb="17" eb="19">
      <t>テイシュツ</t>
    </rPh>
    <rPh sb="19" eb="20">
      <t>オヨ</t>
    </rPh>
    <rPh sb="21" eb="23">
      <t>トウガイ</t>
    </rPh>
    <rPh sb="23" eb="26">
      <t>ダイリニン</t>
    </rPh>
    <rPh sb="27" eb="29">
      <t>ホンニン</t>
    </rPh>
    <rPh sb="29" eb="31">
      <t>カクニン</t>
    </rPh>
    <rPh sb="31" eb="33">
      <t>ショルイ</t>
    </rPh>
    <rPh sb="34" eb="36">
      <t>テイジ</t>
    </rPh>
    <rPh sb="36" eb="37">
      <t>マタ</t>
    </rPh>
    <rPh sb="38" eb="40">
      <t>テイシュツ</t>
    </rPh>
    <phoneticPr fontId="3"/>
  </si>
  <si>
    <t>　　　を行ってください。ただし、候補者本人の署名や記名押印がある場合はこの限りで</t>
    <rPh sb="4" eb="5">
      <t>オコナ</t>
    </rPh>
    <rPh sb="16" eb="19">
      <t>コウホシャ</t>
    </rPh>
    <rPh sb="19" eb="21">
      <t>ホンニン</t>
    </rPh>
    <rPh sb="22" eb="24">
      <t>ショメイ</t>
    </rPh>
    <rPh sb="25" eb="27">
      <t>キメイ</t>
    </rPh>
    <rPh sb="27" eb="29">
      <t>オウイン</t>
    </rPh>
    <rPh sb="32" eb="34">
      <t>バアイ</t>
    </rPh>
    <rPh sb="37" eb="38">
      <t>カギ</t>
    </rPh>
    <phoneticPr fontId="3"/>
  </si>
  <si>
    <t>　　　はありません。</t>
    <phoneticPr fontId="3"/>
  </si>
  <si>
    <t>56,613円×確認された作成数</t>
    <rPh sb="6" eb="7">
      <t>エン</t>
    </rPh>
    <rPh sb="8" eb="10">
      <t>カクニン</t>
    </rPh>
    <rPh sb="13" eb="15">
      <t>サクセイ</t>
    </rPh>
    <rPh sb="15" eb="16">
      <t>スウ</t>
    </rPh>
    <phoneticPr fontId="3"/>
  </si>
  <si>
    <t>　　２　候補者本人が届け出る場合には、本人確認書類の提示又は提出を、代理人が届け</t>
    <rPh sb="4" eb="7">
      <t>コウホシャ</t>
    </rPh>
    <rPh sb="7" eb="9">
      <t>ホンニン</t>
    </rPh>
    <rPh sb="10" eb="11">
      <t>トド</t>
    </rPh>
    <rPh sb="12" eb="13">
      <t>デ</t>
    </rPh>
    <rPh sb="14" eb="16">
      <t>バアイ</t>
    </rPh>
    <rPh sb="19" eb="21">
      <t>ホンニン</t>
    </rPh>
    <rPh sb="21" eb="23">
      <t>カクニン</t>
    </rPh>
    <rPh sb="23" eb="25">
      <t>ショルイ</t>
    </rPh>
    <rPh sb="26" eb="28">
      <t>テイジ</t>
    </rPh>
    <rPh sb="28" eb="29">
      <t>マタ</t>
    </rPh>
    <rPh sb="30" eb="32">
      <t>テイシュツ</t>
    </rPh>
    <rPh sb="34" eb="37">
      <t>ダイリニン</t>
    </rPh>
    <rPh sb="38" eb="39">
      <t>トド</t>
    </rPh>
    <phoneticPr fontId="3"/>
  </si>
  <si>
    <t>　　　出る場合には、委任状の提示又は提出及び当該代理人の本人確認書類の提示又は提</t>
    <rPh sb="3" eb="4">
      <t>デ</t>
    </rPh>
    <rPh sb="5" eb="7">
      <t>バアイ</t>
    </rPh>
    <rPh sb="10" eb="13">
      <t>イニンジョウ</t>
    </rPh>
    <rPh sb="14" eb="16">
      <t>テイジ</t>
    </rPh>
    <rPh sb="16" eb="17">
      <t>マタ</t>
    </rPh>
    <rPh sb="18" eb="20">
      <t>テイシュツ</t>
    </rPh>
    <rPh sb="20" eb="21">
      <t>オヨ</t>
    </rPh>
    <rPh sb="22" eb="24">
      <t>トウガイ</t>
    </rPh>
    <rPh sb="24" eb="27">
      <t>ダイリニン</t>
    </rPh>
    <rPh sb="28" eb="30">
      <t>ホンニン</t>
    </rPh>
    <rPh sb="30" eb="32">
      <t>カクニン</t>
    </rPh>
    <rPh sb="32" eb="34">
      <t>ショルイ</t>
    </rPh>
    <rPh sb="35" eb="37">
      <t>テイジ</t>
    </rPh>
    <rPh sb="37" eb="38">
      <t>マタ</t>
    </rPh>
    <rPh sb="39" eb="40">
      <t>テイ</t>
    </rPh>
    <phoneticPr fontId="3"/>
  </si>
  <si>
    <t>　　　出を行ってください。ただし、候補者本人の署名や記名押印がある場合はこの限り</t>
    <rPh sb="3" eb="4">
      <t>ダ</t>
    </rPh>
    <rPh sb="5" eb="6">
      <t>オコナ</t>
    </rPh>
    <rPh sb="17" eb="20">
      <t>コウホシャ</t>
    </rPh>
    <rPh sb="20" eb="22">
      <t>ホンニン</t>
    </rPh>
    <rPh sb="23" eb="25">
      <t>ショメイ</t>
    </rPh>
    <rPh sb="26" eb="28">
      <t>キメイ</t>
    </rPh>
    <rPh sb="28" eb="30">
      <t>オウイン</t>
    </rPh>
    <rPh sb="33" eb="35">
      <t>バアイ</t>
    </rPh>
    <rPh sb="38" eb="39">
      <t>カギ</t>
    </rPh>
    <phoneticPr fontId="3"/>
  </si>
  <si>
    <t>　　　ではありません。</t>
    <phoneticPr fontId="3"/>
  </si>
  <si>
    <t xml:space="preserve">    ２　この申請書は、自動車等取付用立札・看板作成数について公費負担の対象となる</t>
    <rPh sb="13" eb="17">
      <t>ジドウシャトウ</t>
    </rPh>
    <rPh sb="17" eb="19">
      <t>トリツケ</t>
    </rPh>
    <rPh sb="19" eb="20">
      <t>ヨウ</t>
    </rPh>
    <rPh sb="20" eb="22">
      <t>タテフダ</t>
    </rPh>
    <rPh sb="23" eb="25">
      <t>カンバン</t>
    </rPh>
    <phoneticPr fontId="3"/>
  </si>
  <si>
    <t>　　　ものの確認を受けるためのものです。</t>
    <rPh sb="6" eb="8">
      <t>カクニン</t>
    </rPh>
    <rPh sb="9" eb="10">
      <t>ウ</t>
    </rPh>
    <phoneticPr fontId="3"/>
  </si>
  <si>
    <t>　　４　候補者本人が提出する場合には、本人確認書類の提示又は提出を、代理人が提出</t>
    <rPh sb="4" eb="7">
      <t>コウホシャ</t>
    </rPh>
    <rPh sb="7" eb="9">
      <t>ホンニン</t>
    </rPh>
    <rPh sb="10" eb="12">
      <t>テイシュツ</t>
    </rPh>
    <rPh sb="14" eb="16">
      <t>バアイ</t>
    </rPh>
    <rPh sb="19" eb="21">
      <t>ホンニン</t>
    </rPh>
    <rPh sb="21" eb="23">
      <t>カクニン</t>
    </rPh>
    <rPh sb="23" eb="25">
      <t>ショルイ</t>
    </rPh>
    <rPh sb="26" eb="28">
      <t>テイジ</t>
    </rPh>
    <rPh sb="28" eb="29">
      <t>マタ</t>
    </rPh>
    <rPh sb="30" eb="32">
      <t>テイシュツ</t>
    </rPh>
    <rPh sb="34" eb="37">
      <t>ダイリニン</t>
    </rPh>
    <rPh sb="38" eb="40">
      <t>テイシュツ</t>
    </rPh>
    <phoneticPr fontId="3"/>
  </si>
  <si>
    <t>　　　する場合には委任状の提示又は提出及び当該代理人の本人確認書類の提示又は提出</t>
    <rPh sb="5" eb="7">
      <t>バアイ</t>
    </rPh>
    <rPh sb="9" eb="12">
      <t>イニンジョウ</t>
    </rPh>
    <rPh sb="13" eb="15">
      <t>テイジ</t>
    </rPh>
    <rPh sb="15" eb="16">
      <t>マタ</t>
    </rPh>
    <rPh sb="17" eb="19">
      <t>テイシュツ</t>
    </rPh>
    <rPh sb="19" eb="20">
      <t>オヨ</t>
    </rPh>
    <rPh sb="21" eb="23">
      <t>トウガイ</t>
    </rPh>
    <rPh sb="23" eb="26">
      <t>ダイリニン</t>
    </rPh>
    <rPh sb="27" eb="29">
      <t>ホンニン</t>
    </rPh>
    <rPh sb="29" eb="31">
      <t>カクニン</t>
    </rPh>
    <rPh sb="31" eb="33">
      <t>ショルイ</t>
    </rPh>
    <rPh sb="34" eb="36">
      <t>テイジ</t>
    </rPh>
    <rPh sb="36" eb="37">
      <t>マタ</t>
    </rPh>
    <rPh sb="38" eb="40">
      <t>テイシュツ</t>
    </rPh>
    <phoneticPr fontId="3"/>
  </si>
  <si>
    <t>　　　を行ってください。ただし、候補者本人の署名や記名押印がある場合はこの限りで</t>
    <rPh sb="4" eb="5">
      <t>オコナ</t>
    </rPh>
    <rPh sb="16" eb="19">
      <t>コウホシャ</t>
    </rPh>
    <rPh sb="19" eb="21">
      <t>ホンニン</t>
    </rPh>
    <rPh sb="22" eb="24">
      <t>ショメイ</t>
    </rPh>
    <rPh sb="25" eb="27">
      <t>キメイ</t>
    </rPh>
    <rPh sb="27" eb="29">
      <t>オウイン</t>
    </rPh>
    <rPh sb="32" eb="34">
      <t>バアイ</t>
    </rPh>
    <rPh sb="37" eb="38">
      <t>カギ</t>
    </rPh>
    <phoneticPr fontId="3"/>
  </si>
  <si>
    <t>　　　はありません。</t>
    <phoneticPr fontId="3"/>
  </si>
  <si>
    <t>53,601円×確認された作成数</t>
    <rPh sb="6" eb="7">
      <t>エン</t>
    </rPh>
    <rPh sb="8" eb="10">
      <t>カクニン</t>
    </rPh>
    <rPh sb="13" eb="15">
      <t>サクセイ</t>
    </rPh>
    <rPh sb="15" eb="16">
      <t>スウ</t>
    </rPh>
    <phoneticPr fontId="3"/>
  </si>
  <si>
    <t xml:space="preserve">    ２　この申請書は、個人演説会場用立札・看板作成数について公費負担の対象となる</t>
    <rPh sb="13" eb="15">
      <t>コジン</t>
    </rPh>
    <rPh sb="15" eb="17">
      <t>エンゼツ</t>
    </rPh>
    <rPh sb="17" eb="18">
      <t>カイ</t>
    </rPh>
    <rPh sb="18" eb="19">
      <t>バ</t>
    </rPh>
    <rPh sb="19" eb="20">
      <t>ヨウ</t>
    </rPh>
    <rPh sb="20" eb="22">
      <t>タテフダ</t>
    </rPh>
    <rPh sb="23" eb="25">
      <t>カンバン</t>
    </rPh>
    <phoneticPr fontId="3"/>
  </si>
  <si>
    <t>40,954円×確認された作成数</t>
    <rPh sb="6" eb="7">
      <t>エン</t>
    </rPh>
    <rPh sb="8" eb="10">
      <t>カクニン</t>
    </rPh>
    <rPh sb="13" eb="15">
      <t>サクセイ</t>
    </rPh>
    <rPh sb="15" eb="16">
      <t>スウ</t>
    </rPh>
    <phoneticPr fontId="3"/>
  </si>
  <si>
    <t>令和４年　月　日</t>
    <rPh sb="0" eb="2">
      <t>レイワ</t>
    </rPh>
    <rPh sb="3" eb="4">
      <t>ネン</t>
    </rPh>
    <rPh sb="4" eb="5">
      <t>ヘイネン</t>
    </rPh>
    <rPh sb="5" eb="6">
      <t>ツキ</t>
    </rPh>
    <rPh sb="7" eb="8">
      <t>ヒ</t>
    </rPh>
    <phoneticPr fontId="3"/>
  </si>
  <si>
    <t>備考１　この申請書は、ポスター作成業者ごとに別々に候補者から青森県選挙管理委員会</t>
    <phoneticPr fontId="3"/>
  </si>
  <si>
    <t xml:space="preserve">    ２　この申請書は、ポスター作成枚数について公費負担の対象となるものの確認を受</t>
    <phoneticPr fontId="3"/>
  </si>
  <si>
    <t xml:space="preserve">    ３　「前回までの累積枚数」には、他のポスター作成業者によって作成された枚数を</t>
    <phoneticPr fontId="3"/>
  </si>
  <si>
    <t xml:space="preserve">      (1) 枚　数　　12,672枚（6,336(ポスター掲示場数)×２枚）</t>
    <rPh sb="21" eb="22">
      <t>マイ</t>
    </rPh>
    <phoneticPr fontId="3"/>
  </si>
  <si>
    <t>586,905円＋28円35銭×(ポスター掲示場数(6,336)－500)</t>
    <phoneticPr fontId="3"/>
  </si>
  <si>
    <t>ポスター掲示場数(6,336)</t>
    <phoneticPr fontId="3"/>
  </si>
  <si>
    <t>＝単価(１１９円)</t>
    <phoneticPr fontId="3"/>
  </si>
  <si>
    <t>単価（１１９円）×確認された作成枚数＝限度額</t>
    <rPh sb="6" eb="7">
      <t>エン</t>
    </rPh>
    <phoneticPr fontId="3"/>
  </si>
  <si>
    <t>　　３　 (D)欄の単価は、次により算出した額となります。</t>
    <rPh sb="8" eb="9">
      <t>ラン</t>
    </rPh>
    <rPh sb="10" eb="12">
      <t>タンカ</t>
    </rPh>
    <rPh sb="14" eb="15">
      <t>ツギ</t>
    </rPh>
    <rPh sb="18" eb="20">
      <t>サンシュツ</t>
    </rPh>
    <rPh sb="22" eb="23">
      <t>ガク</t>
    </rPh>
    <phoneticPr fontId="3"/>
  </si>
  <si>
    <t xml:space="preserve">      令和４年　　月　　日から</t>
    <rPh sb="6" eb="8">
      <t>レイワ</t>
    </rPh>
    <phoneticPr fontId="3"/>
  </si>
  <si>
    <t xml:space="preserve">      令和４年    月    日まで            日間</t>
    <rPh sb="6" eb="8">
      <t>レイワ</t>
    </rPh>
    <phoneticPr fontId="3"/>
  </si>
  <si>
    <t xml:space="preserve">    令和４年　　月　　日（契約締結年月日）</t>
    <phoneticPr fontId="3"/>
  </si>
  <si>
    <t>は、車輌の賃貸借について次のとおり契約を締結する。</t>
    <rPh sb="2" eb="4">
      <t>シャリョウ</t>
    </rPh>
    <rPh sb="5" eb="8">
      <t>チンタイシャク</t>
    </rPh>
    <phoneticPr fontId="3"/>
  </si>
  <si>
    <t xml:space="preserve">    令和４年　　月　　日から令和４年　　月　　日まで</t>
    <phoneticPr fontId="3"/>
  </si>
  <si>
    <t xml:space="preserve">      令和４年　　月　　日から</t>
    <phoneticPr fontId="3"/>
  </si>
  <si>
    <t xml:space="preserve">      令和４年    月    日まで            日間</t>
    <phoneticPr fontId="3"/>
  </si>
  <si>
    <t xml:space="preserve">    令和４年　　月　　日</t>
    <phoneticPr fontId="3"/>
  </si>
  <si>
    <t xml:space="preserve">    令和４年　　月　　日</t>
    <phoneticPr fontId="3"/>
  </si>
  <si>
    <t xml:space="preserve">    令和４年　　月　　日（契約締結年月日）</t>
    <phoneticPr fontId="3"/>
  </si>
  <si>
    <t>◎　押印欄がない場合であっても、本人確認書類等の提示又は提出がない場合、署名又は押印が必要な様式もありますので御注意ください。</t>
    <rPh sb="2" eb="4">
      <t>オウイン</t>
    </rPh>
    <rPh sb="4" eb="5">
      <t>ラン</t>
    </rPh>
    <rPh sb="8" eb="10">
      <t>バアイ</t>
    </rPh>
    <rPh sb="16" eb="18">
      <t>ホンニン</t>
    </rPh>
    <rPh sb="18" eb="20">
      <t>カクニン</t>
    </rPh>
    <rPh sb="20" eb="22">
      <t>ショルイ</t>
    </rPh>
    <rPh sb="22" eb="23">
      <t>トウ</t>
    </rPh>
    <rPh sb="24" eb="26">
      <t>テイジ</t>
    </rPh>
    <rPh sb="26" eb="27">
      <t>マタ</t>
    </rPh>
    <rPh sb="28" eb="30">
      <t>テイシュツ</t>
    </rPh>
    <rPh sb="33" eb="35">
      <t>バアイ</t>
    </rPh>
    <rPh sb="36" eb="38">
      <t>ショメイ</t>
    </rPh>
    <rPh sb="38" eb="39">
      <t>マタ</t>
    </rPh>
    <rPh sb="40" eb="42">
      <t>オウイン</t>
    </rPh>
    <rPh sb="43" eb="45">
      <t>ヒツヨウ</t>
    </rPh>
    <rPh sb="46" eb="48">
      <t>ヨウシキ</t>
    </rPh>
    <rPh sb="55" eb="58">
      <t>ゴチュウイ</t>
    </rPh>
    <phoneticPr fontId="3"/>
  </si>
  <si>
    <t>◎　提出に当たっては、「立候補の手引」をよくお読みください。</t>
    <rPh sb="2" eb="4">
      <t>テイシュツ</t>
    </rPh>
    <rPh sb="5" eb="6">
      <t>ア</t>
    </rPh>
    <rPh sb="12" eb="15">
      <t>リッコウホ</t>
    </rPh>
    <rPh sb="16" eb="18">
      <t>テビ</t>
    </rPh>
    <rPh sb="23" eb="24">
      <t>ヨ</t>
    </rPh>
    <phoneticPr fontId="3"/>
  </si>
  <si>
    <t>　令和４年７月１０日執行の参議院青森県選挙区選出議員選挙において、公職選挙法</t>
    <rPh sb="1" eb="3">
      <t>レイワ</t>
    </rPh>
    <rPh sb="4" eb="5">
      <t>ネン</t>
    </rPh>
    <rPh sb="6" eb="7">
      <t>ガツ</t>
    </rPh>
    <rPh sb="13" eb="16">
      <t>サンギイン</t>
    </rPh>
    <rPh sb="19" eb="22">
      <t>センキョク</t>
    </rPh>
    <rPh sb="22" eb="24">
      <t>センシュツ</t>
    </rPh>
    <rPh sb="24" eb="26">
      <t>ギイン</t>
    </rPh>
    <rPh sb="26" eb="28">
      <t>センキョ</t>
    </rPh>
    <phoneticPr fontId="3"/>
  </si>
  <si>
    <t>施行令第８９条第５項において準用する第８８条第８項の規定により上記の呼称を通</t>
    <rPh sb="0" eb="2">
      <t>セコウ</t>
    </rPh>
    <phoneticPr fontId="3"/>
  </si>
  <si>
    <t>称として認定されたく申請します。</t>
    <rPh sb="0" eb="1">
      <t>ショウ</t>
    </rPh>
    <phoneticPr fontId="3"/>
  </si>
  <si>
    <t>（注）　この申請書を提出するときは、併せて当該呼称が戸籍簿に記載された氏名に</t>
    <phoneticPr fontId="3"/>
  </si>
  <si>
    <t xml:space="preserve">      代わるものとして広く通用していることを証するに足りる資料を提示しなけれ</t>
    <rPh sb="6" eb="7">
      <t>カ</t>
    </rPh>
    <phoneticPr fontId="3"/>
  </si>
  <si>
    <t>　　　ばなりません。</t>
    <phoneticPr fontId="3"/>
  </si>
  <si>
    <t>　公職選挙法第１６８条第１項の規定により、令和４年７月１０日執行の参議院青</t>
    <rPh sb="1" eb="3">
      <t>コウショク</t>
    </rPh>
    <rPh sb="3" eb="6">
      <t>センキョホウ</t>
    </rPh>
    <rPh sb="11" eb="12">
      <t>ダイ</t>
    </rPh>
    <rPh sb="13" eb="14">
      <t>コウ</t>
    </rPh>
    <rPh sb="21" eb="23">
      <t>レイワ</t>
    </rPh>
    <rPh sb="33" eb="36">
      <t>サンギイン</t>
    </rPh>
    <rPh sb="36" eb="37">
      <t>アオ</t>
    </rPh>
    <phoneticPr fontId="3"/>
  </si>
  <si>
    <t>森県選挙区選出議員選挙における選挙公報の掲載を受けたいので、下記のとおり申</t>
    <rPh sb="0" eb="1">
      <t>モリ</t>
    </rPh>
    <rPh sb="1" eb="2">
      <t>ケン</t>
    </rPh>
    <rPh sb="2" eb="5">
      <t>センキョク</t>
    </rPh>
    <rPh sb="5" eb="7">
      <t>センシュツ</t>
    </rPh>
    <rPh sb="7" eb="9">
      <t>ギイン</t>
    </rPh>
    <rPh sb="36" eb="37">
      <t>モウ</t>
    </rPh>
    <phoneticPr fontId="3"/>
  </si>
  <si>
    <t>請します。</t>
    <rPh sb="0" eb="1">
      <t>ウ</t>
    </rPh>
    <phoneticPr fontId="3"/>
  </si>
  <si>
    <t>（備考）候補者本人が申請する場合には、本人確認書類の提示又は提出を、代理人</t>
    <rPh sb="1" eb="3">
      <t>ビコウ</t>
    </rPh>
    <rPh sb="4" eb="7">
      <t>コウホシャ</t>
    </rPh>
    <rPh sb="7" eb="9">
      <t>ホンニン</t>
    </rPh>
    <rPh sb="10" eb="12">
      <t>シンセイ</t>
    </rPh>
    <rPh sb="14" eb="16">
      <t>バアイ</t>
    </rPh>
    <rPh sb="19" eb="21">
      <t>ホンニン</t>
    </rPh>
    <rPh sb="21" eb="23">
      <t>カクニン</t>
    </rPh>
    <rPh sb="23" eb="25">
      <t>ショルイ</t>
    </rPh>
    <rPh sb="26" eb="28">
      <t>テイジ</t>
    </rPh>
    <rPh sb="28" eb="29">
      <t>マタ</t>
    </rPh>
    <rPh sb="30" eb="32">
      <t>テイシュツ</t>
    </rPh>
    <rPh sb="34" eb="37">
      <t>ダイリニン</t>
    </rPh>
    <phoneticPr fontId="3"/>
  </si>
  <si>
    <t>　　が申請する場合には、委任状の提示又は提出及び当該代理人の本人確認書類の</t>
    <rPh sb="3" eb="5">
      <t>シンセイ</t>
    </rPh>
    <rPh sb="7" eb="9">
      <t>バアイ</t>
    </rPh>
    <rPh sb="12" eb="15">
      <t>イニンジョウ</t>
    </rPh>
    <rPh sb="16" eb="18">
      <t>テイジ</t>
    </rPh>
    <rPh sb="18" eb="19">
      <t>マタ</t>
    </rPh>
    <rPh sb="20" eb="22">
      <t>テイシュツ</t>
    </rPh>
    <rPh sb="22" eb="23">
      <t>オヨ</t>
    </rPh>
    <rPh sb="24" eb="26">
      <t>トウガイ</t>
    </rPh>
    <rPh sb="26" eb="29">
      <t>ダイリニン</t>
    </rPh>
    <rPh sb="30" eb="32">
      <t>ホンニン</t>
    </rPh>
    <rPh sb="32" eb="34">
      <t>カクニン</t>
    </rPh>
    <rPh sb="34" eb="36">
      <t>ショルイ</t>
    </rPh>
    <phoneticPr fontId="3"/>
  </si>
  <si>
    <t>　　提示又は提出を行ってください。ただし、候補者本人の署名や記名押印がある</t>
    <rPh sb="2" eb="4">
      <t>テイジ</t>
    </rPh>
    <rPh sb="4" eb="5">
      <t>マタ</t>
    </rPh>
    <rPh sb="6" eb="8">
      <t>テイシュツ</t>
    </rPh>
    <rPh sb="9" eb="10">
      <t>オコナ</t>
    </rPh>
    <rPh sb="21" eb="24">
      <t>コウホシャ</t>
    </rPh>
    <rPh sb="24" eb="26">
      <t>ホンニン</t>
    </rPh>
    <rPh sb="27" eb="29">
      <t>ショメイ</t>
    </rPh>
    <rPh sb="30" eb="32">
      <t>キメイ</t>
    </rPh>
    <rPh sb="32" eb="34">
      <t>オウイン</t>
    </rPh>
    <phoneticPr fontId="3"/>
  </si>
  <si>
    <t>　　場合はこの限りではありません。</t>
    <rPh sb="2" eb="4">
      <t>バアイ</t>
    </rPh>
    <rPh sb="7" eb="8">
      <t>カギ</t>
    </rPh>
    <phoneticPr fontId="3"/>
  </si>
  <si>
    <t>（備考）候補者本人が申請する場合には、本人確認書類の提示又は提出を、代理人が申請</t>
    <rPh sb="1" eb="3">
      <t>ビコウ</t>
    </rPh>
    <rPh sb="4" eb="7">
      <t>コウホシャ</t>
    </rPh>
    <rPh sb="7" eb="9">
      <t>ホンニン</t>
    </rPh>
    <rPh sb="10" eb="12">
      <t>シンセイ</t>
    </rPh>
    <rPh sb="14" eb="16">
      <t>バアイ</t>
    </rPh>
    <rPh sb="19" eb="21">
      <t>ホンニン</t>
    </rPh>
    <rPh sb="21" eb="23">
      <t>カクニン</t>
    </rPh>
    <rPh sb="23" eb="25">
      <t>ショルイ</t>
    </rPh>
    <rPh sb="26" eb="28">
      <t>テイジ</t>
    </rPh>
    <rPh sb="28" eb="29">
      <t>マタ</t>
    </rPh>
    <rPh sb="30" eb="32">
      <t>テイシュツ</t>
    </rPh>
    <rPh sb="34" eb="37">
      <t>ダイリニン</t>
    </rPh>
    <rPh sb="38" eb="40">
      <t>シンセイ</t>
    </rPh>
    <phoneticPr fontId="3"/>
  </si>
  <si>
    <t>　　する場合には、委任状の提示又は提出及び当該代理人の本人確認書類の提示又は提出</t>
    <rPh sb="4" eb="6">
      <t>バアイ</t>
    </rPh>
    <rPh sb="9" eb="12">
      <t>イニンジョウ</t>
    </rPh>
    <rPh sb="13" eb="15">
      <t>テイジ</t>
    </rPh>
    <rPh sb="15" eb="16">
      <t>マタ</t>
    </rPh>
    <rPh sb="17" eb="19">
      <t>テイシュツ</t>
    </rPh>
    <rPh sb="19" eb="20">
      <t>オヨ</t>
    </rPh>
    <rPh sb="21" eb="23">
      <t>トウガイ</t>
    </rPh>
    <rPh sb="23" eb="26">
      <t>ダイリニン</t>
    </rPh>
    <rPh sb="27" eb="29">
      <t>ホンニン</t>
    </rPh>
    <rPh sb="29" eb="31">
      <t>カクニン</t>
    </rPh>
    <rPh sb="31" eb="33">
      <t>ショルイ</t>
    </rPh>
    <rPh sb="34" eb="35">
      <t>テイ</t>
    </rPh>
    <rPh sb="35" eb="36">
      <t>シメ</t>
    </rPh>
    <rPh sb="36" eb="37">
      <t>マタ</t>
    </rPh>
    <rPh sb="38" eb="40">
      <t>テイシュツ</t>
    </rPh>
    <phoneticPr fontId="3"/>
  </si>
  <si>
    <t>　　を行ってください。ただし、候補者本人の署名や記名押印がある場合はこの限りでは</t>
    <rPh sb="3" eb="4">
      <t>オコナ</t>
    </rPh>
    <rPh sb="15" eb="18">
      <t>コウホシャ</t>
    </rPh>
    <rPh sb="18" eb="20">
      <t>ホンニン</t>
    </rPh>
    <rPh sb="21" eb="23">
      <t>ショメイ</t>
    </rPh>
    <rPh sb="24" eb="26">
      <t>キメイ</t>
    </rPh>
    <rPh sb="26" eb="28">
      <t>オウイン</t>
    </rPh>
    <rPh sb="31" eb="33">
      <t>バアイ</t>
    </rPh>
    <rPh sb="36" eb="37">
      <t>カギ</t>
    </rPh>
    <phoneticPr fontId="3"/>
  </si>
  <si>
    <t>　　ありません。</t>
    <phoneticPr fontId="3"/>
  </si>
  <si>
    <t>　令和４年７月１０日執行の参議院青森県選挙区選出議員選挙におけるラジオ放送（テレ</t>
    <rPh sb="1" eb="3">
      <t>レイワ</t>
    </rPh>
    <rPh sb="4" eb="5">
      <t>ネン</t>
    </rPh>
    <rPh sb="6" eb="7">
      <t>ガツ</t>
    </rPh>
    <rPh sb="9" eb="10">
      <t>ニチ</t>
    </rPh>
    <rPh sb="10" eb="12">
      <t>シッコウ</t>
    </rPh>
    <rPh sb="13" eb="16">
      <t>サンギイン</t>
    </rPh>
    <rPh sb="16" eb="18">
      <t>アオモリ</t>
    </rPh>
    <rPh sb="18" eb="19">
      <t>ケン</t>
    </rPh>
    <rPh sb="19" eb="22">
      <t>センキョク</t>
    </rPh>
    <rPh sb="22" eb="24">
      <t>センシュツ</t>
    </rPh>
    <rPh sb="24" eb="26">
      <t>ギイン</t>
    </rPh>
    <rPh sb="26" eb="28">
      <t>センキョ</t>
    </rPh>
    <rPh sb="35" eb="37">
      <t>ホウソウ</t>
    </rPh>
    <phoneticPr fontId="3"/>
  </si>
  <si>
    <t>ビジョン放送）による政見放送のために行う録音（録画）に録音物を使用したいので申請</t>
    <rPh sb="10" eb="12">
      <t>セイケン</t>
    </rPh>
    <rPh sb="12" eb="14">
      <t>ホウソウ</t>
    </rPh>
    <rPh sb="18" eb="19">
      <t>オコナ</t>
    </rPh>
    <rPh sb="20" eb="22">
      <t>ロクオン</t>
    </rPh>
    <rPh sb="23" eb="25">
      <t>ロクガ</t>
    </rPh>
    <rPh sb="27" eb="29">
      <t>ロクオン</t>
    </rPh>
    <rPh sb="29" eb="30">
      <t>ブツ</t>
    </rPh>
    <rPh sb="31" eb="33">
      <t>シヨウ</t>
    </rPh>
    <phoneticPr fontId="3"/>
  </si>
  <si>
    <t>１　この証明書は、録音又は録画の実績に基づいて、録音・録画業者ごとに（同一業者が録音及び録画を共にする場合に</t>
    <rPh sb="4" eb="7">
      <t>ショウメイショ</t>
    </rPh>
    <rPh sb="9" eb="11">
      <t>ロクオン</t>
    </rPh>
    <rPh sb="11" eb="12">
      <t>マタ</t>
    </rPh>
    <rPh sb="13" eb="15">
      <t>ロクガ</t>
    </rPh>
    <rPh sb="16" eb="18">
      <t>ジッセキ</t>
    </rPh>
    <rPh sb="19" eb="20">
      <t>モト</t>
    </rPh>
    <rPh sb="24" eb="26">
      <t>ロクオン</t>
    </rPh>
    <rPh sb="27" eb="29">
      <t>ロクガ</t>
    </rPh>
    <rPh sb="29" eb="31">
      <t>ギョウシャ</t>
    </rPh>
    <rPh sb="35" eb="37">
      <t>ドウイツ</t>
    </rPh>
    <rPh sb="37" eb="39">
      <t>ギョウシャ</t>
    </rPh>
    <rPh sb="40" eb="42">
      <t>ロクオン</t>
    </rPh>
    <rPh sb="42" eb="43">
      <t>オヨ</t>
    </rPh>
    <rPh sb="44" eb="46">
      <t>ロクガ</t>
    </rPh>
    <rPh sb="47" eb="48">
      <t>トモ</t>
    </rPh>
    <phoneticPr fontId="3"/>
  </si>
  <si>
    <t>　は、録音の場合と録画の場合を別葉にして）別々に作成し、候補者から録音・録画業者に提出してください。</t>
    <rPh sb="6" eb="8">
      <t>バアイ</t>
    </rPh>
    <rPh sb="9" eb="11">
      <t>ロクガ</t>
    </rPh>
    <rPh sb="12" eb="14">
      <t>バアイ</t>
    </rPh>
    <rPh sb="15" eb="16">
      <t>ベツ</t>
    </rPh>
    <rPh sb="16" eb="17">
      <t>ハ</t>
    </rPh>
    <rPh sb="21" eb="23">
      <t>ベツベツ</t>
    </rPh>
    <rPh sb="24" eb="26">
      <t>サクセイ</t>
    </rPh>
    <rPh sb="28" eb="31">
      <t>コウホシャ</t>
    </rPh>
    <rPh sb="33" eb="35">
      <t>ロクオン</t>
    </rPh>
    <phoneticPr fontId="3"/>
  </si>
  <si>
    <t>２　この証明書には、候補者が日本放送協会又は基幹放送事業者（公職選挙法第１５０条第１項に規定する基幹放送事業</t>
    <rPh sb="4" eb="7">
      <t>ショウメイショ</t>
    </rPh>
    <rPh sb="10" eb="13">
      <t>コウホシャ</t>
    </rPh>
    <rPh sb="14" eb="16">
      <t>ニホン</t>
    </rPh>
    <rPh sb="16" eb="18">
      <t>ホウソウ</t>
    </rPh>
    <rPh sb="18" eb="20">
      <t>キョウカイ</t>
    </rPh>
    <rPh sb="20" eb="21">
      <t>マタ</t>
    </rPh>
    <rPh sb="22" eb="24">
      <t>キカン</t>
    </rPh>
    <rPh sb="24" eb="26">
      <t>ホウソウ</t>
    </rPh>
    <rPh sb="26" eb="28">
      <t>ジギョウ</t>
    </rPh>
    <rPh sb="28" eb="29">
      <t>シャ</t>
    </rPh>
    <rPh sb="30" eb="32">
      <t>コウショク</t>
    </rPh>
    <rPh sb="32" eb="35">
      <t>センキョホウ</t>
    </rPh>
    <rPh sb="35" eb="36">
      <t>ダイ</t>
    </rPh>
    <rPh sb="39" eb="40">
      <t>ジョウ</t>
    </rPh>
    <rPh sb="40" eb="41">
      <t>ダイ</t>
    </rPh>
    <rPh sb="42" eb="43">
      <t>コウ</t>
    </rPh>
    <rPh sb="44" eb="46">
      <t>キテイ</t>
    </rPh>
    <rPh sb="48" eb="50">
      <t>キカン</t>
    </rPh>
    <rPh sb="50" eb="52">
      <t>ホウソウ</t>
    </rPh>
    <rPh sb="52" eb="54">
      <t>ジギョウ</t>
    </rPh>
    <phoneticPr fontId="3"/>
  </si>
  <si>
    <t>　者をいう。以下同じ。）に提出した政見放送用録音・録画について記載してください。</t>
    <rPh sb="1" eb="2">
      <t>シャ</t>
    </rPh>
    <phoneticPr fontId="3"/>
  </si>
  <si>
    <t>５　日本放送協会及び基幹放送事業者において放送されなかった録音・録画（公職選挙法第１５１条の２の規定により放</t>
    <rPh sb="2" eb="4">
      <t>ニホン</t>
    </rPh>
    <rPh sb="4" eb="6">
      <t>ホウソウ</t>
    </rPh>
    <rPh sb="6" eb="8">
      <t>キョウカイ</t>
    </rPh>
    <rPh sb="8" eb="9">
      <t>オヨ</t>
    </rPh>
    <rPh sb="10" eb="12">
      <t>キカン</t>
    </rPh>
    <rPh sb="12" eb="14">
      <t>ホウソウ</t>
    </rPh>
    <rPh sb="14" eb="16">
      <t>ジギョウ</t>
    </rPh>
    <rPh sb="16" eb="17">
      <t>シャ</t>
    </rPh>
    <rPh sb="21" eb="23">
      <t>ホウソウ</t>
    </rPh>
    <rPh sb="29" eb="31">
      <t>ロクオン</t>
    </rPh>
    <rPh sb="32" eb="34">
      <t>ロクガ</t>
    </rPh>
    <rPh sb="35" eb="37">
      <t>コウショク</t>
    </rPh>
    <rPh sb="37" eb="40">
      <t>センキョホウ</t>
    </rPh>
    <rPh sb="40" eb="41">
      <t>ダイ</t>
    </rPh>
    <rPh sb="44" eb="45">
      <t>ジョウ</t>
    </rPh>
    <rPh sb="53" eb="54">
      <t>ホウ</t>
    </rPh>
    <phoneticPr fontId="3"/>
  </si>
  <si>
    <t>　送されなかったものを除く。）に係る金額については、青森県に支払を請求することはできません。</t>
    <rPh sb="1" eb="2">
      <t>ソウ</t>
    </rPh>
    <rPh sb="11" eb="12">
      <t>ノゾ</t>
    </rPh>
    <rPh sb="16" eb="17">
      <t>カカ</t>
    </rPh>
    <rPh sb="18" eb="20">
      <t>キンガク</t>
    </rPh>
    <rPh sb="26" eb="28">
      <t>アオモリ</t>
    </rPh>
    <rPh sb="28" eb="29">
      <t>ケン</t>
    </rPh>
    <rPh sb="30" eb="32">
      <t>シハライ</t>
    </rPh>
    <rPh sb="33" eb="35">
      <t>セイキュウ</t>
    </rPh>
    <phoneticPr fontId="3"/>
  </si>
  <si>
    <t>備考１　この確認書は、燃料代について確認を受けた候補者から燃料供給業者に提出して</t>
    <phoneticPr fontId="3"/>
  </si>
  <si>
    <t xml:space="preserve">　　　ください。 </t>
    <phoneticPr fontId="3"/>
  </si>
  <si>
    <t>　　２　この確認書を受領した燃料供給業者は、公費の支払の請求をする場合には、選挙</t>
    <phoneticPr fontId="3"/>
  </si>
  <si>
    <t>　　　運動用自動車使用証明書（燃料）とともに当該確認書を請求書に添付してください。</t>
    <rPh sb="3" eb="5">
      <t>ウンドウ</t>
    </rPh>
    <phoneticPr fontId="3"/>
  </si>
  <si>
    <t>　　　なお、公費の支払の請求ができるのは、この確認書に記載された選挙運動用自動車</t>
    <rPh sb="6" eb="8">
      <t>コウヒ</t>
    </rPh>
    <rPh sb="9" eb="11">
      <t>シハラ</t>
    </rPh>
    <rPh sb="12" eb="14">
      <t>セイキュウ</t>
    </rPh>
    <rPh sb="23" eb="26">
      <t>カクニンショ</t>
    </rPh>
    <rPh sb="27" eb="29">
      <t>キサイ</t>
    </rPh>
    <rPh sb="32" eb="34">
      <t>センキョ</t>
    </rPh>
    <rPh sb="34" eb="37">
      <t>ウンドウヨウ</t>
    </rPh>
    <rPh sb="37" eb="40">
      <t>ジドウシャ</t>
    </rPh>
    <phoneticPr fontId="3"/>
  </si>
  <si>
    <t>　　　への燃料の供給に限られています。</t>
    <rPh sb="5" eb="7">
      <t>ネンリョウ</t>
    </rPh>
    <rPh sb="8" eb="10">
      <t>キョウキュウ</t>
    </rPh>
    <rPh sb="11" eb="12">
      <t>カギ</t>
    </rPh>
    <phoneticPr fontId="3"/>
  </si>
  <si>
    <t xml:space="preserve">    ３　この確認書に記載された候補者について供託物が没収された場合には、燃料供給</t>
    <phoneticPr fontId="3"/>
  </si>
  <si>
    <t>　　　業者は青森県に支払を請求することはできません。</t>
    <rPh sb="3" eb="5">
      <t>ギョウシャ</t>
    </rPh>
    <phoneticPr fontId="3"/>
  </si>
  <si>
    <t>　　　補者から通常葉書作成業者に提出してください。</t>
    <rPh sb="3" eb="4">
      <t>オギナ</t>
    </rPh>
    <rPh sb="4" eb="5">
      <t>シャ</t>
    </rPh>
    <phoneticPr fontId="3"/>
  </si>
  <si>
    <t>備考１　この証明書は、作成の実績に基づいて、通常葉書作成業者ごとに別々に作成し、候</t>
    <rPh sb="11" eb="13">
      <t>サクセイ</t>
    </rPh>
    <rPh sb="14" eb="16">
      <t>ジッセキ</t>
    </rPh>
    <rPh sb="17" eb="18">
      <t>モト</t>
    </rPh>
    <phoneticPr fontId="3"/>
  </si>
  <si>
    <t xml:space="preserve">    ２　通常葉書作成業者が青森県に支払を請求するときは、この証明書を請求書に添付し</t>
    <phoneticPr fontId="3"/>
  </si>
  <si>
    <t xml:space="preserve">    ３　この証明書を発行した候補者について供託物が没収された場合には、通常葉書作成</t>
    <phoneticPr fontId="3"/>
  </si>
  <si>
    <t xml:space="preserve">    ４　１人の候補者を通じて公費負担の対象となる枚数及びそれぞれの契約に基づく公費</t>
    <phoneticPr fontId="3"/>
  </si>
  <si>
    <t>　　　負担の限度額は、次のとおりです。</t>
    <rPh sb="3" eb="5">
      <t>フタン</t>
    </rPh>
    <phoneticPr fontId="3"/>
  </si>
  <si>
    <t>備考１　この請求書は、候補者から受領した通常葉書作成枚数確認書及び通常葉書作成証明</t>
    <rPh sb="20" eb="22">
      <t>ツウジョウ</t>
    </rPh>
    <rPh sb="22" eb="24">
      <t>ハガキ</t>
    </rPh>
    <rPh sb="33" eb="35">
      <t>ツウジョウ</t>
    </rPh>
    <rPh sb="35" eb="37">
      <t>ハガキ</t>
    </rPh>
    <rPh sb="39" eb="41">
      <t>ショウメイ</t>
    </rPh>
    <phoneticPr fontId="3"/>
  </si>
  <si>
    <t>　　　書とともに選挙の期日後速やかに提出してください。</t>
    <rPh sb="3" eb="4">
      <t>ショ</t>
    </rPh>
    <phoneticPr fontId="3"/>
  </si>
  <si>
    <t xml:space="preserve">    ７　契約業者等（法人の場合は代表者）本人が提出する場合には、本人確認書類の提示</t>
    <rPh sb="6" eb="8">
      <t>ケイヤク</t>
    </rPh>
    <rPh sb="8" eb="10">
      <t>ギョウシャ</t>
    </rPh>
    <rPh sb="10" eb="11">
      <t>トウ</t>
    </rPh>
    <rPh sb="12" eb="14">
      <t>ホウジン</t>
    </rPh>
    <rPh sb="15" eb="17">
      <t>バアイ</t>
    </rPh>
    <rPh sb="18" eb="21">
      <t>ダイヒョウシャ</t>
    </rPh>
    <rPh sb="22" eb="24">
      <t>ホンニン</t>
    </rPh>
    <rPh sb="25" eb="27">
      <t>テイシュツ</t>
    </rPh>
    <rPh sb="29" eb="31">
      <t>バアイ</t>
    </rPh>
    <rPh sb="34" eb="36">
      <t>ホンニン</t>
    </rPh>
    <rPh sb="36" eb="38">
      <t>カクニン</t>
    </rPh>
    <rPh sb="38" eb="40">
      <t>ショルイ</t>
    </rPh>
    <rPh sb="41" eb="43">
      <t>テイジ</t>
    </rPh>
    <phoneticPr fontId="3"/>
  </si>
  <si>
    <t>備考１　この確認書は、選挙事務所用立札・看板作成数について確認を受けた候補者から</t>
    <rPh sb="11" eb="13">
      <t>センキョ</t>
    </rPh>
    <rPh sb="13" eb="15">
      <t>ジム</t>
    </rPh>
    <rPh sb="15" eb="16">
      <t>ショ</t>
    </rPh>
    <rPh sb="16" eb="17">
      <t>ヨウ</t>
    </rPh>
    <rPh sb="17" eb="19">
      <t>タテフダ</t>
    </rPh>
    <rPh sb="20" eb="22">
      <t>カンバン</t>
    </rPh>
    <phoneticPr fontId="3"/>
  </si>
  <si>
    <t>　　　立札・看板作成業者に提出してください。</t>
    <rPh sb="3" eb="4">
      <t>タ</t>
    </rPh>
    <rPh sb="4" eb="5">
      <t>フダ</t>
    </rPh>
    <rPh sb="6" eb="8">
      <t>カンバン</t>
    </rPh>
    <rPh sb="8" eb="10">
      <t>サクセイ</t>
    </rPh>
    <rPh sb="10" eb="12">
      <t>ギョウシャ</t>
    </rPh>
    <rPh sb="13" eb="15">
      <t>テイシュツ</t>
    </rPh>
    <phoneticPr fontId="3"/>
  </si>
  <si>
    <t xml:space="preserve">    ２　この確認書を受領した立札・看板作成業者は、公費の支払の請求をする場合に</t>
    <rPh sb="16" eb="18">
      <t>タテフダ</t>
    </rPh>
    <rPh sb="19" eb="21">
      <t>カンバン</t>
    </rPh>
    <rPh sb="21" eb="23">
      <t>サクセイ</t>
    </rPh>
    <phoneticPr fontId="3"/>
  </si>
  <si>
    <t>　　　は、選挙事務所用立札・看板作成証明書とともに当該確認書を請求書に添付してく</t>
    <rPh sb="5" eb="7">
      <t>センキョ</t>
    </rPh>
    <rPh sb="7" eb="9">
      <t>ジム</t>
    </rPh>
    <rPh sb="9" eb="10">
      <t>ショ</t>
    </rPh>
    <rPh sb="10" eb="11">
      <t>ヨウ</t>
    </rPh>
    <rPh sb="11" eb="13">
      <t>タテフダ</t>
    </rPh>
    <rPh sb="14" eb="16">
      <t>カンバン</t>
    </rPh>
    <rPh sb="16" eb="18">
      <t>サクセイ</t>
    </rPh>
    <rPh sb="18" eb="21">
      <t>ショウメイショ</t>
    </rPh>
    <phoneticPr fontId="3"/>
  </si>
  <si>
    <t>　　　ださい。</t>
    <phoneticPr fontId="3"/>
  </si>
  <si>
    <t xml:space="preserve">    ３　この確認書に記載された候補者について供託物が没収された場合には、立札・看</t>
    <rPh sb="38" eb="40">
      <t>タテフダ</t>
    </rPh>
    <rPh sb="41" eb="42">
      <t>カン</t>
    </rPh>
    <phoneticPr fontId="3"/>
  </si>
  <si>
    <t>　　　板作成業者は、青森県に支払を請求することはできません。</t>
    <rPh sb="3" eb="4">
      <t>イタ</t>
    </rPh>
    <rPh sb="4" eb="6">
      <t>サクセイ</t>
    </rPh>
    <rPh sb="6" eb="8">
      <t>ギョウシャ</t>
    </rPh>
    <phoneticPr fontId="3"/>
  </si>
  <si>
    <t>印</t>
    <rPh sb="0" eb="1">
      <t>イン</t>
    </rPh>
    <phoneticPr fontId="3"/>
  </si>
  <si>
    <t>備考１　この証明書は、作成の実績に基づいて、立札・看板作成業者ごとに別々に作成し、</t>
    <rPh sb="11" eb="13">
      <t>サクセイ</t>
    </rPh>
    <rPh sb="14" eb="16">
      <t>ジッセキ</t>
    </rPh>
    <rPh sb="17" eb="18">
      <t>モト</t>
    </rPh>
    <rPh sb="22" eb="24">
      <t>タテフダ</t>
    </rPh>
    <rPh sb="25" eb="27">
      <t>カンバン</t>
    </rPh>
    <phoneticPr fontId="3"/>
  </si>
  <si>
    <t>　　　候補者から立札・看板作成業者に提出してください。</t>
    <rPh sb="3" eb="5">
      <t>コウホ</t>
    </rPh>
    <rPh sb="5" eb="6">
      <t>シャ</t>
    </rPh>
    <rPh sb="8" eb="10">
      <t>タテフダ</t>
    </rPh>
    <rPh sb="11" eb="13">
      <t>カンバン</t>
    </rPh>
    <phoneticPr fontId="3"/>
  </si>
  <si>
    <t xml:space="preserve">    ２　立札・看板作成業者が青森県に支払を請求するときは、この証明書を請求書に添付</t>
    <rPh sb="6" eb="8">
      <t>タテフダ</t>
    </rPh>
    <rPh sb="9" eb="11">
      <t>カンバン</t>
    </rPh>
    <phoneticPr fontId="3"/>
  </si>
  <si>
    <t xml:space="preserve">    ３　この証明書を発行した候補者について供託物が没収された場合には、立札・看板作</t>
    <rPh sb="37" eb="39">
      <t>タテフダ</t>
    </rPh>
    <rPh sb="40" eb="42">
      <t>カンバン</t>
    </rPh>
    <phoneticPr fontId="3"/>
  </si>
  <si>
    <t>　　　成業者は、青森県に支払を請求することはできません。</t>
    <rPh sb="3" eb="4">
      <t>シゲル</t>
    </rPh>
    <rPh sb="4" eb="5">
      <t>ギョウ</t>
    </rPh>
    <rPh sb="5" eb="6">
      <t>シャ</t>
    </rPh>
    <phoneticPr fontId="3"/>
  </si>
  <si>
    <t xml:space="preserve">    ４　１人の候補者を通じて公費負担の対象となる数及びそれぞれの契約に基づく公費負</t>
    <phoneticPr fontId="3"/>
  </si>
  <si>
    <t>　　　担の限度額は、次のとおりです。</t>
    <rPh sb="3" eb="4">
      <t>タン</t>
    </rPh>
    <phoneticPr fontId="3"/>
  </si>
  <si>
    <t>備考１　この請求書は、候補者から受領した選挙事務所用立札・看板作成数確認書及び選挙</t>
    <rPh sb="20" eb="22">
      <t>センキョ</t>
    </rPh>
    <rPh sb="22" eb="24">
      <t>ジム</t>
    </rPh>
    <rPh sb="24" eb="25">
      <t>ショ</t>
    </rPh>
    <rPh sb="25" eb="26">
      <t>ヨウ</t>
    </rPh>
    <rPh sb="26" eb="28">
      <t>タテフダ</t>
    </rPh>
    <rPh sb="29" eb="31">
      <t>カンバン</t>
    </rPh>
    <rPh sb="31" eb="33">
      <t>サクセイ</t>
    </rPh>
    <rPh sb="39" eb="41">
      <t>センキョ</t>
    </rPh>
    <phoneticPr fontId="3"/>
  </si>
  <si>
    <t>　　　事務所用立札・看板作成証明書とともに選挙の期日後速やかに提出してください。</t>
    <rPh sb="3" eb="6">
      <t>ジムショ</t>
    </rPh>
    <rPh sb="6" eb="7">
      <t>ヨウ</t>
    </rPh>
    <rPh sb="7" eb="9">
      <t>タテフダ</t>
    </rPh>
    <rPh sb="10" eb="12">
      <t>カンバン</t>
    </rPh>
    <rPh sb="12" eb="14">
      <t>サクセイ</t>
    </rPh>
    <rPh sb="14" eb="17">
      <t>ショウメイショ</t>
    </rPh>
    <phoneticPr fontId="3"/>
  </si>
  <si>
    <t>　　６　契約業者等（法人の場合は代表者）本人が提出する場合には、本人確認書類の提示</t>
    <rPh sb="4" eb="6">
      <t>ケイヤク</t>
    </rPh>
    <rPh sb="6" eb="8">
      <t>ギョウシャ</t>
    </rPh>
    <rPh sb="8" eb="9">
      <t>トウ</t>
    </rPh>
    <rPh sb="10" eb="12">
      <t>ホウジン</t>
    </rPh>
    <rPh sb="13" eb="15">
      <t>バアイ</t>
    </rPh>
    <rPh sb="16" eb="19">
      <t>ダイヒョウシャ</t>
    </rPh>
    <rPh sb="20" eb="22">
      <t>ホンニン</t>
    </rPh>
    <rPh sb="23" eb="25">
      <t>テイシュツ</t>
    </rPh>
    <rPh sb="27" eb="29">
      <t>バアイ</t>
    </rPh>
    <rPh sb="32" eb="34">
      <t>ホンニン</t>
    </rPh>
    <rPh sb="34" eb="36">
      <t>カクニン</t>
    </rPh>
    <rPh sb="36" eb="38">
      <t>ショルイ</t>
    </rPh>
    <rPh sb="39" eb="41">
      <t>テイジ</t>
    </rPh>
    <phoneticPr fontId="3"/>
  </si>
  <si>
    <t>　公職選挙法施行令第１１０条の３において準用する第１１０条の２第２項の規定に基づ</t>
    <rPh sb="1" eb="3">
      <t>コウショク</t>
    </rPh>
    <rPh sb="3" eb="6">
      <t>センキョホウ</t>
    </rPh>
    <rPh sb="6" eb="9">
      <t>セコウレイ</t>
    </rPh>
    <rPh sb="9" eb="10">
      <t>ダイ</t>
    </rPh>
    <rPh sb="13" eb="14">
      <t>ジョウ</t>
    </rPh>
    <rPh sb="20" eb="22">
      <t>ジュンヨウ</t>
    </rPh>
    <rPh sb="24" eb="25">
      <t>ダイ</t>
    </rPh>
    <rPh sb="28" eb="29">
      <t>ジョウ</t>
    </rPh>
    <rPh sb="31" eb="32">
      <t>ダイ</t>
    </rPh>
    <rPh sb="33" eb="34">
      <t>コウ</t>
    </rPh>
    <rPh sb="35" eb="37">
      <t>キテイ</t>
    </rPh>
    <rPh sb="38" eb="39">
      <t>モト</t>
    </rPh>
    <phoneticPr fontId="3"/>
  </si>
  <si>
    <t>き、次の自動車等取付用立札・看板作成数は、同項に定める数の範囲内のものであること</t>
    <rPh sb="4" eb="8">
      <t>ジドウシャトウ</t>
    </rPh>
    <rPh sb="8" eb="10">
      <t>トリツケ</t>
    </rPh>
    <rPh sb="17" eb="18">
      <t>ナリ</t>
    </rPh>
    <rPh sb="18" eb="19">
      <t>スウ</t>
    </rPh>
    <rPh sb="21" eb="22">
      <t>ドウ</t>
    </rPh>
    <rPh sb="22" eb="23">
      <t>コウ</t>
    </rPh>
    <phoneticPr fontId="3"/>
  </si>
  <si>
    <t>を確認する。</t>
    <rPh sb="1" eb="3">
      <t>カクニン</t>
    </rPh>
    <phoneticPr fontId="3"/>
  </si>
  <si>
    <t>備考１　この確認書は、自動車等取付用立札・看板作成数について確認を受けた候補者か</t>
    <rPh sb="11" eb="15">
      <t>ジドウシャトウ</t>
    </rPh>
    <rPh sb="15" eb="17">
      <t>トリツケ</t>
    </rPh>
    <rPh sb="17" eb="18">
      <t>ヨウ</t>
    </rPh>
    <rPh sb="18" eb="20">
      <t>タテフダ</t>
    </rPh>
    <rPh sb="21" eb="23">
      <t>カンバン</t>
    </rPh>
    <phoneticPr fontId="3"/>
  </si>
  <si>
    <t>　　　ら立札・看板作成業者に提出してください。</t>
    <rPh sb="4" eb="6">
      <t>タテフダ</t>
    </rPh>
    <rPh sb="7" eb="9">
      <t>カンバン</t>
    </rPh>
    <rPh sb="9" eb="11">
      <t>サクセイ</t>
    </rPh>
    <rPh sb="11" eb="13">
      <t>ギョウシャ</t>
    </rPh>
    <rPh sb="14" eb="16">
      <t>テイシュツ</t>
    </rPh>
    <phoneticPr fontId="3"/>
  </si>
  <si>
    <t>　　　自動車等取付用立札・看板作成証明書とともに当該確認書を請求書に添付してくだ</t>
    <rPh sb="3" eb="7">
      <t>ジドウシャトウ</t>
    </rPh>
    <rPh sb="7" eb="9">
      <t>トリツケ</t>
    </rPh>
    <rPh sb="9" eb="10">
      <t>ヨウ</t>
    </rPh>
    <rPh sb="10" eb="12">
      <t>タテフダ</t>
    </rPh>
    <rPh sb="13" eb="15">
      <t>カンバン</t>
    </rPh>
    <rPh sb="15" eb="17">
      <t>サクセイ</t>
    </rPh>
    <rPh sb="17" eb="20">
      <t>ショウメイショ</t>
    </rPh>
    <phoneticPr fontId="3"/>
  </si>
  <si>
    <t>　公職選挙法施行令第１１０条の３において準用する第１１０条の２第２項の規定により、</t>
    <rPh sb="1" eb="3">
      <t>コウショク</t>
    </rPh>
    <rPh sb="3" eb="6">
      <t>センキョホウ</t>
    </rPh>
    <rPh sb="6" eb="9">
      <t>セコウレイ</t>
    </rPh>
    <rPh sb="9" eb="10">
      <t>ダイ</t>
    </rPh>
    <rPh sb="13" eb="14">
      <t>ジョウ</t>
    </rPh>
    <rPh sb="20" eb="22">
      <t>ジュンヨウ</t>
    </rPh>
    <rPh sb="24" eb="25">
      <t>ダイ</t>
    </rPh>
    <rPh sb="28" eb="29">
      <t>ジョウ</t>
    </rPh>
    <rPh sb="31" eb="32">
      <t>ダイ</t>
    </rPh>
    <rPh sb="33" eb="34">
      <t>コウ</t>
    </rPh>
    <rPh sb="35" eb="37">
      <t>キテイ</t>
    </rPh>
    <phoneticPr fontId="3"/>
  </si>
  <si>
    <t>次の金額の支払を請求します。</t>
    <rPh sb="0" eb="1">
      <t>ツギ</t>
    </rPh>
    <phoneticPr fontId="3"/>
  </si>
  <si>
    <t>備考１　この請求書は、候補者から受領した自動車等取付用立札・看板作成数確認書及び自</t>
    <rPh sb="20" eb="26">
      <t>ジドウシャトウトリツケ</t>
    </rPh>
    <rPh sb="26" eb="27">
      <t>ヨウ</t>
    </rPh>
    <rPh sb="27" eb="29">
      <t>タテフダ</t>
    </rPh>
    <rPh sb="30" eb="32">
      <t>カンバン</t>
    </rPh>
    <rPh sb="32" eb="34">
      <t>サクセイ</t>
    </rPh>
    <rPh sb="40" eb="41">
      <t>ジ</t>
    </rPh>
    <phoneticPr fontId="3"/>
  </si>
  <si>
    <t>　　　動車等取付用立札・看板作成証明書とともに選挙の期日後速やかに提出してください。</t>
    <rPh sb="3" eb="4">
      <t>ウゴ</t>
    </rPh>
    <rPh sb="4" eb="5">
      <t>クルマ</t>
    </rPh>
    <rPh sb="5" eb="6">
      <t>トウ</t>
    </rPh>
    <rPh sb="6" eb="8">
      <t>トリツケ</t>
    </rPh>
    <rPh sb="8" eb="9">
      <t>ヨウ</t>
    </rPh>
    <rPh sb="9" eb="11">
      <t>タテフダ</t>
    </rPh>
    <rPh sb="12" eb="14">
      <t>カンバン</t>
    </rPh>
    <rPh sb="14" eb="16">
      <t>サクセイ</t>
    </rPh>
    <rPh sb="16" eb="19">
      <t>ショウメイショ</t>
    </rPh>
    <phoneticPr fontId="3"/>
  </si>
  <si>
    <t>　　　人確認書類の提示又は提出を行ってください。ただし、契約業者等（法人の場合は代</t>
    <rPh sb="3" eb="4">
      <t>ヒト</t>
    </rPh>
    <rPh sb="4" eb="6">
      <t>カクニン</t>
    </rPh>
    <rPh sb="5" eb="6">
      <t>ミト</t>
    </rPh>
    <rPh sb="6" eb="8">
      <t>ショルイ</t>
    </rPh>
    <rPh sb="9" eb="11">
      <t>テイジ</t>
    </rPh>
    <rPh sb="11" eb="12">
      <t>マタ</t>
    </rPh>
    <rPh sb="13" eb="15">
      <t>テイシュツ</t>
    </rPh>
    <rPh sb="16" eb="17">
      <t>オコナ</t>
    </rPh>
    <rPh sb="28" eb="30">
      <t>ケイヤク</t>
    </rPh>
    <rPh sb="30" eb="32">
      <t>ギョウシャ</t>
    </rPh>
    <rPh sb="32" eb="33">
      <t>トウ</t>
    </rPh>
    <rPh sb="34" eb="36">
      <t>ホウジン</t>
    </rPh>
    <rPh sb="37" eb="39">
      <t>バアイ</t>
    </rPh>
    <rPh sb="40" eb="41">
      <t>ダイ</t>
    </rPh>
    <phoneticPr fontId="3"/>
  </si>
  <si>
    <t>　　　表者）本人の署名や記名押印がある場合はこの限りではありません。</t>
    <rPh sb="3" eb="5">
      <t>ヒョウシャ</t>
    </rPh>
    <rPh sb="6" eb="8">
      <t>ホンニン</t>
    </rPh>
    <rPh sb="9" eb="11">
      <t>ショメイ</t>
    </rPh>
    <rPh sb="12" eb="14">
      <t>キメイ</t>
    </rPh>
    <rPh sb="14" eb="16">
      <t>オウイン</t>
    </rPh>
    <rPh sb="19" eb="21">
      <t>バアイ</t>
    </rPh>
    <rPh sb="24" eb="25">
      <t>カギ</t>
    </rPh>
    <phoneticPr fontId="3"/>
  </si>
  <si>
    <t>備考１　この確認書は、個人演説会場用立札・看板作成数について確認を受けた候補者か</t>
    <rPh sb="11" eb="13">
      <t>コジン</t>
    </rPh>
    <rPh sb="13" eb="15">
      <t>エンゼツ</t>
    </rPh>
    <rPh sb="15" eb="17">
      <t>カイジョウ</t>
    </rPh>
    <rPh sb="17" eb="18">
      <t>ヨウ</t>
    </rPh>
    <rPh sb="18" eb="20">
      <t>タテフダ</t>
    </rPh>
    <rPh sb="21" eb="23">
      <t>カンバン</t>
    </rPh>
    <phoneticPr fontId="3"/>
  </si>
  <si>
    <t>　　　個人演説会場用立札・看板作成証明書とともに当該確認書を請求書に添付してくだ</t>
    <rPh sb="3" eb="5">
      <t>コジン</t>
    </rPh>
    <rPh sb="5" eb="7">
      <t>エンゼツ</t>
    </rPh>
    <rPh sb="7" eb="9">
      <t>カイジョウ</t>
    </rPh>
    <rPh sb="9" eb="10">
      <t>ヨウ</t>
    </rPh>
    <rPh sb="10" eb="12">
      <t>タテフダ</t>
    </rPh>
    <rPh sb="13" eb="15">
      <t>カンバン</t>
    </rPh>
    <rPh sb="15" eb="17">
      <t>サクセイ</t>
    </rPh>
    <rPh sb="17" eb="20">
      <t>ショウメイショ</t>
    </rPh>
    <phoneticPr fontId="3"/>
  </si>
  <si>
    <t>備考１　この請求書は、候補者から受領した個人演説会場用立札・看板作成数確認書及び個</t>
    <rPh sb="20" eb="22">
      <t>コジン</t>
    </rPh>
    <rPh sb="22" eb="24">
      <t>エンゼツ</t>
    </rPh>
    <rPh sb="24" eb="26">
      <t>カイジョウ</t>
    </rPh>
    <rPh sb="26" eb="27">
      <t>ヨウ</t>
    </rPh>
    <rPh sb="27" eb="29">
      <t>タテフダ</t>
    </rPh>
    <rPh sb="30" eb="32">
      <t>カンバン</t>
    </rPh>
    <rPh sb="32" eb="34">
      <t>サクセイ</t>
    </rPh>
    <rPh sb="40" eb="41">
      <t>コ</t>
    </rPh>
    <phoneticPr fontId="3"/>
  </si>
  <si>
    <t>　　　人演説会場用立札・看板作成証明書とともに選挙の期日後速やかに提出してください。</t>
    <rPh sb="3" eb="4">
      <t>ヒト</t>
    </rPh>
    <rPh sb="4" eb="6">
      <t>エンゼツ</t>
    </rPh>
    <rPh sb="6" eb="8">
      <t>カイジョウ</t>
    </rPh>
    <rPh sb="8" eb="9">
      <t>ヨウ</t>
    </rPh>
    <rPh sb="9" eb="11">
      <t>タテフダ</t>
    </rPh>
    <rPh sb="12" eb="14">
      <t>カンバン</t>
    </rPh>
    <rPh sb="14" eb="16">
      <t>サクセイ</t>
    </rPh>
    <rPh sb="16" eb="19">
      <t>ショウメイショ</t>
    </rPh>
    <phoneticPr fontId="3"/>
  </si>
  <si>
    <t>備考１　この証明書は、作成の実績に基づいて、ポスター作成業者ごとに別々に作成し、候補</t>
    <rPh sb="11" eb="13">
      <t>サクセイ</t>
    </rPh>
    <rPh sb="14" eb="16">
      <t>ジッセキ</t>
    </rPh>
    <rPh sb="17" eb="18">
      <t>モト</t>
    </rPh>
    <phoneticPr fontId="3"/>
  </si>
  <si>
    <t>　　　者からポスター作成業者に提出してください。</t>
    <rPh sb="3" eb="4">
      <t>シャ</t>
    </rPh>
    <phoneticPr fontId="3"/>
  </si>
  <si>
    <t xml:space="preserve">    ２　ポスター作成業者が青森県に支払を請求するときは、この証明書を請求書に添付して</t>
    <phoneticPr fontId="3"/>
  </si>
  <si>
    <t xml:space="preserve">    ３　この証明書を発行した候補者について供託物が没収された場合には、ポスター作成業　　</t>
    <phoneticPr fontId="3"/>
  </si>
  <si>
    <t>　　　者は、　青森県に支払を請求することはできません。</t>
    <rPh sb="3" eb="4">
      <t>シャ</t>
    </rPh>
    <phoneticPr fontId="3"/>
  </si>
  <si>
    <t xml:space="preserve">    ４　１人の候補者を通じて公費負担の対象となる枚数及びそれぞれの契約に基づく公費負</t>
    <phoneticPr fontId="3"/>
  </si>
  <si>
    <t xml:space="preserve">    単価は、１リットル当たり　　　　　円（税込み）とし、期間中の供給総量に単価を乗じ</t>
    <phoneticPr fontId="3"/>
  </si>
  <si>
    <t>　た金額とする。</t>
    <phoneticPr fontId="3"/>
  </si>
  <si>
    <t>　  この契約に基づく契約金額については、乙は、青森県に対し請求するものとし、甲はこれ</t>
    <phoneticPr fontId="3"/>
  </si>
  <si>
    <t>　に必要な手続きを遅滞なく行うものとする。</t>
    <phoneticPr fontId="3"/>
  </si>
  <si>
    <t xml:space="preserve">    なお、青森県に請求する金額が、契約金額に満たないときは、甲は乙に対し、不足額を速</t>
    <phoneticPr fontId="3"/>
  </si>
  <si>
    <t>　やかに支払うものとする。</t>
    <phoneticPr fontId="3"/>
  </si>
  <si>
    <t xml:space="preserve">    ただし、甲が公職選挙法第９３条（供託物の没収）の規定に該当した場合は、乙は青森県</t>
    <phoneticPr fontId="3"/>
  </si>
  <si>
    <t>　には請求できない。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</si>
</sst>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411]ggge&quot;年&quot;m&quot;月&quot;d&quot;日&quot;;@"/>
    <numFmt numFmtId="177" formatCode="yyyy/m/d;@"/>
    <numFmt numFmtId="178" formatCode="#,##0_ "/>
    <numFmt numFmtId="179" formatCode="#,##0_);[Red]\(#,##0\)"/>
    <numFmt numFmtId="180" formatCode="0.0_ "/>
    <numFmt numFmtId="181" formatCode="0_ "/>
    <numFmt numFmtId="182" formatCode="&quot;¥&quot;#,##0_);[Red]\(&quot;¥&quot;#,##0\)"/>
    <numFmt numFmtId="183" formatCode="0.00_ "/>
  </numFmts>
  <fonts count="75">
    <font>
      <sz val="11"/>
      <name val="ＭＳ ゴシック"/>
      <family val="3"/>
      <charset val="128"/>
    </font>
    <font>
      <sz val="11"/>
      <name val="ＭＳ ゴシック"/>
      <family val="3"/>
      <charset val="128"/>
    </font>
    <font>
      <sz val="12"/>
      <name val="ＭＳ ゴシック"/>
      <family val="3"/>
      <charset val="128"/>
    </font>
    <font>
      <sz val="6"/>
      <name val="ＭＳ ゴシック"/>
      <family val="3"/>
      <charset val="128"/>
    </font>
    <font>
      <b/>
      <sz val="11"/>
      <color indexed="18"/>
      <name val="ＭＳ ゴシック"/>
      <family val="3"/>
      <charset val="128"/>
    </font>
    <font>
      <b/>
      <sz val="16"/>
      <name val="ＭＳ ゴシック"/>
      <family val="3"/>
      <charset val="128"/>
    </font>
    <font>
      <b/>
      <sz val="12"/>
      <name val="ＭＳ ゴシック"/>
      <family val="3"/>
      <charset val="128"/>
    </font>
    <font>
      <b/>
      <sz val="24"/>
      <name val="ＭＳ ゴシック"/>
      <family val="3"/>
      <charset val="128"/>
    </font>
    <font>
      <sz val="10"/>
      <name val="ＭＳ ゴシック"/>
      <family val="3"/>
      <charset val="128"/>
    </font>
    <font>
      <b/>
      <sz val="11"/>
      <name val="ＭＳ ゴシック"/>
      <family val="3"/>
      <charset val="128"/>
    </font>
    <font>
      <b/>
      <sz val="11"/>
      <color indexed="8"/>
      <name val="ＭＳ ゴシック"/>
      <family val="3"/>
      <charset val="128"/>
    </font>
    <font>
      <sz val="6"/>
      <name val="ＭＳ Ｐゴシック"/>
      <family val="3"/>
      <charset val="128"/>
    </font>
    <font>
      <b/>
      <sz val="14"/>
      <color indexed="10"/>
      <name val="ＭＳ Ｐゴシック"/>
      <family val="3"/>
      <charset val="128"/>
    </font>
    <font>
      <u/>
      <sz val="11"/>
      <color indexed="12"/>
      <name val="ＭＳ Ｐゴシック"/>
      <family val="3"/>
      <charset val="128"/>
    </font>
    <font>
      <sz val="9"/>
      <color indexed="81"/>
      <name val="ＭＳ Ｐゴシック"/>
      <family val="3"/>
      <charset val="128"/>
    </font>
    <font>
      <b/>
      <sz val="9"/>
      <color indexed="81"/>
      <name val="ＭＳ Ｐゴシック"/>
      <family val="3"/>
      <charset val="128"/>
    </font>
    <font>
      <b/>
      <sz val="14"/>
      <color indexed="10"/>
      <name val="ＭＳ ゴシック"/>
      <family val="3"/>
      <charset val="128"/>
    </font>
    <font>
      <sz val="9"/>
      <name val="ＭＳ ゴシック"/>
      <family val="3"/>
      <charset val="128"/>
    </font>
    <font>
      <sz val="12"/>
      <color indexed="8"/>
      <name val="ＭＳ ゴシック"/>
      <family val="3"/>
      <charset val="128"/>
    </font>
    <font>
      <b/>
      <sz val="12"/>
      <color indexed="8"/>
      <name val="ＭＳ ゴシック"/>
      <family val="3"/>
      <charset val="128"/>
    </font>
    <font>
      <b/>
      <u val="double"/>
      <sz val="14"/>
      <color indexed="10"/>
      <name val="ＭＳ ゴシック"/>
      <family val="3"/>
      <charset val="128"/>
    </font>
    <font>
      <b/>
      <sz val="11"/>
      <color indexed="10"/>
      <name val="ＭＳ ゴシック"/>
      <family val="3"/>
      <charset val="128"/>
    </font>
    <font>
      <sz val="12"/>
      <color indexed="8"/>
      <name val="ＭＳ ゴシック"/>
      <family val="3"/>
      <charset val="128"/>
    </font>
    <font>
      <b/>
      <sz val="16"/>
      <color indexed="8"/>
      <name val="ＭＳ ゴシック"/>
      <family val="3"/>
      <charset val="128"/>
    </font>
    <font>
      <sz val="18"/>
      <color indexed="8"/>
      <name val="ＭＳ ゴシック"/>
      <family val="3"/>
      <charset val="128"/>
    </font>
    <font>
      <b/>
      <sz val="12"/>
      <color indexed="8"/>
      <name val="ＭＳ ゴシック"/>
      <family val="3"/>
      <charset val="128"/>
    </font>
    <font>
      <sz val="16"/>
      <color indexed="8"/>
      <name val="ＭＳ ゴシック"/>
      <family val="3"/>
      <charset val="128"/>
    </font>
    <font>
      <sz val="11"/>
      <color indexed="8"/>
      <name val="ＭＳ ゴシック"/>
      <family val="3"/>
      <charset val="128"/>
    </font>
    <font>
      <sz val="24"/>
      <color indexed="8"/>
      <name val="ＭＳ ゴシック"/>
      <family val="3"/>
      <charset val="128"/>
    </font>
    <font>
      <b/>
      <sz val="24"/>
      <color indexed="8"/>
      <name val="ＭＳ ゴシック"/>
      <family val="3"/>
      <charset val="128"/>
    </font>
    <font>
      <sz val="10"/>
      <color indexed="8"/>
      <name val="ＭＳ ゴシック"/>
      <family val="3"/>
      <charset val="128"/>
    </font>
    <font>
      <u/>
      <sz val="12"/>
      <color indexed="8"/>
      <name val="ＭＳ ゴシック"/>
      <family val="3"/>
      <charset val="128"/>
    </font>
    <font>
      <b/>
      <sz val="10"/>
      <color indexed="8"/>
      <name val="ＭＳ ゴシック"/>
      <family val="3"/>
      <charset val="128"/>
    </font>
    <font>
      <b/>
      <sz val="11"/>
      <color indexed="8"/>
      <name val="ＭＳ ゴシック"/>
      <family val="3"/>
      <charset val="128"/>
    </font>
    <font>
      <b/>
      <sz val="18"/>
      <color indexed="8"/>
      <name val="ＭＳ ゴシック"/>
      <family val="3"/>
      <charset val="128"/>
    </font>
    <font>
      <b/>
      <sz val="14"/>
      <color indexed="8"/>
      <name val="ＭＳ ゴシック"/>
      <family val="3"/>
      <charset val="128"/>
    </font>
    <font>
      <sz val="36"/>
      <name val="ＭＳ ゴシック"/>
      <family val="3"/>
      <charset val="128"/>
    </font>
    <font>
      <b/>
      <sz val="20"/>
      <name val="ＭＳ ゴシック"/>
      <family val="3"/>
      <charset val="128"/>
    </font>
    <font>
      <sz val="12"/>
      <name val="ＭＳ Ｐゴシック"/>
      <family val="3"/>
      <charset val="128"/>
    </font>
    <font>
      <b/>
      <sz val="14"/>
      <name val="ＭＳ ゴシック"/>
      <family val="3"/>
      <charset val="128"/>
    </font>
    <font>
      <sz val="14"/>
      <name val="ＭＳ ゴシック"/>
      <family val="3"/>
      <charset val="128"/>
    </font>
    <font>
      <b/>
      <sz val="18"/>
      <name val="ＭＳ ゴシック"/>
      <family val="3"/>
      <charset val="128"/>
    </font>
    <font>
      <b/>
      <sz val="10"/>
      <color indexed="8"/>
      <name val="ＭＳ Ｐゴシック"/>
      <family val="3"/>
      <charset val="128"/>
    </font>
    <font>
      <b/>
      <sz val="14"/>
      <color indexed="12"/>
      <name val="ＭＳ Ｐゴシック"/>
      <family val="3"/>
      <charset val="128"/>
    </font>
    <font>
      <b/>
      <sz val="16"/>
      <name val="ＭＳ Ｐゴシック"/>
      <family val="3"/>
      <charset val="128"/>
    </font>
    <font>
      <b/>
      <sz val="18"/>
      <color indexed="9"/>
      <name val="ＭＳ Ｐゴシック"/>
      <family val="3"/>
      <charset val="128"/>
    </font>
    <font>
      <b/>
      <sz val="16"/>
      <color indexed="10"/>
      <name val="ＭＳ ゴシック"/>
      <family val="3"/>
      <charset val="128"/>
    </font>
    <font>
      <sz val="28"/>
      <color indexed="48"/>
      <name val="HG創英角ﾎﾟｯﾌﾟ体"/>
      <family val="3"/>
      <charset val="128"/>
    </font>
    <font>
      <b/>
      <sz val="12"/>
      <color indexed="81"/>
      <name val="ＭＳ Ｐゴシック"/>
      <family val="3"/>
      <charset val="128"/>
    </font>
    <font>
      <sz val="14"/>
      <color indexed="81"/>
      <name val="ＭＳ Ｐゴシック"/>
      <family val="3"/>
      <charset val="128"/>
    </font>
    <font>
      <b/>
      <sz val="14"/>
      <color indexed="81"/>
      <name val="ＭＳ Ｐゴシック"/>
      <family val="3"/>
      <charset val="128"/>
    </font>
    <font>
      <sz val="12"/>
      <color indexed="81"/>
      <name val="ＭＳ Ｐゴシック"/>
      <family val="3"/>
      <charset val="128"/>
    </font>
    <font>
      <b/>
      <sz val="22"/>
      <color indexed="8"/>
      <name val="ＭＳ ゴシック"/>
      <family val="3"/>
      <charset val="128"/>
    </font>
    <font>
      <sz val="14"/>
      <color indexed="8"/>
      <name val="ＭＳ ゴシック"/>
      <family val="3"/>
      <charset val="128"/>
    </font>
    <font>
      <b/>
      <sz val="16"/>
      <color rgb="FFFF0000"/>
      <name val="ＭＳ ゴシック"/>
      <family val="3"/>
      <charset val="128"/>
    </font>
    <font>
      <sz val="12"/>
      <color rgb="FFFF0000"/>
      <name val="ＭＳ ゴシック"/>
      <family val="3"/>
      <charset val="128"/>
    </font>
    <font>
      <sz val="28"/>
      <color rgb="FF002060"/>
      <name val="HG創英角ﾎﾟｯﾌﾟ体"/>
      <family val="3"/>
      <charset val="128"/>
    </font>
    <font>
      <b/>
      <sz val="9"/>
      <color indexed="81"/>
      <name val="MS P ゴシック"/>
      <family val="3"/>
      <charset val="128"/>
    </font>
    <font>
      <sz val="7"/>
      <color indexed="8"/>
      <name val="ＭＳ ゴシック"/>
      <family val="3"/>
      <charset val="128"/>
    </font>
    <font>
      <sz val="9"/>
      <color indexed="81"/>
      <name val="MS P ゴシック"/>
      <family val="3"/>
      <charset val="128"/>
    </font>
    <font>
      <b/>
      <u/>
      <sz val="14"/>
      <color indexed="12"/>
      <name val="ＭＳ Ｐゴシック"/>
      <family val="3"/>
      <charset val="128"/>
    </font>
    <font>
      <sz val="18"/>
      <color theme="1"/>
      <name val="ＭＳ ゴシック"/>
      <family val="3"/>
      <charset val="128"/>
    </font>
    <font>
      <b/>
      <sz val="10"/>
      <name val="ＭＳ ゴシック"/>
      <family val="3"/>
      <charset val="128"/>
    </font>
    <font>
      <u/>
      <sz val="11"/>
      <color indexed="8"/>
      <name val="ＭＳ ゴシック"/>
      <family val="3"/>
      <charset val="128"/>
    </font>
    <font>
      <b/>
      <sz val="12"/>
      <color theme="1"/>
      <name val="ＭＳ ゴシック"/>
      <family val="3"/>
      <charset val="128"/>
    </font>
    <font>
      <b/>
      <sz val="12"/>
      <color indexed="81"/>
      <name val="MS P ゴシック"/>
      <family val="3"/>
      <charset val="128"/>
    </font>
    <font>
      <sz val="12"/>
      <color indexed="81"/>
      <name val="MS P ゴシック"/>
      <family val="3"/>
      <charset val="128"/>
    </font>
    <font>
      <b/>
      <sz val="12"/>
      <name val="ＭＳ Ｐゴシック"/>
      <family val="3"/>
      <charset val="128"/>
    </font>
    <font>
      <sz val="10.5"/>
      <name val="ＭＳ 明朝"/>
      <family val="1"/>
      <charset val="128"/>
    </font>
    <font>
      <b/>
      <sz val="11"/>
      <color rgb="FFFF0000"/>
      <name val="ＭＳ ゴシック"/>
      <family val="3"/>
      <charset val="128"/>
    </font>
    <font>
      <b/>
      <sz val="11"/>
      <color indexed="8"/>
      <name val="ＭＳ Ｐゴシック"/>
      <family val="3"/>
      <charset val="128"/>
    </font>
    <font>
      <b/>
      <sz val="11"/>
      <name val="ＭＳ Ｐゴシック"/>
      <family val="3"/>
      <charset val="128"/>
    </font>
    <font>
      <sz val="10"/>
      <color indexed="8"/>
      <name val="ＭＳ Ｐゴシック"/>
      <family val="3"/>
      <charset val="128"/>
    </font>
    <font>
      <sz val="12"/>
      <color indexed="8"/>
      <name val="ＭＳ Ｐゴシック"/>
      <family val="3"/>
      <charset val="128"/>
    </font>
    <font>
      <sz val="11"/>
      <color rgb="FFFF0000"/>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0"/>
        <bgColor indexed="64"/>
      </patternFill>
    </fill>
    <fill>
      <patternFill patternType="solid">
        <fgColor rgb="FF00B0F0"/>
        <bgColor indexed="64"/>
      </patternFill>
    </fill>
    <fill>
      <patternFill patternType="solid">
        <fgColor rgb="FFFFFF00"/>
        <bgColor indexed="64"/>
      </patternFill>
    </fill>
    <fill>
      <patternFill patternType="solid">
        <fgColor rgb="FF00CCFF"/>
        <bgColor indexed="64"/>
      </patternFill>
    </fill>
    <fill>
      <patternFill patternType="solid">
        <fgColor rgb="FF002060"/>
        <bgColor indexed="64"/>
      </patternFill>
    </fill>
  </fills>
  <borders count="15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style="medium">
        <color indexed="48"/>
      </left>
      <right style="thin">
        <color indexed="48"/>
      </right>
      <top style="thin">
        <color indexed="48"/>
      </top>
      <bottom style="thin">
        <color indexed="48"/>
      </bottom>
      <diagonal/>
    </border>
    <border>
      <left style="medium">
        <color indexed="48"/>
      </left>
      <right style="thin">
        <color indexed="48"/>
      </right>
      <top style="medium">
        <color indexed="48"/>
      </top>
      <bottom style="thin">
        <color indexed="48"/>
      </bottom>
      <diagonal/>
    </border>
    <border>
      <left style="medium">
        <color indexed="48"/>
      </left>
      <right style="thin">
        <color indexed="48"/>
      </right>
      <top style="thin">
        <color indexed="48"/>
      </top>
      <bottom/>
      <diagonal/>
    </border>
    <border>
      <left/>
      <right/>
      <top style="medium">
        <color indexed="4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medium">
        <color indexed="48"/>
      </right>
      <top style="thin">
        <color indexed="48"/>
      </top>
      <bottom style="thin">
        <color indexed="48"/>
      </bottom>
      <diagonal/>
    </border>
    <border>
      <left style="thin">
        <color indexed="48"/>
      </left>
      <right/>
      <top style="thin">
        <color indexed="48"/>
      </top>
      <bottom/>
      <diagonal/>
    </border>
    <border>
      <left/>
      <right/>
      <top style="thin">
        <color indexed="48"/>
      </top>
      <bottom/>
      <diagonal/>
    </border>
    <border>
      <left/>
      <right style="medium">
        <color indexed="48"/>
      </right>
      <top style="thin">
        <color indexed="48"/>
      </top>
      <bottom/>
      <diagonal/>
    </border>
    <border>
      <left style="thin">
        <color indexed="48"/>
      </left>
      <right/>
      <top style="thin">
        <color indexed="48"/>
      </top>
      <bottom style="medium">
        <color indexed="48"/>
      </bottom>
      <diagonal/>
    </border>
    <border>
      <left/>
      <right/>
      <top style="thin">
        <color indexed="48"/>
      </top>
      <bottom style="medium">
        <color indexed="48"/>
      </bottom>
      <diagonal/>
    </border>
    <border>
      <left/>
      <right style="medium">
        <color indexed="48"/>
      </right>
      <top style="thin">
        <color indexed="48"/>
      </top>
      <bottom style="medium">
        <color indexed="48"/>
      </bottom>
      <diagonal/>
    </border>
    <border>
      <left style="thin">
        <color indexed="48"/>
      </left>
      <right/>
      <top style="medium">
        <color indexed="48"/>
      </top>
      <bottom style="thin">
        <color indexed="48"/>
      </bottom>
      <diagonal/>
    </border>
    <border>
      <left/>
      <right/>
      <top style="medium">
        <color indexed="48"/>
      </top>
      <bottom style="thin">
        <color indexed="48"/>
      </bottom>
      <diagonal/>
    </border>
    <border>
      <left/>
      <right style="medium">
        <color indexed="48"/>
      </right>
      <top style="medium">
        <color indexed="48"/>
      </top>
      <bottom style="thin">
        <color indexed="48"/>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thin">
        <color indexed="64"/>
      </bottom>
      <diagonal/>
    </border>
    <border>
      <left style="dotted">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thin">
        <color indexed="64"/>
      </bottom>
      <diagonal/>
    </border>
    <border>
      <left style="double">
        <color indexed="64"/>
      </left>
      <right/>
      <top style="thin">
        <color indexed="64"/>
      </top>
      <bottom style="medium">
        <color indexed="64"/>
      </bottom>
      <diagonal/>
    </border>
    <border>
      <left/>
      <right style="double">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48"/>
      </left>
      <right/>
      <top style="thin">
        <color indexed="48"/>
      </top>
      <bottom/>
      <diagonal/>
    </border>
    <border>
      <left style="medium">
        <color indexed="48"/>
      </left>
      <right style="thin">
        <color indexed="48"/>
      </right>
      <top style="thin">
        <color indexed="48"/>
      </top>
      <bottom style="medium">
        <color indexed="48"/>
      </bottom>
      <diagonal/>
    </border>
    <border>
      <left style="thin">
        <color indexed="48"/>
      </left>
      <right style="thin">
        <color indexed="48"/>
      </right>
      <top style="thin">
        <color indexed="48"/>
      </top>
      <bottom style="medium">
        <color indexed="48"/>
      </bottom>
      <diagonal/>
    </border>
    <border>
      <left style="thin">
        <color indexed="48"/>
      </left>
      <right style="medium">
        <color indexed="48"/>
      </right>
      <top style="thin">
        <color indexed="48"/>
      </top>
      <bottom style="medium">
        <color indexed="48"/>
      </bottom>
      <diagonal/>
    </border>
    <border>
      <left style="thin">
        <color indexed="48"/>
      </left>
      <right style="thin">
        <color indexed="48"/>
      </right>
      <top style="thin">
        <color indexed="48"/>
      </top>
      <bottom/>
      <diagonal/>
    </border>
    <border>
      <left style="thin">
        <color indexed="48"/>
      </left>
      <right style="medium">
        <color indexed="48"/>
      </right>
      <top style="thin">
        <color indexed="48"/>
      </top>
      <bottom/>
      <diagonal/>
    </border>
    <border diagonalUp="1">
      <left style="double">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48"/>
      </left>
      <right style="thin">
        <color indexed="48"/>
      </right>
      <top/>
      <bottom style="thin">
        <color indexed="48"/>
      </bottom>
      <diagonal/>
    </border>
    <border>
      <left style="thin">
        <color indexed="48"/>
      </left>
      <right style="thin">
        <color indexed="48"/>
      </right>
      <top/>
      <bottom style="thin">
        <color indexed="48"/>
      </bottom>
      <diagonal/>
    </border>
    <border>
      <left style="thin">
        <color indexed="48"/>
      </left>
      <right style="medium">
        <color indexed="48"/>
      </right>
      <top/>
      <bottom style="thin">
        <color indexed="48"/>
      </bottom>
      <diagonal/>
    </border>
    <border>
      <left style="thin">
        <color indexed="48"/>
      </left>
      <right style="thin">
        <color indexed="48"/>
      </right>
      <top style="medium">
        <color indexed="48"/>
      </top>
      <bottom style="thin">
        <color indexed="48"/>
      </bottom>
      <diagonal/>
    </border>
    <border>
      <left style="thin">
        <color indexed="48"/>
      </left>
      <right style="medium">
        <color indexed="48"/>
      </right>
      <top style="medium">
        <color indexed="48"/>
      </top>
      <bottom style="thin">
        <color indexed="48"/>
      </bottom>
      <diagonal/>
    </border>
    <border>
      <left style="thin">
        <color indexed="48"/>
      </left>
      <right/>
      <top/>
      <bottom style="thin">
        <color indexed="48"/>
      </bottom>
      <diagonal/>
    </border>
    <border>
      <left/>
      <right/>
      <top/>
      <bottom style="thin">
        <color indexed="48"/>
      </bottom>
      <diagonal/>
    </border>
    <border>
      <left/>
      <right style="medium">
        <color indexed="48"/>
      </right>
      <top/>
      <bottom style="thin">
        <color indexed="48"/>
      </bottom>
      <diagonal/>
    </border>
    <border>
      <left style="medium">
        <color indexed="48"/>
      </left>
      <right style="thin">
        <color indexed="48"/>
      </right>
      <top/>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190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0" fillId="0" borderId="1" xfId="0" applyBorder="1" applyAlignment="1">
      <alignment vertical="center"/>
    </xf>
    <xf numFmtId="0" fontId="9" fillId="0" borderId="0" xfId="0" applyFont="1">
      <alignment vertical="center"/>
    </xf>
    <xf numFmtId="0" fontId="9" fillId="0" borderId="0" xfId="0" applyNumberFormat="1" applyFont="1">
      <alignment vertical="center"/>
    </xf>
    <xf numFmtId="177" fontId="9" fillId="0" borderId="0" xfId="0" applyNumberFormat="1" applyFont="1">
      <alignment vertical="center"/>
    </xf>
    <xf numFmtId="0" fontId="9" fillId="0" borderId="0" xfId="0" applyFont="1" applyBorder="1">
      <alignment vertical="center"/>
    </xf>
    <xf numFmtId="0" fontId="0" fillId="0" borderId="2" xfId="0" applyBorder="1" applyAlignment="1">
      <alignment vertical="center"/>
    </xf>
    <xf numFmtId="0" fontId="12" fillId="0" borderId="0" xfId="0" applyFont="1">
      <alignment vertical="center"/>
    </xf>
    <xf numFmtId="0" fontId="0" fillId="0" borderId="3" xfId="0" applyBorder="1" applyAlignment="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3" fontId="1" fillId="0" borderId="1" xfId="0" applyNumberFormat="1" applyFont="1" applyBorder="1">
      <alignment vertical="center"/>
    </xf>
    <xf numFmtId="0" fontId="1" fillId="0" borderId="7" xfId="0" applyFont="1" applyBorder="1">
      <alignment vertical="center"/>
    </xf>
    <xf numFmtId="0" fontId="1" fillId="0" borderId="7" xfId="0" applyFont="1" applyBorder="1" applyAlignment="1">
      <alignment horizontal="center" vertical="center"/>
    </xf>
    <xf numFmtId="0" fontId="0" fillId="0" borderId="7" xfId="0" applyBorder="1">
      <alignment vertical="center"/>
    </xf>
    <xf numFmtId="3" fontId="1" fillId="2" borderId="3" xfId="0" applyNumberFormat="1" applyFont="1" applyFill="1" applyBorder="1">
      <alignment vertical="center"/>
    </xf>
    <xf numFmtId="3" fontId="0" fillId="0" borderId="1" xfId="0" applyNumberFormat="1" applyBorder="1" applyAlignment="1">
      <alignment vertical="center"/>
    </xf>
    <xf numFmtId="0" fontId="12" fillId="0" borderId="0" xfId="0" applyFont="1" applyAlignment="1">
      <alignment horizontal="left" vertical="center"/>
    </xf>
    <xf numFmtId="0" fontId="0" fillId="0" borderId="3" xfId="0" applyBorder="1">
      <alignment vertical="center"/>
    </xf>
    <xf numFmtId="3" fontId="0" fillId="0" borderId="3" xfId="0" applyNumberFormat="1" applyBorder="1" applyAlignment="1">
      <alignment vertical="center"/>
    </xf>
    <xf numFmtId="0" fontId="1" fillId="0" borderId="8" xfId="0" applyFont="1" applyBorder="1">
      <alignment vertical="center"/>
    </xf>
    <xf numFmtId="0" fontId="1" fillId="0" borderId="9" xfId="0" applyFont="1" applyBorder="1">
      <alignmen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5" xfId="0" applyBorder="1" applyAlignment="1">
      <alignment horizontal="center" vertical="center"/>
    </xf>
    <xf numFmtId="0" fontId="0" fillId="0" borderId="0" xfId="0" applyBorder="1">
      <alignment vertical="center"/>
    </xf>
    <xf numFmtId="0" fontId="0" fillId="0" borderId="5" xfId="0" applyBorder="1">
      <alignment vertical="center"/>
    </xf>
    <xf numFmtId="0" fontId="9" fillId="0" borderId="12" xfId="0" applyFont="1" applyBorder="1">
      <alignment vertical="center"/>
    </xf>
    <xf numFmtId="0" fontId="9" fillId="0" borderId="10" xfId="0" applyFont="1" applyBorder="1">
      <alignment vertical="center"/>
    </xf>
    <xf numFmtId="0" fontId="9" fillId="0" borderId="4" xfId="0" applyFont="1" applyBorder="1">
      <alignment vertical="center"/>
    </xf>
    <xf numFmtId="0" fontId="9" fillId="0" borderId="6" xfId="0" applyFont="1" applyBorder="1">
      <alignment vertical="center"/>
    </xf>
    <xf numFmtId="0" fontId="9" fillId="0" borderId="12" xfId="0" applyNumberFormat="1" applyFont="1" applyBorder="1">
      <alignment vertical="center"/>
    </xf>
    <xf numFmtId="0" fontId="9" fillId="0" borderId="11" xfId="0" applyFont="1" applyBorder="1">
      <alignment vertical="center"/>
    </xf>
    <xf numFmtId="0" fontId="9" fillId="0" borderId="5" xfId="0" applyFont="1" applyBorder="1">
      <alignment vertical="center"/>
    </xf>
    <xf numFmtId="0" fontId="4" fillId="0" borderId="10" xfId="0" applyFont="1" applyBorder="1" applyAlignment="1">
      <alignment vertical="center"/>
    </xf>
    <xf numFmtId="0" fontId="9" fillId="0" borderId="13" xfId="0" applyFont="1" applyBorder="1">
      <alignment vertical="center"/>
    </xf>
    <xf numFmtId="49" fontId="9" fillId="0" borderId="14" xfId="0" applyNumberFormat="1" applyFont="1" applyBorder="1">
      <alignment vertical="center"/>
    </xf>
    <xf numFmtId="0" fontId="9" fillId="0" borderId="14"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4" fillId="0" borderId="14" xfId="0" applyFont="1" applyBorder="1" applyAlignment="1">
      <alignment vertical="center"/>
    </xf>
    <xf numFmtId="0" fontId="9" fillId="2" borderId="11" xfId="0" applyFont="1" applyFill="1" applyBorder="1">
      <alignment vertical="center"/>
    </xf>
    <xf numFmtId="0" fontId="9" fillId="2" borderId="10" xfId="0" applyFont="1" applyFill="1" applyBorder="1">
      <alignment vertical="center"/>
    </xf>
    <xf numFmtId="0" fontId="9" fillId="2" borderId="0" xfId="0" applyFont="1" applyFill="1" applyBorder="1">
      <alignment vertical="center"/>
    </xf>
    <xf numFmtId="0" fontId="9" fillId="2" borderId="14" xfId="0" applyFont="1" applyFill="1" applyBorder="1">
      <alignment vertical="center"/>
    </xf>
    <xf numFmtId="0" fontId="9" fillId="0" borderId="0" xfId="0" applyFont="1" applyFill="1" applyBorder="1">
      <alignment vertical="center"/>
    </xf>
    <xf numFmtId="0" fontId="9" fillId="0" borderId="5" xfId="0" applyFont="1" applyBorder="1" applyAlignment="1">
      <alignment vertical="center"/>
    </xf>
    <xf numFmtId="58" fontId="9" fillId="0" borderId="10" xfId="0" applyNumberFormat="1" applyFont="1" applyBorder="1" applyAlignment="1">
      <alignment vertical="center"/>
    </xf>
    <xf numFmtId="0" fontId="9" fillId="2" borderId="5" xfId="0" applyFont="1" applyFill="1" applyBorder="1">
      <alignment vertical="center"/>
    </xf>
    <xf numFmtId="0" fontId="9" fillId="2" borderId="11" xfId="0" applyNumberFormat="1" applyFont="1" applyFill="1" applyBorder="1">
      <alignment vertical="center"/>
    </xf>
    <xf numFmtId="0" fontId="4" fillId="0" borderId="14" xfId="0" applyFont="1" applyFill="1" applyBorder="1" applyAlignment="1">
      <alignment vertical="center"/>
    </xf>
    <xf numFmtId="0" fontId="16" fillId="0" borderId="0" xfId="0" applyFont="1" applyAlignment="1">
      <alignment vertical="center"/>
    </xf>
    <xf numFmtId="0" fontId="9" fillId="3" borderId="14" xfId="0" applyFont="1" applyFill="1" applyBorder="1">
      <alignment vertical="center"/>
    </xf>
    <xf numFmtId="0" fontId="9" fillId="3" borderId="14" xfId="0" applyFont="1" applyFill="1" applyBorder="1" applyAlignment="1">
      <alignment vertical="center"/>
    </xf>
    <xf numFmtId="58" fontId="9" fillId="3" borderId="14" xfId="0" applyNumberFormat="1" applyFont="1" applyFill="1" applyBorder="1" applyAlignment="1">
      <alignment vertical="center"/>
    </xf>
    <xf numFmtId="58" fontId="9" fillId="3" borderId="6" xfId="0" applyNumberFormat="1" applyFont="1" applyFill="1" applyBorder="1" applyAlignment="1">
      <alignment vertical="center"/>
    </xf>
    <xf numFmtId="176" fontId="9" fillId="3" borderId="5" xfId="0" applyNumberFormat="1" applyFont="1" applyFill="1" applyBorder="1" applyAlignment="1">
      <alignment horizontal="left" vertical="center"/>
    </xf>
    <xf numFmtId="49" fontId="9" fillId="3" borderId="13" xfId="0" applyNumberFormat="1" applyFont="1" applyFill="1" applyBorder="1">
      <alignment vertical="center"/>
    </xf>
    <xf numFmtId="0" fontId="9" fillId="3" borderId="0" xfId="0" applyNumberFormat="1" applyFont="1" applyFill="1" applyBorder="1" applyAlignment="1">
      <alignment horizontal="left" vertical="center"/>
    </xf>
    <xf numFmtId="0" fontId="9" fillId="3" borderId="5" xfId="0" applyNumberFormat="1" applyFont="1" applyFill="1" applyBorder="1" applyAlignment="1">
      <alignment horizontal="left" vertical="center"/>
    </xf>
    <xf numFmtId="0" fontId="9" fillId="0" borderId="5" xfId="0" applyFont="1" applyFill="1" applyBorder="1">
      <alignment vertical="center"/>
    </xf>
    <xf numFmtId="0" fontId="9" fillId="0" borderId="6" xfId="0" applyFont="1" applyFill="1" applyBorder="1">
      <alignment vertical="center"/>
    </xf>
    <xf numFmtId="0" fontId="10" fillId="0" borderId="14" xfId="0" applyFont="1" applyFill="1" applyBorder="1">
      <alignment vertical="center"/>
    </xf>
    <xf numFmtId="0" fontId="0" fillId="0" borderId="11" xfId="0"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5" xfId="0" applyFont="1" applyBorder="1" applyAlignment="1">
      <alignment horizontal="center" vertical="center"/>
    </xf>
    <xf numFmtId="0" fontId="1" fillId="2" borderId="3" xfId="0" applyFont="1" applyFill="1" applyBorder="1">
      <alignment vertical="center"/>
    </xf>
    <xf numFmtId="3" fontId="1" fillId="2" borderId="5" xfId="0" applyNumberFormat="1" applyFont="1" applyFill="1" applyBorder="1">
      <alignment vertical="center"/>
    </xf>
    <xf numFmtId="3" fontId="1" fillId="0" borderId="4" xfId="0" applyNumberFormat="1" applyFont="1" applyBorder="1">
      <alignment vertical="center"/>
    </xf>
    <xf numFmtId="3" fontId="0" fillId="0" borderId="3" xfId="0" applyNumberFormat="1" applyBorder="1" applyAlignment="1">
      <alignment horizontal="right" vertical="center"/>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horizontal="right" vertical="center" wrapText="1"/>
    </xf>
    <xf numFmtId="3" fontId="0" fillId="0" borderId="0" xfId="0" applyNumberFormat="1" applyBorder="1" applyAlignment="1">
      <alignment horizontal="right" vertical="center"/>
    </xf>
    <xf numFmtId="0" fontId="1" fillId="2" borderId="0" xfId="0" applyFont="1" applyFill="1" applyBorder="1">
      <alignment vertical="center"/>
    </xf>
    <xf numFmtId="3" fontId="0" fillId="0" borderId="2" xfId="0" applyNumberFormat="1" applyBorder="1" applyAlignment="1">
      <alignment vertical="center"/>
    </xf>
    <xf numFmtId="3" fontId="0" fillId="0" borderId="0" xfId="0" applyNumberFormat="1">
      <alignment vertical="center"/>
    </xf>
    <xf numFmtId="0" fontId="1" fillId="0" borderId="5" xfId="0" applyFont="1" applyFill="1" applyBorder="1">
      <alignment vertical="center"/>
    </xf>
    <xf numFmtId="0" fontId="1" fillId="0" borderId="3" xfId="0" applyFont="1" applyFill="1" applyBorder="1">
      <alignment vertical="center"/>
    </xf>
    <xf numFmtId="0" fontId="20" fillId="0" borderId="11" xfId="0" applyFont="1" applyBorder="1">
      <alignment vertical="center"/>
    </xf>
    <xf numFmtId="178" fontId="10" fillId="3" borderId="14" xfId="0" applyNumberFormat="1" applyFont="1" applyFill="1" applyBorder="1">
      <alignment vertical="center"/>
    </xf>
    <xf numFmtId="0" fontId="21" fillId="2" borderId="12" xfId="0" applyNumberFormat="1" applyFont="1" applyFill="1" applyBorder="1">
      <alignment vertical="center"/>
    </xf>
    <xf numFmtId="0" fontId="21" fillId="2" borderId="13" xfId="0" applyNumberFormat="1" applyFont="1" applyFill="1" applyBorder="1">
      <alignment vertical="center"/>
    </xf>
    <xf numFmtId="0" fontId="21" fillId="2" borderId="4" xfId="0" applyNumberFormat="1" applyFont="1" applyFill="1" applyBorder="1">
      <alignment vertical="center"/>
    </xf>
    <xf numFmtId="0" fontId="21" fillId="2" borderId="1" xfId="0" applyNumberFormat="1" applyFont="1" applyFill="1" applyBorder="1">
      <alignment vertical="center"/>
    </xf>
    <xf numFmtId="49" fontId="21" fillId="2" borderId="13" xfId="0" applyNumberFormat="1" applyFont="1" applyFill="1" applyBorder="1">
      <alignment vertical="center"/>
    </xf>
    <xf numFmtId="0" fontId="9" fillId="0" borderId="13" xfId="0" applyFont="1" applyFill="1" applyBorder="1">
      <alignment vertical="center"/>
    </xf>
    <xf numFmtId="0" fontId="21" fillId="2" borderId="0" xfId="0" applyFont="1" applyFill="1" applyBorder="1">
      <alignment vertical="center"/>
    </xf>
    <xf numFmtId="0" fontId="21" fillId="2" borderId="0" xfId="0" applyFont="1" applyFill="1" applyBorder="1" applyAlignment="1">
      <alignment vertical="center"/>
    </xf>
    <xf numFmtId="0" fontId="21" fillId="0" borderId="0" xfId="0" applyFont="1" applyFill="1" applyBorder="1">
      <alignment vertical="center"/>
    </xf>
    <xf numFmtId="0" fontId="21" fillId="0" borderId="0" xfId="0" applyFont="1" applyBorder="1">
      <alignment vertical="center"/>
    </xf>
    <xf numFmtId="0" fontId="21" fillId="2" borderId="13" xfId="0" applyFont="1" applyFill="1" applyBorder="1">
      <alignment vertical="center"/>
    </xf>
    <xf numFmtId="0" fontId="21" fillId="2" borderId="13" xfId="0" applyFont="1" applyFill="1" applyBorder="1" applyAlignment="1">
      <alignment vertical="center"/>
    </xf>
    <xf numFmtId="58" fontId="21" fillId="2" borderId="13" xfId="0" applyNumberFormat="1" applyFont="1" applyFill="1" applyBorder="1" applyAlignment="1">
      <alignment horizontal="left" vertical="center"/>
    </xf>
    <xf numFmtId="0" fontId="21" fillId="0" borderId="5" xfId="0" applyFont="1" applyBorder="1">
      <alignment vertical="center"/>
    </xf>
    <xf numFmtId="0" fontId="21" fillId="2" borderId="1" xfId="0" applyFont="1" applyFill="1" applyBorder="1" applyAlignment="1">
      <alignment vertical="center"/>
    </xf>
    <xf numFmtId="0" fontId="21" fillId="0" borderId="3" xfId="0" applyFont="1" applyBorder="1">
      <alignment vertical="center"/>
    </xf>
    <xf numFmtId="0" fontId="22" fillId="0" borderId="16" xfId="0" applyFont="1" applyBorder="1" applyAlignment="1">
      <alignment horizontal="center" vertical="center"/>
    </xf>
    <xf numFmtId="0" fontId="22" fillId="0" borderId="17" xfId="0" applyFont="1" applyBorder="1">
      <alignment vertical="center"/>
    </xf>
    <xf numFmtId="0" fontId="22" fillId="0" borderId="18" xfId="0" applyFont="1" applyBorder="1">
      <alignment vertical="center"/>
    </xf>
    <xf numFmtId="0" fontId="22" fillId="0" borderId="0" xfId="0" applyFont="1">
      <alignment vertical="center"/>
    </xf>
    <xf numFmtId="0" fontId="22" fillId="0" borderId="19" xfId="0" applyFont="1" applyBorder="1" applyAlignment="1">
      <alignment horizontal="center" vertical="center"/>
    </xf>
    <xf numFmtId="0" fontId="22" fillId="0" borderId="0" xfId="0" applyFont="1" applyBorder="1">
      <alignment vertical="center"/>
    </xf>
    <xf numFmtId="0" fontId="22" fillId="0" borderId="20" xfId="0" applyFont="1" applyBorder="1">
      <alignment vertical="center"/>
    </xf>
    <xf numFmtId="0" fontId="22" fillId="0" borderId="21" xfId="0" applyFont="1" applyBorder="1">
      <alignment vertical="center"/>
    </xf>
    <xf numFmtId="0" fontId="22" fillId="0" borderId="22" xfId="0" applyFont="1" applyBorder="1" applyAlignment="1">
      <alignment horizontal="center" vertical="center"/>
    </xf>
    <xf numFmtId="0" fontId="22" fillId="0" borderId="23" xfId="0" applyFont="1" applyBorder="1">
      <alignment vertical="center"/>
    </xf>
    <xf numFmtId="0" fontId="22" fillId="0" borderId="24" xfId="0" applyFont="1" applyBorder="1">
      <alignment vertical="center"/>
    </xf>
    <xf numFmtId="0" fontId="22" fillId="0" borderId="25" xfId="0" applyFont="1" applyBorder="1">
      <alignment vertical="center"/>
    </xf>
    <xf numFmtId="0" fontId="23" fillId="0" borderId="0" xfId="0" applyFont="1" applyAlignment="1">
      <alignment horizontal="center" vertical="center"/>
    </xf>
    <xf numFmtId="0" fontId="22" fillId="0" borderId="26" xfId="0" applyFont="1" applyBorder="1">
      <alignment vertical="center"/>
    </xf>
    <xf numFmtId="0" fontId="22" fillId="0" borderId="27" xfId="0" applyFont="1" applyBorder="1">
      <alignment vertical="center"/>
    </xf>
    <xf numFmtId="0" fontId="22" fillId="0" borderId="28" xfId="0" applyFont="1" applyBorder="1">
      <alignment vertical="center"/>
    </xf>
    <xf numFmtId="0" fontId="22" fillId="0" borderId="16" xfId="0" applyFont="1" applyBorder="1">
      <alignment vertical="center"/>
    </xf>
    <xf numFmtId="0" fontId="22" fillId="0" borderId="22" xfId="0" applyFont="1" applyBorder="1">
      <alignment vertical="center"/>
    </xf>
    <xf numFmtId="0" fontId="22" fillId="2" borderId="21" xfId="0" applyFont="1" applyFill="1" applyBorder="1">
      <alignment vertical="center"/>
    </xf>
    <xf numFmtId="0" fontId="22" fillId="2" borderId="0" xfId="0" applyFont="1" applyFill="1" applyBorder="1">
      <alignment vertical="center"/>
    </xf>
    <xf numFmtId="0" fontId="22" fillId="0" borderId="21" xfId="0" applyFont="1" applyFill="1" applyBorder="1">
      <alignment vertical="center"/>
    </xf>
    <xf numFmtId="0" fontId="22" fillId="0" borderId="0" xfId="0" applyFont="1" applyFill="1" applyBorder="1">
      <alignment vertical="center"/>
    </xf>
    <xf numFmtId="176" fontId="22" fillId="0" borderId="0" xfId="0" applyNumberFormat="1" applyFont="1" applyAlignment="1">
      <alignment horizontal="center" vertical="center"/>
    </xf>
    <xf numFmtId="176" fontId="22" fillId="0" borderId="0" xfId="0" applyNumberFormat="1" applyFont="1" applyAlignment="1">
      <alignment horizontal="right" vertical="center"/>
    </xf>
    <xf numFmtId="0" fontId="24" fillId="0" borderId="0" xfId="0" applyFont="1" applyAlignment="1">
      <alignment vertical="center"/>
    </xf>
    <xf numFmtId="0" fontId="24" fillId="0" borderId="0" xfId="0" applyFont="1" applyAlignment="1">
      <alignment horizontal="left" vertical="center"/>
    </xf>
    <xf numFmtId="58" fontId="22" fillId="0" borderId="0" xfId="0" applyNumberFormat="1" applyFont="1">
      <alignment vertical="center"/>
    </xf>
    <xf numFmtId="0" fontId="22" fillId="0" borderId="0" xfId="0" applyFont="1" applyAlignment="1">
      <alignment horizontal="right" vertical="center"/>
    </xf>
    <xf numFmtId="176" fontId="22" fillId="0" borderId="0" xfId="0" applyNumberFormat="1" applyFont="1" applyAlignment="1">
      <alignment horizontal="left" vertical="center"/>
    </xf>
    <xf numFmtId="0" fontId="22" fillId="0" borderId="0" xfId="0" applyFont="1" applyAlignment="1">
      <alignment horizontal="left" vertical="center"/>
    </xf>
    <xf numFmtId="0" fontId="25" fillId="0" borderId="0" xfId="0" applyFont="1">
      <alignment vertical="center"/>
    </xf>
    <xf numFmtId="0" fontId="23" fillId="0" borderId="0" xfId="0" applyFont="1">
      <alignment vertical="center"/>
    </xf>
    <xf numFmtId="0" fontId="22" fillId="2" borderId="0" xfId="0" applyFont="1" applyFill="1">
      <alignment vertical="center"/>
    </xf>
    <xf numFmtId="0" fontId="25" fillId="0" borderId="0" xfId="0" applyFont="1" applyAlignment="1">
      <alignment horizontal="right" vertical="center"/>
    </xf>
    <xf numFmtId="0" fontId="25" fillId="0" borderId="0" xfId="0" applyFont="1" applyAlignment="1">
      <alignment horizontal="left" vertical="center"/>
    </xf>
    <xf numFmtId="0" fontId="26" fillId="0" borderId="0" xfId="0" applyFont="1">
      <alignment vertical="center"/>
    </xf>
    <xf numFmtId="0" fontId="27" fillId="0" borderId="0" xfId="0" applyFont="1" applyAlignment="1">
      <alignment horizontal="left" vertical="center"/>
    </xf>
    <xf numFmtId="0" fontId="26" fillId="0" borderId="0" xfId="0" applyFont="1" applyAlignment="1">
      <alignment vertical="center"/>
    </xf>
    <xf numFmtId="0" fontId="9" fillId="0" borderId="0" xfId="0" applyFont="1" applyFill="1" applyBorder="1" applyAlignment="1">
      <alignment horizontal="right" vertical="center"/>
    </xf>
    <xf numFmtId="0" fontId="9" fillId="0" borderId="5" xfId="0" applyFont="1" applyFill="1" applyBorder="1" applyAlignment="1">
      <alignment horizontal="right" vertical="center"/>
    </xf>
    <xf numFmtId="0" fontId="9" fillId="0" borderId="0" xfId="0" applyFont="1" applyBorder="1" applyAlignment="1">
      <alignment horizontal="right" vertical="center" shrinkToFit="1"/>
    </xf>
    <xf numFmtId="0" fontId="22" fillId="0" borderId="0" xfId="0" applyFont="1" applyFill="1">
      <alignment vertical="center"/>
    </xf>
    <xf numFmtId="0" fontId="25" fillId="0" borderId="0" xfId="0" applyFont="1" applyAlignment="1">
      <alignment vertical="center"/>
    </xf>
    <xf numFmtId="0" fontId="23" fillId="0" borderId="0" xfId="0" applyFont="1" applyAlignment="1">
      <alignment vertical="center"/>
    </xf>
    <xf numFmtId="176" fontId="22" fillId="0" borderId="0" xfId="0" applyNumberFormat="1" applyFont="1" applyAlignment="1">
      <alignment vertical="center"/>
    </xf>
    <xf numFmtId="0" fontId="25" fillId="0" borderId="0" xfId="0" applyFont="1" applyFill="1" applyAlignment="1">
      <alignment vertical="center"/>
    </xf>
    <xf numFmtId="0" fontId="22" fillId="0" borderId="0" xfId="0" applyFont="1" applyAlignment="1">
      <alignment vertical="center"/>
    </xf>
    <xf numFmtId="0" fontId="22" fillId="0" borderId="5" xfId="0" applyFont="1" applyBorder="1">
      <alignment vertical="center"/>
    </xf>
    <xf numFmtId="0" fontId="22" fillId="0" borderId="3" xfId="0" applyFont="1" applyBorder="1" applyAlignment="1">
      <alignment vertical="center"/>
    </xf>
    <xf numFmtId="0" fontId="22" fillId="0" borderId="2" xfId="0" applyFont="1" applyBorder="1" applyAlignment="1">
      <alignment vertical="center"/>
    </xf>
    <xf numFmtId="0" fontId="27" fillId="0" borderId="0" xfId="0" applyFont="1" applyAlignment="1">
      <alignment vertical="center"/>
    </xf>
    <xf numFmtId="176" fontId="25" fillId="2" borderId="0" xfId="0" applyNumberFormat="1" applyFont="1" applyFill="1" applyAlignment="1">
      <alignment vertical="center"/>
    </xf>
    <xf numFmtId="0" fontId="25" fillId="2" borderId="0" xfId="0" applyFont="1" applyFill="1" applyAlignment="1">
      <alignment horizontal="right" vertical="center"/>
    </xf>
    <xf numFmtId="0" fontId="25" fillId="0" borderId="11" xfId="0" applyFont="1" applyBorder="1" applyAlignment="1">
      <alignment vertical="center"/>
    </xf>
    <xf numFmtId="0" fontId="25" fillId="0" borderId="10"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3" xfId="0" applyFont="1" applyBorder="1" applyAlignment="1">
      <alignment vertical="center"/>
    </xf>
    <xf numFmtId="0" fontId="22" fillId="0" borderId="0" xfId="0" applyFont="1" applyAlignment="1">
      <alignment horizontal="center" vertical="center"/>
    </xf>
    <xf numFmtId="0" fontId="22" fillId="0" borderId="3" xfId="0" applyFont="1" applyBorder="1">
      <alignment vertical="center"/>
    </xf>
    <xf numFmtId="0" fontId="22" fillId="0" borderId="2" xfId="0" applyFont="1" applyBorder="1">
      <alignment vertical="center"/>
    </xf>
    <xf numFmtId="0" fontId="22" fillId="0" borderId="11" xfId="0" applyFont="1" applyBorder="1">
      <alignment vertical="center"/>
    </xf>
    <xf numFmtId="0" fontId="22" fillId="0" borderId="10" xfId="0" applyFont="1" applyBorder="1">
      <alignment vertical="center"/>
    </xf>
    <xf numFmtId="0" fontId="28" fillId="0" borderId="0" xfId="0" applyFont="1" applyAlignment="1">
      <alignment horizontal="center" vertical="center"/>
    </xf>
    <xf numFmtId="0" fontId="25" fillId="2" borderId="0" xfId="0" applyFont="1" applyFill="1">
      <alignment vertical="center"/>
    </xf>
    <xf numFmtId="0" fontId="22" fillId="0" borderId="12" xfId="0" applyFont="1" applyBorder="1">
      <alignment vertical="center"/>
    </xf>
    <xf numFmtId="0" fontId="22" fillId="0" borderId="11" xfId="0" applyFont="1" applyBorder="1" applyAlignment="1">
      <alignment vertical="center"/>
    </xf>
    <xf numFmtId="0" fontId="22" fillId="0" borderId="15"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lignment vertical="center"/>
    </xf>
    <xf numFmtId="0" fontId="22" fillId="0" borderId="14" xfId="0" applyFont="1" applyBorder="1">
      <alignment vertical="center"/>
    </xf>
    <xf numFmtId="0" fontId="22" fillId="0" borderId="4" xfId="0" applyFont="1" applyBorder="1">
      <alignment vertical="center"/>
    </xf>
    <xf numFmtId="0" fontId="22" fillId="0" borderId="6" xfId="0" applyFont="1" applyBorder="1">
      <alignment vertical="center"/>
    </xf>
    <xf numFmtId="0" fontId="22" fillId="0" borderId="5" xfId="0" applyFont="1" applyBorder="1" applyAlignment="1">
      <alignment vertical="center"/>
    </xf>
    <xf numFmtId="0" fontId="22" fillId="0" borderId="9" xfId="0" applyFont="1" applyBorder="1" applyAlignment="1">
      <alignment horizontal="center" vertical="center"/>
    </xf>
    <xf numFmtId="0" fontId="25" fillId="2" borderId="11" xfId="0" applyFont="1" applyFill="1" applyBorder="1" applyAlignment="1">
      <alignment vertical="center"/>
    </xf>
    <xf numFmtId="0" fontId="27" fillId="2" borderId="11" xfId="0" applyFont="1" applyFill="1" applyBorder="1" applyAlignment="1">
      <alignment vertical="center"/>
    </xf>
    <xf numFmtId="0" fontId="27" fillId="2" borderId="10" xfId="0" applyFont="1" applyFill="1" applyBorder="1" applyAlignment="1">
      <alignment vertical="center"/>
    </xf>
    <xf numFmtId="0" fontId="29" fillId="0" borderId="0" xfId="0" applyFont="1" applyAlignment="1">
      <alignment horizontal="center" vertical="center"/>
    </xf>
    <xf numFmtId="0" fontId="30" fillId="0" borderId="7" xfId="0" applyFont="1" applyBorder="1" applyAlignment="1">
      <alignment horizontal="center" vertical="center"/>
    </xf>
    <xf numFmtId="0" fontId="30" fillId="0" borderId="0" xfId="0" applyFont="1">
      <alignment vertical="center"/>
    </xf>
    <xf numFmtId="176" fontId="22" fillId="0" borderId="0" xfId="0" applyNumberFormat="1" applyFont="1">
      <alignment vertical="center"/>
    </xf>
    <xf numFmtId="0" fontId="25" fillId="0" borderId="0" xfId="0" applyFont="1" applyBorder="1">
      <alignment vertical="center"/>
    </xf>
    <xf numFmtId="0" fontId="22" fillId="0" borderId="0" xfId="0" applyFont="1" applyBorder="1" applyAlignment="1">
      <alignment horizontal="center" vertical="center"/>
    </xf>
    <xf numFmtId="0" fontId="23" fillId="0" borderId="0" xfId="0" applyFont="1" applyBorder="1">
      <alignment vertical="center"/>
    </xf>
    <xf numFmtId="0" fontId="22" fillId="0" borderId="0" xfId="0" applyFont="1" applyBorder="1" applyAlignment="1">
      <alignment vertical="center"/>
    </xf>
    <xf numFmtId="0" fontId="22" fillId="0" borderId="12" xfId="0" applyFont="1" applyBorder="1" applyAlignment="1">
      <alignment vertical="center"/>
    </xf>
    <xf numFmtId="0" fontId="22" fillId="0" borderId="10"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4" xfId="0" applyFont="1" applyBorder="1" applyAlignment="1">
      <alignment horizontal="center" vertical="center"/>
    </xf>
    <xf numFmtId="0" fontId="22" fillId="0" borderId="4" xfId="0" applyFont="1" applyBorder="1" applyAlignment="1">
      <alignment vertical="center"/>
    </xf>
    <xf numFmtId="0" fontId="22" fillId="0" borderId="6" xfId="0" applyFont="1" applyBorder="1" applyAlignment="1">
      <alignment vertical="center"/>
    </xf>
    <xf numFmtId="176" fontId="25" fillId="0" borderId="0" xfId="0" applyNumberFormat="1" applyFont="1" applyAlignment="1">
      <alignment horizontal="center" vertical="center"/>
    </xf>
    <xf numFmtId="0" fontId="27" fillId="0" borderId="12" xfId="0" applyFont="1" applyBorder="1" applyAlignment="1">
      <alignment vertical="center" shrinkToFit="1"/>
    </xf>
    <xf numFmtId="0" fontId="27" fillId="0" borderId="12" xfId="0" applyFont="1" applyBorder="1">
      <alignment vertical="center"/>
    </xf>
    <xf numFmtId="0" fontId="27" fillId="0" borderId="11" xfId="0" applyFont="1" applyBorder="1">
      <alignment vertical="center"/>
    </xf>
    <xf numFmtId="0" fontId="27" fillId="0" borderId="10" xfId="0" applyFont="1" applyBorder="1">
      <alignment vertical="center"/>
    </xf>
    <xf numFmtId="49" fontId="27" fillId="2" borderId="13" xfId="0" applyNumberFormat="1" applyFont="1" applyFill="1" applyBorder="1">
      <alignment vertical="center"/>
    </xf>
    <xf numFmtId="0" fontId="27" fillId="0" borderId="4" xfId="0" applyFont="1" applyBorder="1">
      <alignment vertical="center"/>
    </xf>
    <xf numFmtId="0" fontId="27" fillId="0" borderId="5" xfId="0" applyFont="1" applyBorder="1">
      <alignment vertical="center"/>
    </xf>
    <xf numFmtId="0" fontId="27" fillId="0" borderId="6" xfId="0" applyFont="1" applyBorder="1">
      <alignment vertical="center"/>
    </xf>
    <xf numFmtId="0" fontId="27" fillId="0" borderId="10"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6" xfId="0" applyFont="1" applyFill="1" applyBorder="1" applyAlignment="1">
      <alignment horizontal="left" vertical="center"/>
    </xf>
    <xf numFmtId="0" fontId="27" fillId="0" borderId="0" xfId="0" applyFont="1">
      <alignment vertical="center"/>
    </xf>
    <xf numFmtId="49" fontId="22" fillId="0" borderId="0" xfId="0" applyNumberFormat="1" applyFont="1">
      <alignment vertical="center"/>
    </xf>
    <xf numFmtId="0" fontId="31" fillId="0" borderId="0" xfId="0" applyFont="1" applyFill="1" applyBorder="1">
      <alignment vertical="center"/>
    </xf>
    <xf numFmtId="0" fontId="25" fillId="0" borderId="0" xfId="0" applyFont="1" applyFill="1" applyBorder="1">
      <alignment vertical="center"/>
    </xf>
    <xf numFmtId="0" fontId="22" fillId="2" borderId="0" xfId="0" applyFont="1" applyFill="1" applyAlignment="1">
      <alignment horizontal="right" vertical="center"/>
    </xf>
    <xf numFmtId="0" fontId="22" fillId="0" borderId="0" xfId="0" applyFont="1" applyBorder="1" applyAlignment="1">
      <alignment horizontal="left" vertical="center"/>
    </xf>
    <xf numFmtId="0" fontId="22" fillId="2" borderId="0" xfId="0" applyFont="1" applyFill="1" applyBorder="1" applyAlignment="1">
      <alignment horizontal="center" vertical="center"/>
    </xf>
    <xf numFmtId="0" fontId="31" fillId="0" borderId="0" xfId="0" applyFont="1" applyBorder="1">
      <alignment vertical="center"/>
    </xf>
    <xf numFmtId="0" fontId="22" fillId="0" borderId="2" xfId="0" applyFont="1" applyBorder="1" applyAlignment="1">
      <alignment horizontal="left" vertical="center"/>
    </xf>
    <xf numFmtId="176" fontId="22" fillId="0" borderId="3" xfId="0" applyNumberFormat="1" applyFont="1" applyBorder="1" applyAlignment="1">
      <alignment horizontal="left" vertical="center"/>
    </xf>
    <xf numFmtId="0" fontId="27" fillId="0" borderId="3" xfId="0" applyFont="1" applyBorder="1" applyAlignment="1">
      <alignment horizontal="left" vertical="center"/>
    </xf>
    <xf numFmtId="0" fontId="25" fillId="0" borderId="0" xfId="0" applyFont="1" applyAlignment="1">
      <alignment horizontal="center" vertical="center"/>
    </xf>
    <xf numFmtId="0" fontId="25" fillId="0" borderId="0" xfId="0" applyFont="1" applyFill="1" applyAlignment="1">
      <alignment horizontal="right" vertical="center"/>
    </xf>
    <xf numFmtId="0" fontId="25" fillId="0" borderId="0" xfId="0" applyFont="1" applyFill="1">
      <alignment vertical="center"/>
    </xf>
    <xf numFmtId="0" fontId="22" fillId="0" borderId="0" xfId="0" applyFont="1" applyFill="1" applyAlignment="1">
      <alignment horizontal="right" vertical="center"/>
    </xf>
    <xf numFmtId="0" fontId="27" fillId="0" borderId="3" xfId="0" applyFont="1" applyBorder="1" applyAlignment="1">
      <alignment vertical="center"/>
    </xf>
    <xf numFmtId="0" fontId="27" fillId="0" borderId="2" xfId="0" applyFont="1" applyBorder="1" applyAlignment="1">
      <alignment vertical="center"/>
    </xf>
    <xf numFmtId="0" fontId="27" fillId="0" borderId="2" xfId="0" applyFont="1" applyFill="1" applyBorder="1" applyAlignment="1">
      <alignment horizontal="center" vertical="center"/>
    </xf>
    <xf numFmtId="0" fontId="27" fillId="0" borderId="1" xfId="0" applyFont="1" applyFill="1" applyBorder="1" applyAlignment="1">
      <alignment vertical="center"/>
    </xf>
    <xf numFmtId="0" fontId="27" fillId="0" borderId="3" xfId="0" applyFont="1" applyFill="1" applyBorder="1" applyAlignment="1">
      <alignment vertical="center"/>
    </xf>
    <xf numFmtId="0" fontId="27" fillId="0" borderId="0" xfId="0" applyFont="1" applyBorder="1">
      <alignment vertical="center"/>
    </xf>
    <xf numFmtId="0" fontId="22" fillId="0" borderId="13" xfId="0" applyFont="1" applyFill="1" applyBorder="1">
      <alignment vertical="center"/>
    </xf>
    <xf numFmtId="0" fontId="22" fillId="0" borderId="14" xfId="0" applyFont="1" applyFill="1" applyBorder="1">
      <alignment vertical="center"/>
    </xf>
    <xf numFmtId="0" fontId="22" fillId="0" borderId="12" xfId="0" applyFont="1" applyFill="1" applyBorder="1" applyAlignment="1">
      <alignment vertical="center"/>
    </xf>
    <xf numFmtId="0" fontId="22" fillId="0" borderId="11" xfId="0" applyFont="1" applyFill="1" applyBorder="1" applyAlignment="1">
      <alignment vertical="center"/>
    </xf>
    <xf numFmtId="0" fontId="22" fillId="0" borderId="10" xfId="0" applyFont="1" applyFill="1" applyBorder="1" applyAlignment="1">
      <alignment vertical="center"/>
    </xf>
    <xf numFmtId="0" fontId="22" fillId="0" borderId="14" xfId="0" applyFont="1" applyFill="1" applyBorder="1" applyAlignment="1">
      <alignment vertical="center"/>
    </xf>
    <xf numFmtId="0" fontId="22" fillId="0" borderId="4" xfId="0" applyFont="1" applyFill="1" applyBorder="1">
      <alignment vertical="center"/>
    </xf>
    <xf numFmtId="0" fontId="22" fillId="0" borderId="5" xfId="0" applyFont="1" applyFill="1" applyBorder="1">
      <alignment vertical="center"/>
    </xf>
    <xf numFmtId="0" fontId="22" fillId="0" borderId="6" xfId="0" applyFont="1" applyFill="1" applyBorder="1">
      <alignment vertical="center"/>
    </xf>
    <xf numFmtId="0" fontId="22" fillId="0" borderId="4" xfId="0" applyFont="1" applyFill="1" applyBorder="1" applyAlignment="1">
      <alignment vertic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7" fillId="0" borderId="2" xfId="0" applyFont="1" applyBorder="1">
      <alignment vertical="center"/>
    </xf>
    <xf numFmtId="0" fontId="27" fillId="0" borderId="0" xfId="0" applyFont="1" applyAlignment="1">
      <alignment horizontal="center" vertical="center"/>
    </xf>
    <xf numFmtId="0" fontId="27" fillId="0" borderId="13" xfId="0" applyFont="1" applyBorder="1">
      <alignment vertical="center"/>
    </xf>
    <xf numFmtId="0" fontId="27" fillId="0" borderId="14" xfId="0" applyFont="1" applyBorder="1">
      <alignment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27" fillId="0" borderId="0" xfId="0" applyFont="1" applyBorder="1" applyAlignment="1">
      <alignment horizontal="left"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49" fontId="27" fillId="0" borderId="6" xfId="0" applyNumberFormat="1" applyFont="1" applyBorder="1" applyAlignment="1">
      <alignment horizontal="center" vertical="center"/>
    </xf>
    <xf numFmtId="0" fontId="27" fillId="0" borderId="11" xfId="0" applyFont="1" applyBorder="1" applyAlignment="1">
      <alignment horizontal="right" vertical="center"/>
    </xf>
    <xf numFmtId="0" fontId="27" fillId="0" borderId="10" xfId="0" applyFont="1" applyBorder="1" applyAlignment="1">
      <alignment horizontal="right" vertical="center"/>
    </xf>
    <xf numFmtId="0" fontId="27" fillId="0" borderId="12" xfId="0" applyFont="1" applyBorder="1" applyAlignment="1">
      <alignment horizontal="right" vertical="center"/>
    </xf>
    <xf numFmtId="0" fontId="27" fillId="0" borderId="0" xfId="0" applyFont="1" applyFill="1">
      <alignment vertical="center"/>
    </xf>
    <xf numFmtId="0" fontId="22" fillId="2" borderId="0" xfId="0" applyFont="1" applyFill="1" applyAlignment="1">
      <alignment vertical="center"/>
    </xf>
    <xf numFmtId="0" fontId="31" fillId="0" borderId="0" xfId="0" applyFont="1">
      <alignment vertical="center"/>
    </xf>
    <xf numFmtId="0" fontId="9" fillId="3" borderId="0" xfId="0" applyFont="1" applyFill="1" applyBorder="1">
      <alignment vertical="center"/>
    </xf>
    <xf numFmtId="0" fontId="9" fillId="0" borderId="5" xfId="0" applyFont="1" applyBorder="1" applyAlignment="1">
      <alignment horizontal="right" vertical="center"/>
    </xf>
    <xf numFmtId="0" fontId="9" fillId="3" borderId="0" xfId="0" applyFont="1" applyFill="1" applyBorder="1" applyAlignment="1">
      <alignment vertical="center" wrapText="1"/>
    </xf>
    <xf numFmtId="0" fontId="9" fillId="3" borderId="0" xfId="0" applyFont="1" applyFill="1" applyBorder="1" applyAlignment="1">
      <alignment vertical="center" shrinkToFit="1"/>
    </xf>
    <xf numFmtId="178" fontId="9" fillId="3" borderId="0" xfId="0" applyNumberFormat="1" applyFont="1" applyFill="1" applyBorder="1">
      <alignment vertical="center"/>
    </xf>
    <xf numFmtId="3" fontId="9" fillId="0" borderId="0" xfId="0" applyNumberFormat="1" applyFont="1" applyBorder="1">
      <alignment vertical="center"/>
    </xf>
    <xf numFmtId="0" fontId="9" fillId="0" borderId="0" xfId="0" applyFont="1" applyAlignment="1">
      <alignment horizontal="center" vertical="center"/>
    </xf>
    <xf numFmtId="0" fontId="9" fillId="0" borderId="12" xfId="0" applyFont="1" applyBorder="1" applyAlignment="1">
      <alignment vertical="center" wrapText="1"/>
    </xf>
    <xf numFmtId="0" fontId="9" fillId="0" borderId="7" xfId="0" applyFont="1" applyBorder="1" applyAlignment="1">
      <alignment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21" fillId="2" borderId="7" xfId="0" applyFont="1" applyFill="1" applyBorder="1">
      <alignment vertical="center"/>
    </xf>
    <xf numFmtId="0" fontId="21" fillId="2" borderId="7" xfId="0" applyFont="1" applyFill="1" applyBorder="1" applyAlignment="1">
      <alignment horizontal="center" vertical="center"/>
    </xf>
    <xf numFmtId="0" fontId="19" fillId="0" borderId="0" xfId="0" applyFont="1">
      <alignment vertical="center"/>
    </xf>
    <xf numFmtId="0" fontId="34" fillId="0" borderId="0" xfId="0" applyFont="1" applyAlignment="1">
      <alignment vertical="center"/>
    </xf>
    <xf numFmtId="0" fontId="9" fillId="0" borderId="7" xfId="0" applyFont="1" applyBorder="1" applyAlignment="1">
      <alignment horizontal="center" vertical="center"/>
    </xf>
    <xf numFmtId="0" fontId="9" fillId="0" borderId="7" xfId="0" applyFont="1" applyBorder="1">
      <alignment vertical="center"/>
    </xf>
    <xf numFmtId="0" fontId="9" fillId="0" borderId="7" xfId="0" applyFont="1" applyFill="1" applyBorder="1" applyAlignment="1">
      <alignment horizontal="center" vertical="center" wrapText="1"/>
    </xf>
    <xf numFmtId="0" fontId="9" fillId="3" borderId="7" xfId="0" applyFont="1" applyFill="1" applyBorder="1" applyAlignment="1">
      <alignment vertical="center"/>
    </xf>
    <xf numFmtId="49" fontId="21" fillId="2" borderId="7" xfId="0" applyNumberFormat="1" applyFont="1" applyFill="1" applyBorder="1" applyAlignment="1">
      <alignment horizontal="center" vertical="center"/>
    </xf>
    <xf numFmtId="0" fontId="9" fillId="3" borderId="7" xfId="0" applyFont="1" applyFill="1" applyBorder="1" applyAlignment="1">
      <alignment horizontal="center" vertical="center"/>
    </xf>
    <xf numFmtId="0" fontId="19" fillId="0" borderId="0" xfId="0" applyFont="1" applyAlignment="1">
      <alignment horizontal="left" vertical="center"/>
    </xf>
    <xf numFmtId="0" fontId="18"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9" fillId="2" borderId="0" xfId="0" applyFont="1" applyFill="1">
      <alignment vertical="center"/>
    </xf>
    <xf numFmtId="0" fontId="18" fillId="0" borderId="0" xfId="0" applyFont="1" applyFill="1">
      <alignment vertical="center"/>
    </xf>
    <xf numFmtId="176" fontId="18" fillId="0" borderId="0" xfId="0" applyNumberFormat="1" applyFont="1" applyAlignment="1">
      <alignment horizontal="left" vertical="center"/>
    </xf>
    <xf numFmtId="176" fontId="18" fillId="2" borderId="0" xfId="0" applyNumberFormat="1" applyFont="1" applyFill="1">
      <alignment vertical="center"/>
    </xf>
    <xf numFmtId="0" fontId="19" fillId="0" borderId="0" xfId="0" applyFont="1" applyFill="1">
      <alignment vertical="center"/>
    </xf>
    <xf numFmtId="176" fontId="9" fillId="0" borderId="0" xfId="0" applyNumberFormat="1" applyFont="1" applyFill="1" applyBorder="1" applyAlignment="1">
      <alignment horizontal="right" vertical="center"/>
    </xf>
    <xf numFmtId="0" fontId="9" fillId="3" borderId="14" xfId="0" applyNumberFormat="1" applyFont="1" applyFill="1" applyBorder="1" applyAlignment="1">
      <alignment horizontal="left" vertical="center"/>
    </xf>
    <xf numFmtId="0" fontId="2" fillId="0" borderId="0" xfId="0" applyFont="1" applyAlignment="1">
      <alignment horizontal="center" vertical="center"/>
    </xf>
    <xf numFmtId="0" fontId="27" fillId="0" borderId="7" xfId="0" applyFont="1" applyBorder="1" applyAlignment="1">
      <alignment horizontal="center" vertical="center"/>
    </xf>
    <xf numFmtId="0" fontId="18" fillId="2" borderId="0" xfId="0" applyFont="1" applyFill="1">
      <alignment vertical="center"/>
    </xf>
    <xf numFmtId="176" fontId="19" fillId="2" borderId="0" xfId="0" applyNumberFormat="1" applyFont="1" applyFill="1" applyAlignme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18" fillId="0" borderId="0" xfId="0" applyFont="1" applyBorder="1">
      <alignment vertical="center"/>
    </xf>
    <xf numFmtId="0" fontId="19" fillId="0" borderId="0" xfId="0" applyFont="1" applyBorder="1">
      <alignment vertical="center"/>
    </xf>
    <xf numFmtId="0" fontId="18" fillId="0" borderId="0" xfId="0" applyFont="1" applyBorder="1" applyAlignment="1">
      <alignment horizontal="center" vertical="center"/>
    </xf>
    <xf numFmtId="0" fontId="18" fillId="0" borderId="13" xfId="0" applyFont="1" applyFill="1" applyBorder="1">
      <alignment vertical="center"/>
    </xf>
    <xf numFmtId="0" fontId="18" fillId="0" borderId="0" xfId="0" applyFont="1" applyFill="1" applyBorder="1">
      <alignment vertical="center"/>
    </xf>
    <xf numFmtId="0" fontId="18" fillId="0" borderId="14" xfId="0" applyFont="1" applyFill="1" applyBorder="1">
      <alignment vertical="center"/>
    </xf>
    <xf numFmtId="0" fontId="18" fillId="0" borderId="12" xfId="0" applyFont="1" applyFill="1" applyBorder="1" applyAlignment="1">
      <alignment vertical="center"/>
    </xf>
    <xf numFmtId="0" fontId="18" fillId="0" borderId="11" xfId="0" applyFont="1" applyFill="1" applyBorder="1" applyAlignment="1">
      <alignment vertical="center"/>
    </xf>
    <xf numFmtId="0" fontId="18" fillId="0" borderId="10" xfId="0" applyFont="1" applyFill="1" applyBorder="1" applyAlignment="1">
      <alignment vertical="center"/>
    </xf>
    <xf numFmtId="0" fontId="18" fillId="0" borderId="14" xfId="0" applyFont="1" applyFill="1" applyBorder="1" applyAlignment="1">
      <alignment vertical="center"/>
    </xf>
    <xf numFmtId="0" fontId="18" fillId="0" borderId="4" xfId="0" applyFont="1" applyFill="1" applyBorder="1">
      <alignment vertical="center"/>
    </xf>
    <xf numFmtId="0" fontId="18" fillId="0" borderId="5" xfId="0" applyFont="1" applyFill="1" applyBorder="1">
      <alignment vertical="center"/>
    </xf>
    <xf numFmtId="0" fontId="18" fillId="0" borderId="6" xfId="0" applyFont="1" applyFill="1" applyBorder="1">
      <alignment vertical="center"/>
    </xf>
    <xf numFmtId="0" fontId="18" fillId="0" borderId="4" xfId="0" applyFont="1" applyFill="1" applyBorder="1" applyAlignment="1">
      <alignment vertical="center"/>
    </xf>
    <xf numFmtId="0" fontId="18" fillId="0" borderId="5" xfId="0" applyFont="1" applyFill="1" applyBorder="1" applyAlignment="1">
      <alignment vertical="center"/>
    </xf>
    <xf numFmtId="0" fontId="18" fillId="0" borderId="6" xfId="0" applyFont="1" applyFill="1" applyBorder="1" applyAlignment="1">
      <alignment vertical="center"/>
    </xf>
    <xf numFmtId="176" fontId="18" fillId="0" borderId="0" xfId="0" applyNumberFormat="1" applyFont="1" applyAlignment="1">
      <alignment vertical="center"/>
    </xf>
    <xf numFmtId="0" fontId="18" fillId="2" borderId="0" xfId="0" applyFont="1" applyFill="1" applyAlignment="1">
      <alignment horizontal="right" vertical="center"/>
    </xf>
    <xf numFmtId="0" fontId="19" fillId="0" borderId="0" xfId="0" applyFont="1" applyAlignment="1">
      <alignment vertical="center"/>
    </xf>
    <xf numFmtId="0" fontId="18" fillId="0" borderId="0" xfId="0" applyFont="1" applyBorder="1" applyAlignment="1">
      <alignment horizontal="left" vertical="center"/>
    </xf>
    <xf numFmtId="176" fontId="18" fillId="2" borderId="0" xfId="0" applyNumberFormat="1" applyFont="1" applyFill="1" applyBorder="1" applyAlignment="1">
      <alignment horizontal="left" vertical="center"/>
    </xf>
    <xf numFmtId="0" fontId="18" fillId="2" borderId="0" xfId="0" applyFont="1" applyFill="1" applyBorder="1" applyAlignment="1">
      <alignment horizontal="center" vertical="center"/>
    </xf>
    <xf numFmtId="0" fontId="18" fillId="0" borderId="2" xfId="0" applyFont="1" applyBorder="1" applyAlignment="1">
      <alignment horizontal="left" vertical="center"/>
    </xf>
    <xf numFmtId="0" fontId="18" fillId="0" borderId="2" xfId="0" applyFont="1" applyBorder="1">
      <alignment vertical="center"/>
    </xf>
    <xf numFmtId="176" fontId="18" fillId="0" borderId="0" xfId="0" applyNumberFormat="1" applyFont="1" applyFill="1">
      <alignment vertical="center"/>
    </xf>
    <xf numFmtId="176" fontId="19" fillId="0" borderId="0" xfId="0" applyNumberFormat="1" applyFont="1" applyAlignment="1">
      <alignment horizontal="center" vertical="center"/>
    </xf>
    <xf numFmtId="49" fontId="18" fillId="0" borderId="0" xfId="0" applyNumberFormat="1" applyFont="1">
      <alignment vertical="center"/>
    </xf>
    <xf numFmtId="0" fontId="18" fillId="0" borderId="10" xfId="0" applyFont="1" applyBorder="1">
      <alignment vertical="center"/>
    </xf>
    <xf numFmtId="0" fontId="18" fillId="0" borderId="14" xfId="0" applyFont="1" applyBorder="1">
      <alignment vertical="center"/>
    </xf>
    <xf numFmtId="0" fontId="18" fillId="0" borderId="6" xfId="0" applyFont="1" applyBorder="1">
      <alignment vertical="center"/>
    </xf>
    <xf numFmtId="0" fontId="19" fillId="0" borderId="0" xfId="0" applyFont="1" applyFill="1" applyBorder="1">
      <alignment vertical="center"/>
    </xf>
    <xf numFmtId="0" fontId="27" fillId="0" borderId="15" xfId="0" applyFont="1" applyBorder="1">
      <alignment vertical="center"/>
    </xf>
    <xf numFmtId="0" fontId="27" fillId="0" borderId="8" xfId="0" applyFont="1" applyBorder="1">
      <alignment vertical="center"/>
    </xf>
    <xf numFmtId="0" fontId="27" fillId="0" borderId="9" xfId="0" applyFont="1" applyBorder="1">
      <alignment vertical="center"/>
    </xf>
    <xf numFmtId="0" fontId="18" fillId="0" borderId="4" xfId="0" applyFont="1" applyBorder="1">
      <alignment vertical="center"/>
    </xf>
    <xf numFmtId="178" fontId="27" fillId="0" borderId="0" xfId="0" applyNumberFormat="1" applyFont="1">
      <alignment vertical="center"/>
    </xf>
    <xf numFmtId="4" fontId="27" fillId="0" borderId="0" xfId="0" applyNumberFormat="1" applyFont="1">
      <alignment vertical="center"/>
    </xf>
    <xf numFmtId="0" fontId="2" fillId="0" borderId="30" xfId="0" applyFont="1" applyBorder="1">
      <alignment vertical="center"/>
    </xf>
    <xf numFmtId="0" fontId="2" fillId="0" borderId="31" xfId="0" applyFont="1" applyBorder="1">
      <alignment vertical="center"/>
    </xf>
    <xf numFmtId="0" fontId="2" fillId="0" borderId="11" xfId="0" applyFont="1" applyBorder="1">
      <alignment vertical="center"/>
    </xf>
    <xf numFmtId="0" fontId="2" fillId="0" borderId="36" xfId="0" applyFont="1" applyBorder="1">
      <alignment vertical="center"/>
    </xf>
    <xf numFmtId="0" fontId="2" fillId="0" borderId="5" xfId="0" applyFont="1" applyBorder="1">
      <alignment vertical="center"/>
    </xf>
    <xf numFmtId="0" fontId="2" fillId="0" borderId="37" xfId="0" applyFont="1" applyBorder="1">
      <alignment vertical="center"/>
    </xf>
    <xf numFmtId="0" fontId="0" fillId="0" borderId="8" xfId="0" applyBorder="1" applyAlignment="1">
      <alignment vertical="center" textRotation="255"/>
    </xf>
    <xf numFmtId="0" fontId="0" fillId="0" borderId="38" xfId="0" applyBorder="1" applyAlignment="1">
      <alignment vertical="center" textRotation="255"/>
    </xf>
    <xf numFmtId="0" fontId="6" fillId="0" borderId="0" xfId="0" applyFont="1">
      <alignment vertical="center"/>
    </xf>
    <xf numFmtId="0" fontId="18" fillId="0" borderId="0" xfId="0" applyFont="1" applyAlignment="1">
      <alignment horizontal="distributed" vertical="center"/>
    </xf>
    <xf numFmtId="0" fontId="0" fillId="0" borderId="0" xfId="0" applyAlignment="1">
      <alignment vertical="center" textRotation="255"/>
    </xf>
    <xf numFmtId="0" fontId="0" fillId="0" borderId="12" xfId="0" applyBorder="1" applyAlignment="1">
      <alignment vertical="center" textRotation="255"/>
    </xf>
    <xf numFmtId="0" fontId="0" fillId="0" borderId="11" xfId="0" applyBorder="1" applyAlignment="1">
      <alignment vertical="center" textRotation="255"/>
    </xf>
    <xf numFmtId="0" fontId="0" fillId="0" borderId="10" xfId="0" applyBorder="1" applyAlignment="1">
      <alignment vertical="center" textRotation="255"/>
    </xf>
    <xf numFmtId="0" fontId="0" fillId="0" borderId="14" xfId="0" applyBorder="1" applyAlignment="1">
      <alignment vertical="center" textRotation="255"/>
    </xf>
    <xf numFmtId="0" fontId="7" fillId="0" borderId="0" xfId="0" applyFont="1" applyAlignment="1">
      <alignment vertical="center" textRotation="255"/>
    </xf>
    <xf numFmtId="0" fontId="0" fillId="0" borderId="15" xfId="0" applyBorder="1" applyAlignment="1">
      <alignment vertical="center" textRotation="255"/>
    </xf>
    <xf numFmtId="0" fontId="0" fillId="0" borderId="40" xfId="0" applyBorder="1" applyAlignment="1">
      <alignment vertical="center" textRotation="255"/>
    </xf>
    <xf numFmtId="0" fontId="0" fillId="0" borderId="41" xfId="0" applyBorder="1" applyAlignment="1">
      <alignment vertical="center" textRotation="255"/>
    </xf>
    <xf numFmtId="0" fontId="0" fillId="0" borderId="33" xfId="0" applyBorder="1" applyAlignment="1">
      <alignment vertical="center" textRotation="255"/>
    </xf>
    <xf numFmtId="0" fontId="0" fillId="0" borderId="42" xfId="0" applyBorder="1" applyAlignment="1">
      <alignment vertical="top" textRotation="255"/>
    </xf>
    <xf numFmtId="0" fontId="0" fillId="0" borderId="21" xfId="0" applyBorder="1" applyAlignment="1">
      <alignment vertical="center" textRotation="255"/>
    </xf>
    <xf numFmtId="0" fontId="0" fillId="0" borderId="25" xfId="0" applyBorder="1" applyAlignment="1">
      <alignment vertical="center" textRotation="255"/>
    </xf>
    <xf numFmtId="0" fontId="0" fillId="0" borderId="23" xfId="0" applyBorder="1" applyAlignment="1">
      <alignment vertical="center" textRotation="255"/>
    </xf>
    <xf numFmtId="0" fontId="0" fillId="0" borderId="43" xfId="0" applyBorder="1" applyAlignment="1">
      <alignment vertical="center" textRotation="255"/>
    </xf>
    <xf numFmtId="0" fontId="0" fillId="0" borderId="44" xfId="0" applyBorder="1" applyAlignment="1">
      <alignment vertical="center" textRotation="255"/>
    </xf>
    <xf numFmtId="0" fontId="0" fillId="0" borderId="45" xfId="0" applyBorder="1" applyAlignment="1">
      <alignment vertical="center" textRotation="255"/>
    </xf>
    <xf numFmtId="0" fontId="0" fillId="0" borderId="46" xfId="0" applyBorder="1" applyAlignment="1">
      <alignment vertical="top" textRotation="255"/>
    </xf>
    <xf numFmtId="0" fontId="0" fillId="0" borderId="0" xfId="0" applyAlignment="1">
      <alignment vertical="top" textRotation="255"/>
    </xf>
    <xf numFmtId="0" fontId="40" fillId="0" borderId="0" xfId="0" applyFont="1" applyAlignment="1">
      <alignment horizontal="center" vertical="center" textRotation="255"/>
    </xf>
    <xf numFmtId="0" fontId="7" fillId="2" borderId="47" xfId="0" applyFont="1" applyFill="1" applyBorder="1" applyAlignment="1">
      <alignment vertical="center" textRotation="255"/>
    </xf>
    <xf numFmtId="0" fontId="9" fillId="2" borderId="2" xfId="0" applyFont="1" applyFill="1" applyBorder="1" applyAlignment="1">
      <alignment vertical="center" textRotation="255"/>
    </xf>
    <xf numFmtId="0" fontId="0" fillId="0" borderId="48" xfId="0" applyBorder="1" applyAlignment="1">
      <alignment vertical="top" textRotation="255"/>
    </xf>
    <xf numFmtId="0" fontId="0" fillId="0" borderId="49" xfId="0" applyBorder="1" applyAlignment="1">
      <alignment vertical="top" textRotation="255"/>
    </xf>
    <xf numFmtId="0" fontId="0" fillId="0" borderId="50" xfId="0" applyBorder="1" applyAlignment="1">
      <alignment vertical="top" textRotation="255"/>
    </xf>
    <xf numFmtId="0" fontId="0" fillId="0" borderId="0" xfId="0" applyBorder="1" applyAlignment="1">
      <alignment vertical="top" textRotation="255"/>
    </xf>
    <xf numFmtId="0" fontId="0" fillId="0" borderId="51" xfId="0" applyBorder="1" applyAlignment="1">
      <alignment vertical="top" textRotation="255"/>
    </xf>
    <xf numFmtId="0" fontId="0" fillId="0" borderId="28" xfId="0" applyBorder="1" applyAlignment="1">
      <alignment vertical="top" textRotation="255"/>
    </xf>
    <xf numFmtId="0" fontId="2" fillId="0" borderId="0" xfId="0" applyFont="1" applyAlignment="1">
      <alignment vertical="center" textRotation="255"/>
    </xf>
    <xf numFmtId="0" fontId="2" fillId="0" borderId="0" xfId="0" applyFont="1" applyAlignment="1">
      <alignment vertical="top" textRotation="255"/>
    </xf>
    <xf numFmtId="0" fontId="2" fillId="0" borderId="0" xfId="0" applyFont="1" applyAlignment="1">
      <alignment horizontal="right" vertical="top" textRotation="255"/>
    </xf>
    <xf numFmtId="0" fontId="21" fillId="4" borderId="13" xfId="0" applyNumberFormat="1" applyFont="1" applyFill="1" applyBorder="1" applyAlignment="1">
      <alignment vertical="center"/>
    </xf>
    <xf numFmtId="0" fontId="21" fillId="4" borderId="0" xfId="0" applyNumberFormat="1" applyFont="1" applyFill="1" applyBorder="1" applyAlignment="1">
      <alignment vertical="center"/>
    </xf>
    <xf numFmtId="0" fontId="9" fillId="4" borderId="14" xfId="0" applyFont="1" applyFill="1" applyBorder="1">
      <alignment vertical="center"/>
    </xf>
    <xf numFmtId="0" fontId="21" fillId="2" borderId="0" xfId="0" applyNumberFormat="1" applyFont="1" applyFill="1" applyBorder="1" applyAlignment="1">
      <alignment horizontal="right" vertical="center"/>
    </xf>
    <xf numFmtId="0" fontId="9" fillId="4" borderId="13" xfId="0" applyFont="1" applyFill="1" applyBorder="1" applyAlignment="1">
      <alignment vertical="center"/>
    </xf>
    <xf numFmtId="58" fontId="9" fillId="0" borderId="14" xfId="0" applyNumberFormat="1" applyFont="1" applyFill="1" applyBorder="1" applyAlignment="1">
      <alignment vertical="center"/>
    </xf>
    <xf numFmtId="176" fontId="18" fillId="2" borderId="0" xfId="0" applyNumberFormat="1" applyFont="1" applyFill="1" applyAlignment="1">
      <alignment vertical="center"/>
    </xf>
    <xf numFmtId="0" fontId="22" fillId="5" borderId="0" xfId="0" applyFont="1" applyFill="1">
      <alignment vertical="center"/>
    </xf>
    <xf numFmtId="0" fontId="9" fillId="0" borderId="1" xfId="0" applyFont="1" applyBorder="1" applyAlignment="1">
      <alignment vertical="center" wrapText="1"/>
    </xf>
    <xf numFmtId="0" fontId="39" fillId="0" borderId="0" xfId="0" applyFont="1">
      <alignment vertical="center"/>
    </xf>
    <xf numFmtId="58" fontId="32" fillId="0" borderId="0" xfId="0" applyNumberFormat="1" applyFont="1">
      <alignment vertical="center"/>
    </xf>
    <xf numFmtId="0" fontId="21" fillId="2" borderId="7" xfId="0" applyFont="1" applyFill="1" applyBorder="1" applyAlignment="1">
      <alignment vertical="center" shrinkToFit="1"/>
    </xf>
    <xf numFmtId="0" fontId="18" fillId="5" borderId="0" xfId="0" applyFont="1" applyFill="1" applyAlignment="1">
      <alignment horizontal="left" vertical="center"/>
    </xf>
    <xf numFmtId="0" fontId="28" fillId="5" borderId="0" xfId="0" applyFont="1" applyFill="1" applyAlignment="1">
      <alignment horizontal="center" vertical="center"/>
    </xf>
    <xf numFmtId="0" fontId="19" fillId="2" borderId="12" xfId="0" applyFont="1" applyFill="1" applyBorder="1" applyAlignment="1">
      <alignment vertical="center"/>
    </xf>
    <xf numFmtId="176" fontId="6" fillId="2" borderId="0" xfId="0" applyNumberFormat="1" applyFont="1" applyFill="1" applyAlignment="1">
      <alignment horizontal="right" vertical="center"/>
    </xf>
    <xf numFmtId="0" fontId="18" fillId="2" borderId="0" xfId="0" applyFont="1" applyFill="1" applyBorder="1">
      <alignment vertical="center"/>
    </xf>
    <xf numFmtId="58" fontId="32" fillId="0" borderId="0" xfId="0" applyNumberFormat="1" applyFont="1" applyAlignment="1">
      <alignment vertical="center"/>
    </xf>
    <xf numFmtId="0" fontId="19" fillId="2" borderId="0" xfId="0" applyFont="1" applyFill="1" applyAlignment="1">
      <alignment horizontal="right" vertical="center"/>
    </xf>
    <xf numFmtId="0" fontId="44" fillId="0" borderId="52" xfId="0" applyFont="1" applyFill="1" applyBorder="1" applyAlignment="1">
      <alignment horizontal="center" vertical="center" wrapText="1"/>
    </xf>
    <xf numFmtId="0" fontId="44" fillId="0" borderId="52" xfId="0" applyFont="1" applyFill="1" applyBorder="1" applyAlignment="1">
      <alignment horizontal="center" vertical="center" shrinkToFit="1"/>
    </xf>
    <xf numFmtId="0" fontId="44" fillId="0" borderId="53" xfId="0" applyFont="1" applyFill="1" applyBorder="1" applyAlignment="1">
      <alignment horizontal="center" vertical="center" wrapText="1"/>
    </xf>
    <xf numFmtId="0" fontId="46" fillId="0" borderId="0" xfId="0" applyFont="1" applyAlignment="1">
      <alignment horizontal="left" vertical="center"/>
    </xf>
    <xf numFmtId="0" fontId="54" fillId="0" borderId="0" xfId="0" applyFont="1">
      <alignment vertical="center"/>
    </xf>
    <xf numFmtId="0" fontId="46" fillId="0" borderId="0" xfId="0" applyFont="1">
      <alignment vertical="center"/>
    </xf>
    <xf numFmtId="0" fontId="36" fillId="0" borderId="0" xfId="0" applyFont="1" applyBorder="1" applyAlignment="1">
      <alignment vertical="center" wrapText="1"/>
    </xf>
    <xf numFmtId="0" fontId="47" fillId="0" borderId="0" xfId="0" applyFont="1" applyFill="1" applyBorder="1" applyAlignment="1">
      <alignment vertical="center" wrapText="1"/>
    </xf>
    <xf numFmtId="0" fontId="46" fillId="0" borderId="0" xfId="0" applyFont="1" applyAlignment="1">
      <alignment vertical="center"/>
    </xf>
    <xf numFmtId="0" fontId="44" fillId="0" borderId="54" xfId="0" applyFont="1" applyFill="1" applyBorder="1" applyAlignment="1">
      <alignment horizontal="center" vertical="center" shrinkToFit="1"/>
    </xf>
    <xf numFmtId="0" fontId="18" fillId="2" borderId="0" xfId="0" applyFont="1" applyFill="1" applyBorder="1" applyAlignment="1">
      <alignment horizontal="left" vertical="center"/>
    </xf>
    <xf numFmtId="176" fontId="19" fillId="0" borderId="0" xfId="0" applyNumberFormat="1" applyFont="1" applyFill="1" applyAlignment="1">
      <alignment vertical="center"/>
    </xf>
    <xf numFmtId="176" fontId="19" fillId="5" borderId="0" xfId="0" applyNumberFormat="1" applyFont="1" applyFill="1" applyAlignment="1">
      <alignment vertical="center"/>
    </xf>
    <xf numFmtId="0" fontId="30" fillId="0" borderId="15" xfId="0" applyFont="1" applyBorder="1" applyAlignment="1">
      <alignment horizontal="center" vertical="center" wrapText="1"/>
    </xf>
    <xf numFmtId="3" fontId="10" fillId="0" borderId="11" xfId="0" applyNumberFormat="1" applyFont="1" applyFill="1" applyBorder="1" applyAlignment="1">
      <alignment vertical="center"/>
    </xf>
    <xf numFmtId="178" fontId="10" fillId="0" borderId="11" xfId="0" applyNumberFormat="1" applyFont="1" applyFill="1" applyBorder="1" applyAlignment="1">
      <alignment vertical="center"/>
    </xf>
    <xf numFmtId="3" fontId="10" fillId="0" borderId="11" xfId="0" applyNumberFormat="1" applyFont="1" applyBorder="1" applyAlignment="1">
      <alignment vertical="center"/>
    </xf>
    <xf numFmtId="179" fontId="10" fillId="0" borderId="11" xfId="0" applyNumberFormat="1" applyFont="1" applyFill="1" applyBorder="1" applyAlignment="1">
      <alignment vertical="center"/>
    </xf>
    <xf numFmtId="178" fontId="10" fillId="0" borderId="11" xfId="0" applyNumberFormat="1" applyFont="1" applyBorder="1" applyAlignment="1">
      <alignment vertical="center"/>
    </xf>
    <xf numFmtId="3" fontId="19" fillId="0" borderId="0" xfId="0" applyNumberFormat="1" applyFont="1" applyFill="1" applyBorder="1" applyAlignment="1">
      <alignment vertical="center"/>
    </xf>
    <xf numFmtId="178" fontId="19" fillId="0" borderId="0" xfId="0" applyNumberFormat="1" applyFont="1" applyFill="1" applyBorder="1" applyAlignment="1">
      <alignment vertical="center"/>
    </xf>
    <xf numFmtId="3" fontId="19" fillId="0" borderId="0" xfId="0" applyNumberFormat="1" applyFont="1" applyBorder="1" applyAlignment="1">
      <alignment vertical="center"/>
    </xf>
    <xf numFmtId="179" fontId="19" fillId="0" borderId="0" xfId="0" applyNumberFormat="1" applyFont="1" applyFill="1" applyBorder="1" applyAlignment="1">
      <alignment vertical="center"/>
    </xf>
    <xf numFmtId="178" fontId="19" fillId="0" borderId="0" xfId="0" applyNumberFormat="1" applyFont="1" applyBorder="1" applyAlignment="1">
      <alignment vertical="center"/>
    </xf>
    <xf numFmtId="0" fontId="18" fillId="5" borderId="0" xfId="0" applyFont="1" applyFill="1">
      <alignment vertical="center"/>
    </xf>
    <xf numFmtId="176" fontId="19" fillId="5" borderId="0" xfId="0" applyNumberFormat="1" applyFont="1" applyFill="1" applyAlignment="1">
      <alignment horizontal="right" vertical="center"/>
    </xf>
    <xf numFmtId="0" fontId="27" fillId="0" borderId="0" xfId="0" applyFont="1" applyAlignment="1">
      <alignment horizontal="right" vertical="center"/>
    </xf>
    <xf numFmtId="0" fontId="18" fillId="5" borderId="0" xfId="0" applyFont="1" applyFill="1" applyAlignment="1">
      <alignment horizontal="right" vertical="center"/>
    </xf>
    <xf numFmtId="176" fontId="27" fillId="0" borderId="0" xfId="0" applyNumberFormat="1"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27" fillId="5" borderId="0" xfId="0" applyFont="1" applyFill="1">
      <alignment vertical="center"/>
    </xf>
    <xf numFmtId="176" fontId="10" fillId="0" borderId="12" xfId="0" applyNumberFormat="1" applyFont="1" applyFill="1" applyBorder="1" applyAlignment="1">
      <alignment vertical="center"/>
    </xf>
    <xf numFmtId="176" fontId="10" fillId="0" borderId="11" xfId="0" applyNumberFormat="1" applyFont="1" applyFill="1" applyBorder="1" applyAlignment="1">
      <alignment vertical="center"/>
    </xf>
    <xf numFmtId="176" fontId="27" fillId="0" borderId="4" xfId="0" applyNumberFormat="1" applyFont="1" applyFill="1" applyBorder="1" applyAlignment="1">
      <alignment horizontal="left" vertical="center"/>
    </xf>
    <xf numFmtId="176" fontId="27" fillId="0" borderId="5" xfId="0" applyNumberFormat="1" applyFont="1" applyFill="1" applyBorder="1" applyAlignment="1">
      <alignment horizontal="left" vertical="center"/>
    </xf>
    <xf numFmtId="176" fontId="27" fillId="0" borderId="12" xfId="0" applyNumberFormat="1" applyFont="1" applyFill="1" applyBorder="1" applyAlignment="1">
      <alignment horizontal="left" vertical="center"/>
    </xf>
    <xf numFmtId="176" fontId="27" fillId="0" borderId="11" xfId="0" applyNumberFormat="1" applyFont="1" applyFill="1" applyBorder="1" applyAlignment="1">
      <alignment horizontal="left" vertical="center"/>
    </xf>
    <xf numFmtId="176" fontId="27" fillId="0" borderId="0" xfId="0" applyNumberFormat="1" applyFont="1" applyAlignment="1">
      <alignment horizontal="center" vertical="center"/>
    </xf>
    <xf numFmtId="176" fontId="27" fillId="0" borderId="0" xfId="0" applyNumberFormat="1" applyFont="1" applyAlignment="1">
      <alignment horizontal="right" vertical="center"/>
    </xf>
    <xf numFmtId="0" fontId="10" fillId="0" borderId="0" xfId="0" applyFont="1" applyFill="1" applyAlignment="1">
      <alignment vertical="center" shrinkToFit="1"/>
    </xf>
    <xf numFmtId="0" fontId="10" fillId="0" borderId="0" xfId="0" applyFont="1" applyFill="1" applyAlignment="1">
      <alignment vertical="center"/>
    </xf>
    <xf numFmtId="58" fontId="27" fillId="0" borderId="0" xfId="0" applyNumberFormat="1" applyFont="1">
      <alignment vertical="center"/>
    </xf>
    <xf numFmtId="0" fontId="10" fillId="0" borderId="0" xfId="0" applyFont="1">
      <alignment vertical="center"/>
    </xf>
    <xf numFmtId="0" fontId="44" fillId="0" borderId="54" xfId="0" applyFont="1" applyFill="1" applyBorder="1" applyAlignment="1">
      <alignment horizontal="center" vertical="center" wrapText="1"/>
    </xf>
    <xf numFmtId="0" fontId="9" fillId="6" borderId="0" xfId="0" applyNumberFormat="1" applyFont="1" applyFill="1" applyBorder="1" applyAlignment="1">
      <alignment horizontal="left" vertical="center"/>
    </xf>
    <xf numFmtId="0" fontId="9" fillId="6" borderId="6" xfId="0" applyFont="1" applyFill="1" applyBorder="1">
      <alignment vertical="center"/>
    </xf>
    <xf numFmtId="0" fontId="35" fillId="0" borderId="0" xfId="0" applyFont="1">
      <alignment vertical="center"/>
    </xf>
    <xf numFmtId="0" fontId="35" fillId="0" borderId="0" xfId="0" applyFont="1" applyAlignment="1">
      <alignment vertical="center"/>
    </xf>
    <xf numFmtId="0" fontId="2" fillId="0" borderId="56" xfId="0" applyFont="1" applyBorder="1">
      <alignment vertical="center"/>
    </xf>
    <xf numFmtId="0" fontId="55" fillId="2" borderId="57" xfId="0" applyFont="1" applyFill="1" applyBorder="1" applyAlignment="1">
      <alignment horizontal="center" vertical="center"/>
    </xf>
    <xf numFmtId="0" fontId="2" fillId="0" borderId="57" xfId="0" applyFont="1" applyBorder="1">
      <alignment vertical="center"/>
    </xf>
    <xf numFmtId="0" fontId="2" fillId="0" borderId="58" xfId="0" applyFont="1" applyBorder="1">
      <alignment vertical="center"/>
    </xf>
    <xf numFmtId="3" fontId="10" fillId="0" borderId="0" xfId="0" applyNumberFormat="1" applyFont="1" applyFill="1" applyBorder="1" applyAlignment="1">
      <alignment vertical="center"/>
    </xf>
    <xf numFmtId="178" fontId="10" fillId="0" borderId="0" xfId="0" applyNumberFormat="1" applyFont="1" applyFill="1" applyBorder="1" applyAlignment="1">
      <alignment vertical="center"/>
    </xf>
    <xf numFmtId="3" fontId="10" fillId="0" borderId="0" xfId="0" applyNumberFormat="1" applyFont="1" applyBorder="1" applyAlignment="1">
      <alignment vertical="center"/>
    </xf>
    <xf numFmtId="179" fontId="10" fillId="0" borderId="0" xfId="0" applyNumberFormat="1" applyFont="1" applyFill="1" applyBorder="1" applyAlignment="1">
      <alignment vertical="center"/>
    </xf>
    <xf numFmtId="178" fontId="10" fillId="0" borderId="0" xfId="0" applyNumberFormat="1" applyFont="1" applyBorder="1" applyAlignment="1">
      <alignment vertical="center"/>
    </xf>
    <xf numFmtId="49" fontId="27" fillId="0" borderId="0" xfId="0" applyNumberFormat="1" applyFont="1">
      <alignment vertical="center"/>
    </xf>
    <xf numFmtId="0" fontId="24" fillId="0" borderId="0" xfId="0" applyFont="1" applyAlignment="1">
      <alignment vertical="center"/>
    </xf>
    <xf numFmtId="0" fontId="24" fillId="0" borderId="0" xfId="0" applyFont="1" applyAlignment="1">
      <alignment horizontal="left" vertical="center"/>
    </xf>
    <xf numFmtId="0" fontId="19" fillId="0" borderId="0" xfId="0" applyFont="1" applyBorder="1" applyAlignment="1">
      <alignment vertical="center"/>
    </xf>
    <xf numFmtId="0" fontId="28" fillId="0" borderId="0" xfId="0" applyFont="1" applyAlignment="1">
      <alignment horizontal="center" vertical="center"/>
    </xf>
    <xf numFmtId="0" fontId="27" fillId="0" borderId="0" xfId="0" applyFont="1" applyAlignment="1">
      <alignment horizontal="left" vertical="center"/>
    </xf>
    <xf numFmtId="0" fontId="26" fillId="0" borderId="0" xfId="0" applyFont="1" applyAlignment="1">
      <alignment vertical="center"/>
    </xf>
    <xf numFmtId="0" fontId="23" fillId="0" borderId="0" xfId="0" applyFont="1" applyAlignment="1">
      <alignment vertical="center"/>
    </xf>
    <xf numFmtId="0" fontId="18" fillId="0" borderId="0" xfId="0" applyFont="1" applyAlignment="1">
      <alignment horizontal="center" vertical="center"/>
    </xf>
    <xf numFmtId="0" fontId="27" fillId="0" borderId="11"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19" fillId="0" borderId="0" xfId="0" applyFont="1" applyAlignment="1">
      <alignment horizontal="left" vertical="center"/>
    </xf>
    <xf numFmtId="0" fontId="27" fillId="0" borderId="12" xfId="0" applyFont="1" applyBorder="1" applyAlignment="1">
      <alignment vertical="center"/>
    </xf>
    <xf numFmtId="0" fontId="27" fillId="0" borderId="14" xfId="0" applyFont="1" applyBorder="1" applyAlignment="1">
      <alignment horizontal="center" vertical="center"/>
    </xf>
    <xf numFmtId="0" fontId="27" fillId="0" borderId="13" xfId="0" applyFont="1" applyBorder="1" applyAlignment="1">
      <alignment vertical="center"/>
    </xf>
    <xf numFmtId="0" fontId="27" fillId="0" borderId="0" xfId="0" applyFont="1" applyBorder="1" applyAlignment="1">
      <alignment vertical="center"/>
    </xf>
    <xf numFmtId="0" fontId="27" fillId="0" borderId="14" xfId="0" applyFont="1" applyBorder="1" applyAlignment="1">
      <alignment vertical="center"/>
    </xf>
    <xf numFmtId="0" fontId="27" fillId="0" borderId="4" xfId="0" applyFont="1" applyBorder="1" applyAlignment="1">
      <alignment vertical="center"/>
    </xf>
    <xf numFmtId="176" fontId="19" fillId="5" borderId="0" xfId="0" applyNumberFormat="1" applyFont="1" applyFill="1" applyAlignment="1">
      <alignment horizontal="right" vertical="center"/>
    </xf>
    <xf numFmtId="0" fontId="0" fillId="0" borderId="11" xfId="0" applyBorder="1">
      <alignment vertical="center"/>
    </xf>
    <xf numFmtId="0" fontId="0" fillId="0" borderId="10" xfId="0" applyBorder="1">
      <alignment vertical="center"/>
    </xf>
    <xf numFmtId="0" fontId="18" fillId="0" borderId="0" xfId="0" applyFont="1" applyBorder="1" applyAlignment="1">
      <alignment horizontal="center" vertical="center"/>
    </xf>
    <xf numFmtId="176" fontId="19" fillId="0" borderId="0" xfId="0" applyNumberFormat="1" applyFont="1" applyAlignment="1">
      <alignment horizontal="center" vertical="center"/>
    </xf>
    <xf numFmtId="176" fontId="19" fillId="5" borderId="0" xfId="0" applyNumberFormat="1" applyFont="1" applyFill="1" applyAlignment="1">
      <alignment vertical="center"/>
    </xf>
    <xf numFmtId="0" fontId="18" fillId="0" borderId="0" xfId="0" applyFont="1" applyAlignment="1">
      <alignment horizontal="left" vertical="center"/>
    </xf>
    <xf numFmtId="176" fontId="19" fillId="5" borderId="0" xfId="0" applyNumberFormat="1" applyFont="1" applyFill="1" applyAlignment="1">
      <alignment vertical="center"/>
    </xf>
    <xf numFmtId="0" fontId="9" fillId="3" borderId="5" xfId="0" applyNumberFormat="1" applyFont="1" applyFill="1" applyBorder="1" applyAlignment="1">
      <alignment vertical="center"/>
    </xf>
    <xf numFmtId="0" fontId="9" fillId="3" borderId="6" xfId="0" applyNumberFormat="1" applyFont="1" applyFill="1" applyBorder="1" applyAlignment="1">
      <alignment vertical="center"/>
    </xf>
    <xf numFmtId="14" fontId="9" fillId="3" borderId="5" xfId="0" applyNumberFormat="1" applyFont="1" applyFill="1" applyBorder="1" applyAlignment="1">
      <alignment horizontal="left" vertical="center"/>
    </xf>
    <xf numFmtId="14" fontId="21" fillId="2" borderId="12" xfId="0" applyNumberFormat="1" applyFont="1" applyFill="1" applyBorder="1" applyAlignment="1">
      <alignment horizontal="left" vertical="center"/>
    </xf>
    <xf numFmtId="14" fontId="21" fillId="2" borderId="13" xfId="0" applyNumberFormat="1" applyFont="1" applyFill="1" applyBorder="1" applyAlignment="1">
      <alignment horizontal="left" vertical="center"/>
    </xf>
    <xf numFmtId="178" fontId="10" fillId="6" borderId="6" xfId="0" applyNumberFormat="1" applyFont="1" applyFill="1" applyBorder="1">
      <alignment vertical="center"/>
    </xf>
    <xf numFmtId="0" fontId="10" fillId="6" borderId="14" xfId="0" applyFont="1" applyFill="1" applyBorder="1">
      <alignment vertical="center"/>
    </xf>
    <xf numFmtId="0" fontId="9" fillId="6" borderId="14" xfId="0" applyFont="1" applyFill="1" applyBorder="1">
      <alignment vertical="center"/>
    </xf>
    <xf numFmtId="0" fontId="9" fillId="6" borderId="10" xfId="0" applyFont="1" applyFill="1" applyBorder="1">
      <alignment vertical="center"/>
    </xf>
    <xf numFmtId="58" fontId="21" fillId="6" borderId="7" xfId="0" applyNumberFormat="1" applyFont="1" applyFill="1" applyBorder="1">
      <alignment vertical="center"/>
    </xf>
    <xf numFmtId="14" fontId="21" fillId="2" borderId="7" xfId="0" applyNumberFormat="1" applyFont="1" applyFill="1" applyBorder="1">
      <alignment vertical="center"/>
    </xf>
    <xf numFmtId="0" fontId="18" fillId="0" borderId="17" xfId="0" applyFont="1" applyBorder="1">
      <alignment vertical="center"/>
    </xf>
    <xf numFmtId="0" fontId="18" fillId="0" borderId="18" xfId="0" applyFont="1" applyBorder="1">
      <alignment vertical="center"/>
    </xf>
    <xf numFmtId="0" fontId="53" fillId="0" borderId="0" xfId="0" applyFont="1" applyBorder="1" applyAlignment="1">
      <alignment horizontal="right" vertical="center"/>
    </xf>
    <xf numFmtId="0" fontId="53" fillId="0" borderId="0" xfId="0" applyFont="1" applyBorder="1" applyAlignment="1">
      <alignment horizontal="left" vertical="center"/>
    </xf>
    <xf numFmtId="0" fontId="18" fillId="0" borderId="20" xfId="0" applyFont="1" applyBorder="1">
      <alignment vertical="center"/>
    </xf>
    <xf numFmtId="0" fontId="18" fillId="0" borderId="23" xfId="0" applyFont="1" applyBorder="1">
      <alignment vertical="center"/>
    </xf>
    <xf numFmtId="0" fontId="18" fillId="0" borderId="24" xfId="0" applyFont="1" applyBorder="1">
      <alignment vertical="center"/>
    </xf>
    <xf numFmtId="0" fontId="6" fillId="0" borderId="0" xfId="0" applyFont="1" applyFill="1" applyAlignment="1">
      <alignment vertical="center"/>
    </xf>
    <xf numFmtId="0" fontId="6" fillId="0" borderId="23" xfId="0" applyFont="1" applyFill="1" applyBorder="1" applyAlignment="1">
      <alignment horizontal="center" vertical="center"/>
    </xf>
    <xf numFmtId="0" fontId="2" fillId="0" borderId="0" xfId="0" applyFont="1" applyBorder="1">
      <alignment vertical="center"/>
    </xf>
    <xf numFmtId="0" fontId="6" fillId="0" borderId="0" xfId="0" applyFont="1" applyFill="1" applyBorder="1" applyAlignment="1">
      <alignment vertical="center"/>
    </xf>
    <xf numFmtId="0" fontId="2" fillId="0" borderId="112" xfId="0" applyFont="1" applyBorder="1">
      <alignment vertical="center"/>
    </xf>
    <xf numFmtId="0" fontId="8" fillId="0" borderId="0" xfId="0" applyFont="1" applyBorder="1" applyAlignment="1">
      <alignment vertical="center" wrapText="1"/>
    </xf>
    <xf numFmtId="0" fontId="8" fillId="0" borderId="0" xfId="0" applyFont="1" applyBorder="1">
      <alignment vertical="center"/>
    </xf>
    <xf numFmtId="0" fontId="2" fillId="0" borderId="17" xfId="0" applyFont="1" applyBorder="1">
      <alignment vertical="center"/>
    </xf>
    <xf numFmtId="0" fontId="61" fillId="2" borderId="17" xfId="0" applyFont="1" applyFill="1" applyBorder="1" applyAlignment="1">
      <alignment horizontal="center" vertical="center"/>
    </xf>
    <xf numFmtId="0" fontId="2" fillId="0" borderId="18" xfId="0" applyFont="1" applyBorder="1">
      <alignment vertical="center"/>
    </xf>
    <xf numFmtId="0" fontId="2" fillId="0" borderId="20" xfId="0" applyFont="1" applyBorder="1">
      <alignment vertical="center"/>
    </xf>
    <xf numFmtId="0" fontId="8" fillId="0" borderId="23" xfId="0" applyFont="1" applyBorder="1">
      <alignment vertical="center"/>
    </xf>
    <xf numFmtId="0" fontId="2" fillId="0" borderId="24" xfId="0" applyFont="1" applyBorder="1">
      <alignment vertical="center"/>
    </xf>
    <xf numFmtId="0" fontId="2" fillId="0" borderId="13" xfId="0" applyFont="1" applyBorder="1">
      <alignment vertical="center"/>
    </xf>
    <xf numFmtId="0" fontId="2" fillId="0" borderId="20" xfId="0" applyFont="1" applyBorder="1" applyAlignment="1">
      <alignment horizontal="distributed" vertical="distributed"/>
    </xf>
    <xf numFmtId="0" fontId="2" fillId="0" borderId="44" xfId="0" applyFont="1" applyBorder="1">
      <alignment vertical="center"/>
    </xf>
    <xf numFmtId="0" fontId="61" fillId="2" borderId="11" xfId="0" applyFont="1" applyFill="1" applyBorder="1" applyAlignment="1">
      <alignment horizontal="center" vertical="center"/>
    </xf>
    <xf numFmtId="0" fontId="2" fillId="0" borderId="79" xfId="0" applyFont="1" applyBorder="1">
      <alignment vertical="center"/>
    </xf>
    <xf numFmtId="0" fontId="8" fillId="0" borderId="11" xfId="0" applyFont="1" applyBorder="1" applyAlignment="1">
      <alignment vertical="center" wrapText="1"/>
    </xf>
    <xf numFmtId="0" fontId="8" fillId="0" borderId="5" xfId="0" applyFont="1" applyBorder="1">
      <alignment vertical="center"/>
    </xf>
    <xf numFmtId="0" fontId="2" fillId="0" borderId="118" xfId="0" applyFont="1" applyBorder="1">
      <alignment vertical="center"/>
    </xf>
    <xf numFmtId="0" fontId="8" fillId="0" borderId="46" xfId="0" applyFont="1" applyBorder="1" applyAlignment="1">
      <alignment horizontal="center" vertical="center" wrapText="1"/>
    </xf>
    <xf numFmtId="0" fontId="8" fillId="0" borderId="117" xfId="0" applyFont="1" applyBorder="1" applyAlignment="1">
      <alignment horizontal="distributed" vertical="center"/>
    </xf>
    <xf numFmtId="0" fontId="2" fillId="0" borderId="3" xfId="0" applyFont="1" applyBorder="1">
      <alignment vertical="center"/>
    </xf>
    <xf numFmtId="0" fontId="61" fillId="2" borderId="3" xfId="0" applyFont="1" applyFill="1" applyBorder="1" applyAlignment="1">
      <alignment horizontal="center" vertical="center"/>
    </xf>
    <xf numFmtId="0" fontId="2" fillId="0" borderId="0" xfId="0" applyFont="1" applyFill="1" applyAlignment="1">
      <alignment vertical="center"/>
    </xf>
    <xf numFmtId="0" fontId="2" fillId="0" borderId="0" xfId="0" applyFont="1" applyAlignment="1">
      <alignment vertical="center"/>
    </xf>
    <xf numFmtId="0" fontId="0" fillId="0" borderId="0" xfId="0" applyAlignment="1">
      <alignment horizontal="right" vertical="center"/>
    </xf>
    <xf numFmtId="0" fontId="0" fillId="0" borderId="12" xfId="0" applyBorder="1">
      <alignment vertical="center"/>
    </xf>
    <xf numFmtId="0" fontId="0" fillId="0" borderId="4" xfId="0" applyBorder="1">
      <alignment vertical="center"/>
    </xf>
    <xf numFmtId="0" fontId="0" fillId="0" borderId="6" xfId="0" applyBorder="1">
      <alignment vertical="center"/>
    </xf>
    <xf numFmtId="0" fontId="0" fillId="5" borderId="12" xfId="0" applyFill="1" applyBorder="1">
      <alignment vertical="center"/>
    </xf>
    <xf numFmtId="0" fontId="0" fillId="5" borderId="11"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5" xfId="0" applyFill="1" applyBorder="1">
      <alignment vertical="center"/>
    </xf>
    <xf numFmtId="0" fontId="0" fillId="5" borderId="6" xfId="0" applyFill="1" applyBorder="1">
      <alignment vertical="center"/>
    </xf>
    <xf numFmtId="0" fontId="19" fillId="0" borderId="0" xfId="0" applyFont="1" applyFill="1" applyAlignment="1">
      <alignment vertical="center"/>
    </xf>
    <xf numFmtId="176" fontId="18" fillId="0" borderId="0" xfId="0" applyNumberFormat="1" applyFont="1" applyAlignment="1">
      <alignment horizontal="right" vertical="center"/>
    </xf>
    <xf numFmtId="176" fontId="18" fillId="0" borderId="0" xfId="0" applyNumberFormat="1" applyFont="1" applyAlignment="1">
      <alignment horizontal="center" vertical="center"/>
    </xf>
    <xf numFmtId="58" fontId="18" fillId="0" borderId="0" xfId="0" applyNumberFormat="1" applyFont="1">
      <alignment vertical="center"/>
    </xf>
    <xf numFmtId="0" fontId="0" fillId="5" borderId="0" xfId="0" applyFill="1">
      <alignment vertical="center"/>
    </xf>
    <xf numFmtId="0" fontId="0" fillId="0" borderId="0" xfId="0" applyBorder="1" applyAlignment="1">
      <alignment vertical="center"/>
    </xf>
    <xf numFmtId="0" fontId="0" fillId="0" borderId="0" xfId="0" applyAlignment="1">
      <alignment horizontal="left" vertical="center"/>
    </xf>
    <xf numFmtId="0" fontId="8" fillId="0" borderId="0" xfId="0" applyFont="1" applyAlignment="1">
      <alignment vertical="center"/>
    </xf>
    <xf numFmtId="0" fontId="8" fillId="0" borderId="0" xfId="0" applyFont="1" applyAlignment="1">
      <alignment vertical="center" textRotation="255" shrinkToFit="1"/>
    </xf>
    <xf numFmtId="0" fontId="8" fillId="0" borderId="0" xfId="0" applyFont="1" applyAlignment="1">
      <alignment vertical="center" textRotation="255"/>
    </xf>
    <xf numFmtId="0" fontId="0" fillId="0" borderId="0" xfId="0" applyAlignment="1">
      <alignment vertical="top"/>
    </xf>
    <xf numFmtId="0" fontId="6" fillId="2" borderId="47" xfId="0" applyFont="1" applyFill="1" applyBorder="1" applyAlignment="1">
      <alignment vertical="center" textRotation="255"/>
    </xf>
    <xf numFmtId="0" fontId="62" fillId="2" borderId="2" xfId="0" applyFont="1" applyFill="1" applyBorder="1" applyAlignment="1">
      <alignment vertical="center" textRotation="255" shrinkToFit="1"/>
    </xf>
    <xf numFmtId="0" fontId="0" fillId="0" borderId="0" xfId="0" applyBorder="1" applyAlignment="1">
      <alignment vertical="center" textRotation="255"/>
    </xf>
    <xf numFmtId="0" fontId="37" fillId="0" borderId="0" xfId="0" applyFont="1" applyBorder="1" applyAlignment="1">
      <alignment vertical="center" textRotation="255"/>
    </xf>
    <xf numFmtId="0" fontId="62" fillId="0" borderId="0" xfId="0" applyFont="1" applyFill="1" applyBorder="1" applyAlignment="1">
      <alignment vertical="center" textRotation="255" shrinkToFit="1"/>
    </xf>
    <xf numFmtId="0" fontId="6" fillId="0" borderId="0" xfId="0" applyFont="1" applyFill="1" applyBorder="1" applyAlignment="1">
      <alignment vertical="center" textRotation="255"/>
    </xf>
    <xf numFmtId="0" fontId="62" fillId="0" borderId="14" xfId="0" applyFont="1" applyFill="1" applyBorder="1" applyAlignment="1">
      <alignment vertical="center" textRotation="255" shrinkToFit="1"/>
    </xf>
    <xf numFmtId="0" fontId="9" fillId="0" borderId="0" xfId="0" applyFont="1" applyFill="1" applyBorder="1" applyAlignment="1">
      <alignment vertical="center" textRotation="255" shrinkToFit="1"/>
    </xf>
    <xf numFmtId="0" fontId="9" fillId="0" borderId="0" xfId="0" applyFont="1" applyFill="1" applyBorder="1" applyAlignment="1">
      <alignment vertical="center" textRotation="255"/>
    </xf>
    <xf numFmtId="0" fontId="2" fillId="0" borderId="0" xfId="0" applyFont="1" applyFill="1" applyBorder="1" applyAlignment="1">
      <alignment vertical="top" textRotation="255"/>
    </xf>
    <xf numFmtId="0" fontId="2" fillId="0" borderId="0" xfId="0" applyFont="1" applyFill="1" applyBorder="1" applyAlignment="1">
      <alignment vertical="center" textRotation="255"/>
    </xf>
    <xf numFmtId="0" fontId="0" fillId="0" borderId="0" xfId="0" applyFont="1" applyFill="1" applyBorder="1" applyAlignment="1">
      <alignment vertical="center" textRotation="255"/>
    </xf>
    <xf numFmtId="0" fontId="53" fillId="0" borderId="0" xfId="0" applyFont="1">
      <alignment vertical="center"/>
    </xf>
    <xf numFmtId="0" fontId="19" fillId="0" borderId="0" xfId="0" applyFont="1" applyFill="1" applyAlignment="1">
      <alignment horizontal="center" vertical="center"/>
    </xf>
    <xf numFmtId="0" fontId="18" fillId="0" borderId="26" xfId="0" applyFont="1" applyBorder="1" applyAlignment="1">
      <alignment vertical="center"/>
    </xf>
    <xf numFmtId="0" fontId="27" fillId="0" borderId="17" xfId="0" applyFont="1" applyBorder="1" applyAlignment="1">
      <alignment vertical="center"/>
    </xf>
    <xf numFmtId="0" fontId="27" fillId="0" borderId="85" xfId="0" applyFont="1" applyBorder="1" applyAlignment="1">
      <alignment vertical="center"/>
    </xf>
    <xf numFmtId="0" fontId="27" fillId="0" borderId="84" xfId="0" applyFont="1" applyBorder="1" applyAlignment="1">
      <alignment vertical="center"/>
    </xf>
    <xf numFmtId="0" fontId="18" fillId="0" borderId="17" xfId="0" applyFont="1" applyBorder="1" applyAlignment="1">
      <alignment vertical="center"/>
    </xf>
    <xf numFmtId="0" fontId="18" fillId="0" borderId="17" xfId="0" applyFont="1" applyBorder="1" applyAlignment="1">
      <alignment horizontal="right" vertical="center"/>
    </xf>
    <xf numFmtId="0" fontId="18" fillId="0" borderId="21" xfId="0" applyFont="1" applyBorder="1" applyAlignment="1">
      <alignment horizontal="right" vertical="center"/>
    </xf>
    <xf numFmtId="0" fontId="18" fillId="0" borderId="0" xfId="0" applyFont="1" applyBorder="1" applyAlignment="1">
      <alignment vertical="center"/>
    </xf>
    <xf numFmtId="0" fontId="18" fillId="0" borderId="14" xfId="0" applyFont="1" applyBorder="1" applyAlignment="1">
      <alignment vertical="center"/>
    </xf>
    <xf numFmtId="0" fontId="18" fillId="0" borderId="0" xfId="0" applyFont="1" applyBorder="1" applyAlignment="1">
      <alignment horizontal="right" vertical="center"/>
    </xf>
    <xf numFmtId="0" fontId="18" fillId="0" borderId="21" xfId="0" applyFont="1" applyBorder="1" applyAlignment="1">
      <alignment vertical="center"/>
    </xf>
    <xf numFmtId="0" fontId="18" fillId="0" borderId="33" xfId="0" applyFont="1" applyBorder="1" applyAlignment="1">
      <alignment vertical="center"/>
    </xf>
    <xf numFmtId="0" fontId="18" fillId="0" borderId="11" xfId="0" applyFont="1" applyBorder="1" applyAlignment="1">
      <alignment vertical="center"/>
    </xf>
    <xf numFmtId="0" fontId="18" fillId="0" borderId="11" xfId="0" applyFont="1" applyBorder="1" applyAlignment="1">
      <alignment horizontal="right" vertical="center"/>
    </xf>
    <xf numFmtId="0" fontId="18" fillId="0" borderId="79" xfId="0" applyFont="1" applyBorder="1">
      <alignment vertical="center"/>
    </xf>
    <xf numFmtId="0" fontId="18" fillId="0" borderId="25" xfId="0" applyFont="1" applyBorder="1" applyAlignment="1">
      <alignment vertical="center"/>
    </xf>
    <xf numFmtId="0" fontId="27" fillId="0" borderId="23" xfId="0" applyFont="1" applyBorder="1" applyAlignment="1">
      <alignment vertical="center"/>
    </xf>
    <xf numFmtId="0" fontId="27" fillId="0" borderId="43" xfId="0" applyFont="1" applyBorder="1" applyAlignment="1">
      <alignment vertical="center"/>
    </xf>
    <xf numFmtId="0" fontId="27" fillId="0" borderId="44" xfId="0" applyFont="1" applyBorder="1" applyAlignment="1">
      <alignment vertical="center"/>
    </xf>
    <xf numFmtId="0" fontId="18" fillId="0" borderId="23" xfId="0" applyFont="1" applyBorder="1" applyAlignment="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5" borderId="0" xfId="0" applyFont="1" applyFill="1" applyBorder="1" applyAlignment="1">
      <alignment vertical="center"/>
    </xf>
    <xf numFmtId="0" fontId="2" fillId="5" borderId="0" xfId="0" applyFont="1" applyFill="1" applyBorder="1" applyAlignment="1">
      <alignment horizontal="right" vertical="center"/>
    </xf>
    <xf numFmtId="0" fontId="2" fillId="0" borderId="0" xfId="0" applyNumberFormat="1" applyFont="1" applyFill="1" applyBorder="1" applyAlignment="1">
      <alignment vertical="center"/>
    </xf>
    <xf numFmtId="0" fontId="6"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6" fillId="0" borderId="0" xfId="0" applyFont="1" applyFill="1">
      <alignment vertical="center"/>
    </xf>
    <xf numFmtId="0" fontId="2" fillId="0" borderId="23" xfId="0" applyNumberFormat="1" applyFont="1" applyFill="1" applyBorder="1" applyAlignment="1">
      <alignment vertical="center"/>
    </xf>
    <xf numFmtId="0" fontId="0" fillId="0" borderId="84" xfId="0" applyNumberFormat="1" applyFill="1" applyBorder="1" applyAlignment="1">
      <alignment vertical="center"/>
    </xf>
    <xf numFmtId="0" fontId="0" fillId="0" borderId="85" xfId="0" applyNumberFormat="1" applyFont="1" applyFill="1" applyBorder="1" applyAlignment="1">
      <alignment vertical="center"/>
    </xf>
    <xf numFmtId="0" fontId="0" fillId="0" borderId="17" xfId="0" applyNumberFormat="1" applyFont="1" applyFill="1" applyBorder="1" applyAlignment="1">
      <alignment vertical="center"/>
    </xf>
    <xf numFmtId="0" fontId="0" fillId="0" borderId="18" xfId="0" applyNumberFormat="1" applyFont="1" applyFill="1" applyBorder="1" applyAlignment="1">
      <alignment vertical="center"/>
    </xf>
    <xf numFmtId="0" fontId="0" fillId="0" borderId="82" xfId="0" applyNumberFormat="1" applyFont="1" applyFill="1" applyBorder="1" applyAlignment="1">
      <alignment vertical="center"/>
    </xf>
    <xf numFmtId="0" fontId="0" fillId="0" borderId="4" xfId="0" applyNumberFormat="1" applyFont="1" applyFill="1" applyBorder="1" applyAlignment="1">
      <alignment vertical="center"/>
    </xf>
    <xf numFmtId="0" fontId="0" fillId="0" borderId="6" xfId="0" applyNumberFormat="1" applyFont="1" applyFill="1" applyBorder="1" applyAlignment="1">
      <alignment vertical="center"/>
    </xf>
    <xf numFmtId="0" fontId="0" fillId="0" borderId="5" xfId="0" applyNumberFormat="1" applyFont="1" applyFill="1" applyBorder="1" applyAlignment="1">
      <alignment vertical="center"/>
    </xf>
    <xf numFmtId="0" fontId="0" fillId="0" borderId="37" xfId="0" applyNumberFormat="1" applyFont="1" applyFill="1" applyBorder="1" applyAlignment="1">
      <alignment vertical="center"/>
    </xf>
    <xf numFmtId="0" fontId="0" fillId="0" borderId="44" xfId="0" applyNumberFormat="1" applyFont="1" applyFill="1" applyBorder="1" applyAlignment="1">
      <alignment vertical="center"/>
    </xf>
    <xf numFmtId="0" fontId="0" fillId="0" borderId="43" xfId="0" applyNumberFormat="1" applyFont="1" applyFill="1" applyBorder="1" applyAlignment="1">
      <alignment vertical="center"/>
    </xf>
    <xf numFmtId="0" fontId="0" fillId="0" borderId="24" xfId="0" applyNumberFormat="1" applyFont="1" applyFill="1" applyBorder="1" applyAlignment="1">
      <alignment vertical="center"/>
    </xf>
    <xf numFmtId="0" fontId="2" fillId="0" borderId="0" xfId="0" applyFont="1" applyFill="1" applyBorder="1">
      <alignment vertical="center"/>
    </xf>
    <xf numFmtId="49" fontId="38" fillId="0" borderId="0" xfId="0" applyNumberFormat="1" applyFont="1" applyFill="1" applyBorder="1" applyAlignment="1">
      <alignment vertical="center"/>
    </xf>
    <xf numFmtId="0" fontId="0" fillId="0" borderId="0" xfId="0" applyFont="1" applyFill="1">
      <alignment vertical="center"/>
    </xf>
    <xf numFmtId="0" fontId="0" fillId="0" borderId="0" xfId="0" applyFill="1">
      <alignment vertical="center"/>
    </xf>
    <xf numFmtId="0" fontId="2" fillId="0" borderId="0" xfId="0" applyNumberFormat="1" applyFont="1" applyFill="1" applyBorder="1" applyAlignment="1">
      <alignment horizontal="right" vertical="center"/>
    </xf>
    <xf numFmtId="0" fontId="0" fillId="0" borderId="84" xfId="0" applyNumberFormat="1" applyFont="1" applyFill="1" applyBorder="1" applyAlignment="1">
      <alignment vertical="center"/>
    </xf>
    <xf numFmtId="0" fontId="0" fillId="5" borderId="13" xfId="0" applyNumberFormat="1" applyFill="1" applyBorder="1" applyAlignment="1">
      <alignment vertical="center"/>
    </xf>
    <xf numFmtId="0" fontId="0" fillId="5" borderId="0" xfId="0" applyNumberFormat="1" applyFont="1" applyFill="1" applyBorder="1" applyAlignment="1">
      <alignment vertical="center"/>
    </xf>
    <xf numFmtId="0" fontId="0" fillId="5" borderId="14" xfId="0" applyNumberFormat="1" applyFont="1" applyFill="1" applyBorder="1" applyAlignment="1">
      <alignment vertical="center"/>
    </xf>
    <xf numFmtId="0" fontId="0" fillId="5" borderId="0" xfId="0" applyNumberFormat="1" applyFill="1" applyBorder="1" applyAlignment="1">
      <alignment vertical="center"/>
    </xf>
    <xf numFmtId="0" fontId="0" fillId="5" borderId="20" xfId="0" applyNumberFormat="1" applyFont="1" applyFill="1" applyBorder="1" applyAlignment="1">
      <alignment vertical="center"/>
    </xf>
    <xf numFmtId="0" fontId="17" fillId="0" borderId="0" xfId="0" applyFont="1" applyFill="1">
      <alignment vertical="center"/>
    </xf>
    <xf numFmtId="0" fontId="17" fillId="0" borderId="0" xfId="0" applyFont="1" applyFill="1" applyAlignment="1">
      <alignment horizontal="right" vertical="center"/>
    </xf>
    <xf numFmtId="49" fontId="18" fillId="0" borderId="0" xfId="0" applyNumberFormat="1" applyFont="1" applyFill="1" applyAlignment="1">
      <alignment horizontal="center" vertical="center"/>
    </xf>
    <xf numFmtId="182" fontId="23" fillId="0" borderId="0" xfId="0" applyNumberFormat="1" applyFont="1" applyAlignment="1">
      <alignment horizontal="right" vertical="center"/>
    </xf>
    <xf numFmtId="0" fontId="63" fillId="0" borderId="0" xfId="0" applyFont="1" applyFill="1" applyBorder="1">
      <alignment vertical="center"/>
    </xf>
    <xf numFmtId="0" fontId="10" fillId="0" borderId="0" xfId="0" applyFont="1" applyFill="1" applyBorder="1">
      <alignment vertical="center"/>
    </xf>
    <xf numFmtId="0" fontId="27" fillId="0" borderId="0" xfId="0" applyFont="1" applyFill="1" applyBorder="1" applyAlignment="1">
      <alignment vertical="center"/>
    </xf>
    <xf numFmtId="49" fontId="27" fillId="0" borderId="0" xfId="0" applyNumberFormat="1" applyFont="1" applyBorder="1" applyAlignment="1">
      <alignment vertical="center"/>
    </xf>
    <xf numFmtId="0" fontId="30" fillId="0" borderId="90" xfId="0" applyFont="1" applyBorder="1" applyAlignment="1">
      <alignment vertical="center"/>
    </xf>
    <xf numFmtId="0" fontId="32" fillId="0" borderId="25" xfId="0" applyNumberFormat="1" applyFont="1" applyFill="1" applyBorder="1" applyAlignment="1">
      <alignment vertical="center"/>
    </xf>
    <xf numFmtId="0" fontId="32" fillId="0" borderId="23" xfId="0" applyNumberFormat="1" applyFont="1" applyFill="1" applyBorder="1" applyAlignment="1">
      <alignment vertical="center"/>
    </xf>
    <xf numFmtId="3" fontId="32" fillId="0" borderId="43" xfId="0" applyNumberFormat="1" applyFont="1" applyFill="1" applyBorder="1" applyAlignment="1">
      <alignment horizontal="right" vertical="center"/>
    </xf>
    <xf numFmtId="3" fontId="32" fillId="0" borderId="44" xfId="0" applyNumberFormat="1" applyFont="1" applyFill="1" applyBorder="1" applyAlignment="1">
      <alignment vertical="center"/>
    </xf>
    <xf numFmtId="3" fontId="32" fillId="0" borderId="23" xfId="0" applyNumberFormat="1" applyFont="1" applyFill="1" applyBorder="1" applyAlignment="1"/>
    <xf numFmtId="0" fontId="30" fillId="0" borderId="24" xfId="0" applyFont="1" applyBorder="1" applyAlignment="1">
      <alignment vertical="center"/>
    </xf>
    <xf numFmtId="0" fontId="7" fillId="0" borderId="0" xfId="0" applyFont="1" applyFill="1" applyAlignment="1">
      <alignment horizontal="center" vertical="center"/>
    </xf>
    <xf numFmtId="0" fontId="0" fillId="0" borderId="10" xfId="0" applyNumberFormat="1" applyFill="1" applyBorder="1" applyAlignment="1">
      <alignment vertical="center"/>
    </xf>
    <xf numFmtId="0" fontId="0" fillId="0" borderId="79" xfId="0" applyNumberFormat="1" applyFill="1" applyBorder="1" applyAlignment="1">
      <alignment vertical="center"/>
    </xf>
    <xf numFmtId="0" fontId="0" fillId="0" borderId="6" xfId="0" applyNumberFormat="1" applyFill="1" applyBorder="1" applyAlignment="1">
      <alignment vertical="center"/>
    </xf>
    <xf numFmtId="0" fontId="0" fillId="0" borderId="37" xfId="0" applyNumberFormat="1" applyFill="1" applyBorder="1" applyAlignment="1">
      <alignment vertical="center"/>
    </xf>
    <xf numFmtId="0" fontId="0" fillId="0" borderId="43" xfId="0" applyNumberFormat="1" applyFill="1" applyBorder="1" applyAlignment="1">
      <alignment vertical="center"/>
    </xf>
    <xf numFmtId="0" fontId="0" fillId="0" borderId="24" xfId="0" applyNumberFormat="1" applyFill="1" applyBorder="1" applyAlignment="1">
      <alignment vertical="center"/>
    </xf>
    <xf numFmtId="0" fontId="5" fillId="0" borderId="0" xfId="0" applyFont="1" applyFill="1" applyAlignment="1">
      <alignment horizontal="center" vertical="center"/>
    </xf>
    <xf numFmtId="0" fontId="2" fillId="0" borderId="0" xfId="0" applyFont="1" applyFill="1" applyBorder="1" applyAlignment="1">
      <alignment horizontal="right" vertical="center"/>
    </xf>
    <xf numFmtId="0" fontId="18" fillId="5" borderId="0" xfId="0" applyFont="1" applyFill="1" applyBorder="1" applyAlignment="1">
      <alignment vertical="center"/>
    </xf>
    <xf numFmtId="0" fontId="19" fillId="0" borderId="0" xfId="0" applyFont="1" applyAlignment="1">
      <alignment horizontal="right" vertical="center"/>
    </xf>
    <xf numFmtId="0" fontId="10" fillId="5" borderId="0" xfId="0" applyFont="1" applyFill="1" applyAlignment="1">
      <alignment vertical="center"/>
    </xf>
    <xf numFmtId="0" fontId="27" fillId="5" borderId="0" xfId="0" applyFont="1" applyFill="1" applyAlignment="1">
      <alignment horizontal="left" vertical="center"/>
    </xf>
    <xf numFmtId="0" fontId="10" fillId="5" borderId="0" xfId="0" applyNumberFormat="1" applyFont="1" applyFill="1" applyAlignment="1">
      <alignment vertical="center"/>
    </xf>
    <xf numFmtId="0" fontId="0" fillId="0" borderId="0" xfId="0" applyAlignment="1">
      <alignment vertical="center"/>
    </xf>
    <xf numFmtId="0" fontId="27" fillId="5" borderId="0" xfId="0" applyFont="1" applyFill="1" applyAlignment="1">
      <alignment vertical="center"/>
    </xf>
    <xf numFmtId="0" fontId="0" fillId="5" borderId="13" xfId="0" applyFill="1" applyBorder="1" applyAlignment="1">
      <alignment horizontal="left" vertical="center"/>
    </xf>
    <xf numFmtId="0" fontId="0" fillId="5" borderId="0" xfId="0" applyFill="1" applyBorder="1" applyAlignment="1">
      <alignment horizontal="left" vertical="center"/>
    </xf>
    <xf numFmtId="0" fontId="0" fillId="5" borderId="14" xfId="0" applyFill="1" applyBorder="1" applyAlignment="1">
      <alignment horizontal="left" vertical="center"/>
    </xf>
    <xf numFmtId="0" fontId="19" fillId="5" borderId="0" xfId="0" applyFont="1" applyFill="1" applyAlignment="1">
      <alignment vertical="center"/>
    </xf>
    <xf numFmtId="0" fontId="64" fillId="5" borderId="0" xfId="0" applyFont="1" applyFill="1" applyAlignment="1">
      <alignment vertical="center"/>
    </xf>
    <xf numFmtId="0" fontId="28" fillId="0" borderId="0" xfId="0" applyFont="1" applyFill="1" applyAlignment="1">
      <alignment horizontal="center" vertical="center"/>
    </xf>
    <xf numFmtId="0" fontId="2" fillId="0" borderId="34" xfId="0" applyFont="1" applyBorder="1" applyAlignment="1">
      <alignment vertical="distributed"/>
    </xf>
    <xf numFmtId="0" fontId="2" fillId="0" borderId="32" xfId="0" applyFont="1" applyBorder="1" applyAlignment="1">
      <alignment vertical="distributed"/>
    </xf>
    <xf numFmtId="0" fontId="5" fillId="2" borderId="32" xfId="0" applyFont="1" applyFill="1" applyBorder="1" applyAlignment="1">
      <alignment vertical="center"/>
    </xf>
    <xf numFmtId="0" fontId="5" fillId="2" borderId="3" xfId="0" applyFont="1" applyFill="1" applyBorder="1" applyAlignment="1">
      <alignment vertical="center"/>
    </xf>
    <xf numFmtId="0" fontId="5" fillId="2" borderId="82" xfId="0" applyFont="1" applyFill="1" applyBorder="1" applyAlignment="1">
      <alignment vertical="center"/>
    </xf>
    <xf numFmtId="0" fontId="6" fillId="0" borderId="0" xfId="0" applyFont="1" applyFill="1" applyBorder="1" applyAlignment="1">
      <alignment horizontal="center" vertical="center"/>
    </xf>
    <xf numFmtId="0" fontId="2" fillId="0" borderId="29" xfId="0" applyFont="1" applyBorder="1" applyAlignment="1">
      <alignment vertical="distributed"/>
    </xf>
    <xf numFmtId="0" fontId="2" fillId="2" borderId="11" xfId="0" applyFont="1" applyFill="1" applyBorder="1" applyAlignment="1">
      <alignment vertical="center"/>
    </xf>
    <xf numFmtId="0" fontId="2" fillId="2" borderId="79" xfId="0" applyFont="1" applyFill="1" applyBorder="1" applyAlignment="1">
      <alignment vertical="center"/>
    </xf>
    <xf numFmtId="0" fontId="2" fillId="0" borderId="76" xfId="0" applyFont="1" applyBorder="1" applyAlignment="1">
      <alignment vertical="distributed"/>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7" xfId="0" applyFont="1" applyBorder="1" applyAlignment="1">
      <alignment vertical="distributed"/>
    </xf>
    <xf numFmtId="0" fontId="2" fillId="0" borderId="17" xfId="0" applyFont="1" applyBorder="1" applyAlignment="1">
      <alignment horizontal="center" vertical="distributed"/>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0" borderId="23" xfId="0" applyFont="1" applyBorder="1" applyAlignment="1">
      <alignment horizontal="left" vertical="distributed"/>
    </xf>
    <xf numFmtId="0" fontId="2" fillId="0" borderId="23" xfId="0" applyFont="1" applyFill="1" applyBorder="1" applyAlignment="1">
      <alignment horizontal="left" vertical="center"/>
    </xf>
    <xf numFmtId="0" fontId="2" fillId="0" borderId="23" xfId="0" applyFont="1" applyBorder="1" applyAlignment="1">
      <alignment vertical="center"/>
    </xf>
    <xf numFmtId="0" fontId="2" fillId="0" borderId="56" xfId="0" applyFont="1" applyBorder="1" applyAlignment="1">
      <alignment vertical="distributed"/>
    </xf>
    <xf numFmtId="0" fontId="39" fillId="0" borderId="30" xfId="0" applyFont="1" applyBorder="1" applyAlignment="1">
      <alignment horizontal="center" vertical="center"/>
    </xf>
    <xf numFmtId="0" fontId="2" fillId="0" borderId="26" xfId="0" applyFont="1" applyFill="1" applyBorder="1" applyAlignment="1">
      <alignment vertical="center"/>
    </xf>
    <xf numFmtId="0" fontId="2" fillId="0" borderId="18" xfId="0" applyFont="1" applyFill="1" applyBorder="1" applyAlignment="1">
      <alignment vertical="center"/>
    </xf>
    <xf numFmtId="0" fontId="0" fillId="0" borderId="32" xfId="0" applyFont="1" applyBorder="1" applyAlignment="1">
      <alignment vertical="center"/>
    </xf>
    <xf numFmtId="0" fontId="0" fillId="0" borderId="3" xfId="0" applyFont="1" applyBorder="1" applyAlignment="1">
      <alignment vertical="center"/>
    </xf>
    <xf numFmtId="0" fontId="2" fillId="0" borderId="32" xfId="0" applyFont="1" applyBorder="1" applyAlignment="1">
      <alignment vertical="center"/>
    </xf>
    <xf numFmtId="0" fontId="0" fillId="0" borderId="82" xfId="0" applyFill="1" applyBorder="1" applyAlignment="1">
      <alignment vertical="center"/>
    </xf>
    <xf numFmtId="0" fontId="0" fillId="0" borderId="82" xfId="0" applyFont="1" applyBorder="1" applyAlignment="1">
      <alignment vertical="center"/>
    </xf>
    <xf numFmtId="0" fontId="2" fillId="0" borderId="56" xfId="0" applyFont="1" applyBorder="1" applyAlignment="1">
      <alignment vertical="center"/>
    </xf>
    <xf numFmtId="0" fontId="0" fillId="0" borderId="58" xfId="0" applyFill="1" applyBorder="1" applyAlignment="1">
      <alignment vertical="center"/>
    </xf>
    <xf numFmtId="0" fontId="2" fillId="0" borderId="3" xfId="0" applyFont="1" applyBorder="1" applyAlignment="1">
      <alignment vertical="center"/>
    </xf>
    <xf numFmtId="49" fontId="38" fillId="0" borderId="3" xfId="0" applyNumberFormat="1" applyFont="1" applyFill="1" applyBorder="1" applyAlignment="1">
      <alignment vertical="center"/>
    </xf>
    <xf numFmtId="0" fontId="0" fillId="0" borderId="57" xfId="0" applyBorder="1" applyAlignment="1">
      <alignment vertical="center"/>
    </xf>
    <xf numFmtId="0" fontId="2" fillId="0" borderId="57" xfId="0" applyFont="1" applyBorder="1" applyAlignment="1">
      <alignment vertical="center"/>
    </xf>
    <xf numFmtId="49" fontId="38" fillId="0" borderId="57" xfId="0" applyNumberFormat="1" applyFont="1" applyFill="1" applyBorder="1" applyAlignment="1">
      <alignment vertical="center"/>
    </xf>
    <xf numFmtId="0" fontId="2" fillId="0" borderId="136" xfId="0" applyFont="1" applyBorder="1" applyAlignment="1">
      <alignment vertical="distributed"/>
    </xf>
    <xf numFmtId="0" fontId="5" fillId="0" borderId="56" xfId="0" applyFont="1" applyFill="1" applyBorder="1" applyAlignment="1">
      <alignment vertical="center"/>
    </xf>
    <xf numFmtId="0" fontId="5" fillId="0" borderId="57" xfId="0" applyFont="1" applyFill="1" applyBorder="1" applyAlignment="1">
      <alignment vertical="center"/>
    </xf>
    <xf numFmtId="0" fontId="5" fillId="0" borderId="58" xfId="0" applyFont="1" applyFill="1" applyBorder="1" applyAlignment="1">
      <alignment vertical="center"/>
    </xf>
    <xf numFmtId="0" fontId="68" fillId="0" borderId="0" xfId="0" applyFont="1" applyAlignment="1">
      <alignment vertical="center"/>
    </xf>
    <xf numFmtId="176" fontId="18" fillId="2" borderId="0" xfId="0" applyNumberFormat="1" applyFont="1" applyFill="1" applyAlignment="1">
      <alignment horizontal="right" vertical="center"/>
    </xf>
    <xf numFmtId="0" fontId="6" fillId="5" borderId="0" xfId="0" applyFont="1" applyFill="1" applyBorder="1" applyAlignment="1">
      <alignment horizontal="center" vertical="center"/>
    </xf>
    <xf numFmtId="0" fontId="2" fillId="5" borderId="0" xfId="0" applyFont="1" applyFill="1">
      <alignment vertical="center"/>
    </xf>
    <xf numFmtId="0" fontId="44" fillId="0" borderId="141" xfId="0" applyFont="1" applyFill="1" applyBorder="1" applyAlignment="1">
      <alignment horizontal="center" vertical="center" wrapText="1" shrinkToFit="1"/>
    </xf>
    <xf numFmtId="0" fontId="44" fillId="0" borderId="142" xfId="0" applyFont="1" applyFill="1" applyBorder="1" applyAlignment="1">
      <alignment horizontal="center" vertical="center" shrinkToFit="1"/>
    </xf>
    <xf numFmtId="0" fontId="44" fillId="0" borderId="142" xfId="0" applyFont="1" applyFill="1" applyBorder="1" applyAlignment="1">
      <alignment horizontal="center" vertical="center" wrapText="1"/>
    </xf>
    <xf numFmtId="0" fontId="21" fillId="2" borderId="13" xfId="0" applyNumberFormat="1" applyFont="1" applyFill="1" applyBorder="1" applyAlignment="1">
      <alignment vertical="center"/>
    </xf>
    <xf numFmtId="0" fontId="21" fillId="2" borderId="13" xfId="0" applyNumberFormat="1" applyFont="1" applyFill="1" applyBorder="1" applyAlignment="1">
      <alignment horizontal="left" vertical="center"/>
    </xf>
    <xf numFmtId="0" fontId="21" fillId="2" borderId="0" xfId="0" applyNumberFormat="1" applyFont="1" applyFill="1" applyBorder="1" applyAlignment="1">
      <alignment horizontal="left" vertical="center"/>
    </xf>
    <xf numFmtId="0" fontId="22" fillId="0" borderId="0" xfId="0" applyFont="1" applyAlignment="1">
      <alignment horizontal="left" vertical="center"/>
    </xf>
    <xf numFmtId="0" fontId="0" fillId="0" borderId="3" xfId="0" applyBorder="1" applyAlignment="1">
      <alignment horizontal="center" vertical="center"/>
    </xf>
    <xf numFmtId="0" fontId="27" fillId="0" borderId="3" xfId="0" applyFont="1" applyBorder="1">
      <alignment vertical="center"/>
    </xf>
    <xf numFmtId="0" fontId="70" fillId="0" borderId="0" xfId="0" applyFont="1">
      <alignment vertical="center"/>
    </xf>
    <xf numFmtId="0" fontId="42" fillId="0" borderId="0" xfId="0" applyFont="1">
      <alignment vertical="center"/>
    </xf>
    <xf numFmtId="0" fontId="32" fillId="0" borderId="0" xfId="0" applyFont="1">
      <alignment vertical="center"/>
    </xf>
    <xf numFmtId="14" fontId="9" fillId="3" borderId="6" xfId="0" applyNumberFormat="1" applyFont="1" applyFill="1" applyBorder="1" applyAlignment="1">
      <alignment horizontal="left" vertical="center"/>
    </xf>
    <xf numFmtId="58" fontId="71" fillId="3" borderId="6" xfId="0" applyNumberFormat="1" applyFont="1" applyFill="1" applyBorder="1" applyAlignment="1">
      <alignment horizontal="center" vertical="center"/>
    </xf>
    <xf numFmtId="0" fontId="55" fillId="0" borderId="0" xfId="0" applyFont="1" applyFill="1" applyBorder="1" applyAlignment="1">
      <alignment horizontal="center" vertical="center"/>
    </xf>
    <xf numFmtId="0" fontId="27" fillId="0" borderId="0" xfId="0" applyFont="1" applyBorder="1" applyAlignment="1">
      <alignment horizontal="right" vertical="center"/>
    </xf>
    <xf numFmtId="3" fontId="0" fillId="0" borderId="123" xfId="0" applyNumberFormat="1" applyFont="1" applyFill="1" applyBorder="1" applyAlignment="1">
      <alignment vertical="center"/>
    </xf>
    <xf numFmtId="3" fontId="0" fillId="0" borderId="7" xfId="0" applyNumberFormat="1" applyFont="1" applyFill="1" applyBorder="1" applyAlignment="1">
      <alignment vertical="center"/>
    </xf>
    <xf numFmtId="3" fontId="0" fillId="0" borderId="131" xfId="0" applyNumberFormat="1" applyFont="1" applyFill="1" applyBorder="1" applyAlignment="1">
      <alignment vertical="center"/>
    </xf>
    <xf numFmtId="0" fontId="21" fillId="2" borderId="12" xfId="0" applyFont="1" applyFill="1" applyBorder="1" applyAlignment="1">
      <alignment vertical="center"/>
    </xf>
    <xf numFmtId="0" fontId="18" fillId="0" borderId="12" xfId="0" applyFont="1" applyBorder="1" applyAlignment="1">
      <alignment vertical="center"/>
    </xf>
    <xf numFmtId="0" fontId="29" fillId="0" borderId="0" xfId="0" applyFont="1" applyAlignment="1">
      <alignment vertical="center"/>
    </xf>
    <xf numFmtId="0" fontId="18" fillId="0" borderId="10" xfId="0" applyFont="1" applyBorder="1" applyAlignment="1">
      <alignment vertical="center"/>
    </xf>
    <xf numFmtId="0" fontId="41" fillId="0" borderId="0" xfId="0" applyFont="1" applyAlignment="1">
      <alignment horizontal="center" vertical="center"/>
    </xf>
    <xf numFmtId="0" fontId="19"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right" vertical="center"/>
    </xf>
    <xf numFmtId="0" fontId="27" fillId="0" borderId="0" xfId="0" applyFont="1" applyAlignment="1">
      <alignment horizontal="left" vertical="center"/>
    </xf>
    <xf numFmtId="0" fontId="22" fillId="0" borderId="0" xfId="0" applyFont="1" applyAlignment="1">
      <alignment horizontal="right" vertical="center"/>
    </xf>
    <xf numFmtId="0" fontId="44" fillId="0" borderId="142" xfId="0" applyFont="1" applyBorder="1" applyAlignment="1">
      <alignment horizontal="center" vertical="center" shrinkToFit="1"/>
    </xf>
    <xf numFmtId="0" fontId="44" fillId="0" borderId="149" xfId="0" applyFont="1" applyFill="1" applyBorder="1" applyAlignment="1">
      <alignment horizontal="center" vertical="center" shrinkToFit="1"/>
    </xf>
    <xf numFmtId="0" fontId="44" fillId="0" borderId="53" xfId="0" applyFont="1" applyFill="1" applyBorder="1" applyAlignment="1">
      <alignment horizontal="center" vertical="center" shrinkToFit="1"/>
    </xf>
    <xf numFmtId="0" fontId="44" fillId="0" borderId="149" xfId="0" applyFont="1" applyFill="1" applyBorder="1" applyAlignment="1">
      <alignment horizontal="center" vertical="center" wrapText="1"/>
    </xf>
    <xf numFmtId="0" fontId="44" fillId="0" borderId="157" xfId="0" applyFont="1" applyFill="1" applyBorder="1" applyAlignment="1">
      <alignment horizontal="center" vertical="center" shrinkToFit="1"/>
    </xf>
    <xf numFmtId="0" fontId="18" fillId="0" borderId="0" xfId="0" applyFont="1" applyFill="1" applyAlignment="1">
      <alignment vertical="center"/>
    </xf>
    <xf numFmtId="0" fontId="19" fillId="0" borderId="0" xfId="0" applyFont="1" applyFill="1" applyAlignment="1">
      <alignment horizontal="left" vertical="center" shrinkToFit="1"/>
    </xf>
    <xf numFmtId="58" fontId="0" fillId="0" borderId="0" xfId="0" applyNumberFormat="1" applyFont="1">
      <alignment vertical="center"/>
    </xf>
    <xf numFmtId="0" fontId="0" fillId="0" borderId="0" xfId="0" applyFont="1">
      <alignment vertical="center"/>
    </xf>
    <xf numFmtId="0" fontId="74" fillId="0" borderId="0" xfId="0" applyFont="1">
      <alignment vertical="center"/>
    </xf>
    <xf numFmtId="0" fontId="32" fillId="5" borderId="0" xfId="0" applyNumberFormat="1" applyFont="1" applyFill="1" applyAlignment="1">
      <alignment vertical="center"/>
    </xf>
    <xf numFmtId="58" fontId="10" fillId="5" borderId="0" xfId="0" applyNumberFormat="1" applyFont="1" applyFill="1" applyAlignment="1">
      <alignment vertical="center" shrinkToFit="1"/>
    </xf>
    <xf numFmtId="0" fontId="23" fillId="5" borderId="0" xfId="0" applyFont="1" applyFill="1">
      <alignment vertical="center"/>
    </xf>
    <xf numFmtId="0" fontId="19" fillId="5" borderId="0" xfId="0" applyFont="1" applyFill="1">
      <alignment vertical="center"/>
    </xf>
    <xf numFmtId="0" fontId="19" fillId="5" borderId="0" xfId="0" applyFont="1" applyFill="1" applyAlignment="1">
      <alignment horizontal="right" vertical="center"/>
    </xf>
    <xf numFmtId="0" fontId="19" fillId="5" borderId="0" xfId="0" applyFont="1" applyFill="1" applyAlignment="1">
      <alignment horizontal="left" vertical="center"/>
    </xf>
    <xf numFmtId="58" fontId="18" fillId="0" borderId="0" xfId="0" applyNumberFormat="1" applyFont="1" applyAlignment="1">
      <alignment vertical="center"/>
    </xf>
    <xf numFmtId="0" fontId="19" fillId="0" borderId="0" xfId="0" applyFont="1" applyFill="1" applyAlignment="1">
      <alignment vertical="center" shrinkToFit="1"/>
    </xf>
    <xf numFmtId="0" fontId="27" fillId="0" borderId="0" xfId="0" applyFont="1" applyAlignment="1">
      <alignment horizontal="left" vertical="center"/>
    </xf>
    <xf numFmtId="0" fontId="39" fillId="0" borderId="0" xfId="0" applyFont="1" applyAlignment="1">
      <alignment horizontal="center" vertical="center"/>
    </xf>
    <xf numFmtId="0" fontId="18" fillId="0" borderId="1" xfId="0" applyFont="1" applyBorder="1">
      <alignment vertical="center"/>
    </xf>
    <xf numFmtId="176" fontId="18" fillId="5" borderId="0" xfId="0" applyNumberFormat="1" applyFont="1" applyFill="1">
      <alignment vertical="center"/>
    </xf>
    <xf numFmtId="0" fontId="27" fillId="0" borderId="2" xfId="0" applyFont="1" applyFill="1" applyBorder="1" applyAlignment="1">
      <alignment vertical="center"/>
    </xf>
    <xf numFmtId="0" fontId="60" fillId="0" borderId="59" xfId="1" applyFont="1" applyBorder="1" applyAlignment="1" applyProtection="1">
      <alignment vertical="center" shrinkToFit="1"/>
    </xf>
    <xf numFmtId="0" fontId="60" fillId="0" borderId="60" xfId="1" applyFont="1" applyBorder="1" applyAlignment="1" applyProtection="1">
      <alignment vertical="center" shrinkToFit="1"/>
    </xf>
    <xf numFmtId="0" fontId="60" fillId="0" borderId="61" xfId="1" applyFont="1" applyBorder="1" applyAlignment="1" applyProtection="1">
      <alignment vertical="center" shrinkToFit="1"/>
    </xf>
    <xf numFmtId="0" fontId="60" fillId="0" borderId="59" xfId="1" applyFont="1" applyFill="1" applyBorder="1" applyAlignment="1" applyProtection="1">
      <alignment vertical="center" shrinkToFit="1"/>
    </xf>
    <xf numFmtId="0" fontId="60" fillId="0" borderId="60" xfId="1" applyFont="1" applyFill="1" applyBorder="1" applyAlignment="1" applyProtection="1">
      <alignment vertical="center" shrinkToFit="1"/>
    </xf>
    <xf numFmtId="0" fontId="60" fillId="0" borderId="61" xfId="1" applyFont="1" applyFill="1" applyBorder="1" applyAlignment="1" applyProtection="1">
      <alignment vertical="center" shrinkToFit="1"/>
    </xf>
    <xf numFmtId="0" fontId="60" fillId="0" borderId="68" xfId="1" applyFont="1" applyFill="1" applyBorder="1" applyAlignment="1" applyProtection="1">
      <alignment vertical="center" shrinkToFit="1"/>
    </xf>
    <xf numFmtId="0" fontId="60" fillId="0" borderId="69" xfId="1" applyFont="1" applyFill="1" applyBorder="1" applyAlignment="1" applyProtection="1">
      <alignment vertical="center" shrinkToFit="1"/>
    </xf>
    <xf numFmtId="0" fontId="60" fillId="0" borderId="70" xfId="1" applyFont="1" applyFill="1" applyBorder="1" applyAlignment="1" applyProtection="1">
      <alignment vertical="center" shrinkToFit="1"/>
    </xf>
    <xf numFmtId="0" fontId="60" fillId="0" borderId="154" xfId="1" applyFont="1" applyFill="1" applyBorder="1" applyAlignment="1" applyProtection="1">
      <alignment vertical="center" shrinkToFit="1"/>
    </xf>
    <xf numFmtId="0" fontId="60" fillId="0" borderId="155" xfId="1" applyFont="1" applyFill="1" applyBorder="1" applyAlignment="1" applyProtection="1">
      <alignment vertical="center" shrinkToFit="1"/>
    </xf>
    <xf numFmtId="0" fontId="60" fillId="0" borderId="156" xfId="1" applyFont="1" applyFill="1" applyBorder="1" applyAlignment="1" applyProtection="1">
      <alignment vertical="center" shrinkToFit="1"/>
    </xf>
    <xf numFmtId="0" fontId="60" fillId="0" borderId="62" xfId="1" applyFont="1" applyBorder="1" applyAlignment="1" applyProtection="1">
      <alignment vertical="center"/>
    </xf>
    <xf numFmtId="0" fontId="60" fillId="0" borderId="63" xfId="1" applyFont="1" applyBorder="1" applyAlignment="1" applyProtection="1">
      <alignment vertical="center"/>
    </xf>
    <xf numFmtId="0" fontId="60" fillId="0" borderId="64" xfId="1" applyFont="1" applyBorder="1" applyAlignment="1" applyProtection="1">
      <alignment vertical="center"/>
    </xf>
    <xf numFmtId="0" fontId="60" fillId="0" borderId="68" xfId="1" applyFont="1" applyBorder="1" applyAlignment="1" applyProtection="1">
      <alignment vertical="center"/>
    </xf>
    <xf numFmtId="0" fontId="60" fillId="0" borderId="69" xfId="1" applyFont="1" applyBorder="1" applyAlignment="1" applyProtection="1">
      <alignment vertical="center"/>
    </xf>
    <xf numFmtId="0" fontId="60" fillId="0" borderId="70" xfId="1" applyFont="1" applyBorder="1" applyAlignment="1" applyProtection="1">
      <alignment vertical="center"/>
    </xf>
    <xf numFmtId="0" fontId="60" fillId="0" borderId="65" xfId="1" applyFont="1" applyBorder="1" applyAlignment="1" applyProtection="1">
      <alignment vertical="center" shrinkToFit="1"/>
    </xf>
    <xf numFmtId="0" fontId="60" fillId="0" borderId="66" xfId="1" applyFont="1" applyBorder="1" applyAlignment="1" applyProtection="1">
      <alignment vertical="center" shrinkToFit="1"/>
    </xf>
    <xf numFmtId="0" fontId="60" fillId="0" borderId="67" xfId="1" applyFont="1" applyBorder="1" applyAlignment="1" applyProtection="1">
      <alignment vertical="center" shrinkToFit="1"/>
    </xf>
    <xf numFmtId="0" fontId="60" fillId="0" borderId="143" xfId="1" applyFont="1" applyBorder="1" applyAlignment="1" applyProtection="1">
      <alignment vertical="center" shrinkToFit="1"/>
    </xf>
    <xf numFmtId="0" fontId="60" fillId="0" borderId="144" xfId="1" applyFont="1" applyBorder="1" applyAlignment="1" applyProtection="1">
      <alignment vertical="center" shrinkToFit="1"/>
    </xf>
    <xf numFmtId="0" fontId="60" fillId="0" borderId="59" xfId="1" applyFont="1" applyBorder="1" applyAlignment="1" applyProtection="1">
      <alignment vertical="center"/>
    </xf>
    <xf numFmtId="0" fontId="60" fillId="0" borderId="60" xfId="1" applyFont="1" applyBorder="1" applyAlignment="1" applyProtection="1">
      <alignment vertical="center"/>
    </xf>
    <xf numFmtId="0" fontId="60" fillId="0" borderId="61" xfId="1" applyFont="1" applyBorder="1" applyAlignment="1" applyProtection="1">
      <alignment vertical="center"/>
    </xf>
    <xf numFmtId="0" fontId="41" fillId="0" borderId="0" xfId="0" applyFont="1" applyAlignment="1">
      <alignment horizontal="center" vertical="center"/>
    </xf>
    <xf numFmtId="0" fontId="56" fillId="0" borderId="0" xfId="0" applyFont="1" applyFill="1" applyBorder="1" applyAlignment="1">
      <alignment horizontal="center" vertical="center" wrapText="1"/>
    </xf>
    <xf numFmtId="0" fontId="45" fillId="7" borderId="71" xfId="0" applyFont="1" applyFill="1" applyBorder="1" applyAlignment="1">
      <alignment horizontal="center" vertical="center"/>
    </xf>
    <xf numFmtId="0" fontId="45" fillId="7" borderId="55" xfId="0" applyFont="1" applyFill="1" applyBorder="1" applyAlignment="1">
      <alignment horizontal="center" vertical="center"/>
    </xf>
    <xf numFmtId="0" fontId="45" fillId="7" borderId="72" xfId="0" applyFont="1" applyFill="1" applyBorder="1" applyAlignment="1">
      <alignment horizontal="center" vertical="center"/>
    </xf>
    <xf numFmtId="0" fontId="43" fillId="0" borderId="59" xfId="1" applyFont="1" applyBorder="1" applyAlignment="1" applyProtection="1">
      <alignment vertical="center" shrinkToFit="1"/>
    </xf>
    <xf numFmtId="0" fontId="43" fillId="0" borderId="60" xfId="1" applyFont="1" applyBorder="1" applyAlignment="1" applyProtection="1">
      <alignment vertical="center" shrinkToFit="1"/>
    </xf>
    <xf numFmtId="0" fontId="43" fillId="0" borderId="61" xfId="1" applyFont="1" applyBorder="1" applyAlignment="1" applyProtection="1">
      <alignment vertical="center" shrinkToFit="1"/>
    </xf>
    <xf numFmtId="0" fontId="43" fillId="0" borderId="59" xfId="1" applyFont="1" applyBorder="1" applyAlignment="1" applyProtection="1">
      <alignment vertical="center"/>
    </xf>
    <xf numFmtId="0" fontId="43" fillId="0" borderId="60" xfId="1" applyFont="1" applyBorder="1" applyAlignment="1" applyProtection="1">
      <alignment vertical="center"/>
    </xf>
    <xf numFmtId="0" fontId="43" fillId="0" borderId="61" xfId="1" applyFont="1" applyBorder="1" applyAlignment="1" applyProtection="1">
      <alignment vertical="center"/>
    </xf>
    <xf numFmtId="0" fontId="60" fillId="0" borderId="66" xfId="1" applyFont="1" applyBorder="1" applyAlignment="1" applyProtection="1">
      <alignment horizontal="left" vertical="center"/>
    </xf>
    <xf numFmtId="0" fontId="60" fillId="0" borderId="150" xfId="1" applyFont="1" applyBorder="1" applyAlignment="1" applyProtection="1">
      <alignment vertical="center"/>
    </xf>
    <xf numFmtId="0" fontId="60" fillId="0" borderId="151" xfId="1" applyFont="1" applyBorder="1" applyAlignment="1" applyProtection="1">
      <alignment vertical="center"/>
    </xf>
    <xf numFmtId="0" fontId="60" fillId="0" borderId="145" xfId="1" applyFont="1" applyBorder="1" applyAlignment="1" applyProtection="1">
      <alignment vertical="center"/>
    </xf>
    <xf numFmtId="0" fontId="60" fillId="0" borderId="146" xfId="1" applyFont="1" applyBorder="1" applyAlignment="1" applyProtection="1">
      <alignment vertical="center"/>
    </xf>
    <xf numFmtId="0" fontId="60" fillId="0" borderId="65" xfId="1" applyFont="1" applyBorder="1" applyAlignment="1" applyProtection="1">
      <alignment vertical="center"/>
    </xf>
    <xf numFmtId="0" fontId="60" fillId="0" borderId="66" xfId="1" applyFont="1" applyBorder="1" applyAlignment="1" applyProtection="1">
      <alignment vertical="center"/>
    </xf>
    <xf numFmtId="0" fontId="60" fillId="0" borderId="67" xfId="1" applyFont="1" applyBorder="1" applyAlignment="1" applyProtection="1">
      <alignment vertical="center"/>
    </xf>
    <xf numFmtId="0" fontId="60" fillId="0" borderId="59" xfId="1" applyFont="1" applyBorder="1" applyAlignment="1" applyProtection="1">
      <alignment horizontal="left" vertical="center"/>
    </xf>
    <xf numFmtId="0" fontId="60" fillId="0" borderId="60" xfId="1" applyFont="1" applyBorder="1" applyAlignment="1" applyProtection="1">
      <alignment horizontal="left" vertical="center"/>
    </xf>
    <xf numFmtId="0" fontId="60" fillId="0" borderId="61" xfId="1" applyFont="1" applyBorder="1" applyAlignment="1" applyProtection="1">
      <alignment horizontal="left" vertical="center"/>
    </xf>
    <xf numFmtId="0" fontId="60" fillId="0" borderId="62" xfId="1" applyFont="1" applyBorder="1" applyAlignment="1" applyProtection="1">
      <alignment vertical="center" shrinkToFit="1"/>
    </xf>
    <xf numFmtId="0" fontId="60" fillId="0" borderId="63" xfId="1" applyFont="1" applyBorder="1" applyAlignment="1" applyProtection="1">
      <alignment vertical="center" shrinkToFit="1"/>
    </xf>
    <xf numFmtId="0" fontId="60" fillId="0" borderId="64" xfId="1" applyFont="1" applyBorder="1" applyAlignment="1" applyProtection="1">
      <alignment vertical="center" shrinkToFit="1"/>
    </xf>
    <xf numFmtId="0" fontId="43" fillId="0" borderId="68" xfId="1" applyFont="1" applyBorder="1" applyAlignment="1" applyProtection="1">
      <alignment vertical="center"/>
    </xf>
    <xf numFmtId="0" fontId="43" fillId="0" borderId="69" xfId="1" applyFont="1" applyBorder="1" applyAlignment="1" applyProtection="1">
      <alignment vertical="center"/>
    </xf>
    <xf numFmtId="0" fontId="43" fillId="0" borderId="70" xfId="1" applyFont="1" applyBorder="1" applyAlignment="1" applyProtection="1">
      <alignment vertical="center"/>
    </xf>
    <xf numFmtId="0" fontId="43" fillId="0" borderId="59" xfId="1" applyFont="1" applyBorder="1" applyAlignment="1" applyProtection="1">
      <alignment horizontal="left" vertical="center"/>
    </xf>
    <xf numFmtId="0" fontId="43" fillId="0" borderId="60" xfId="1" applyFont="1" applyBorder="1" applyAlignment="1" applyProtection="1">
      <alignment horizontal="left" vertical="center"/>
    </xf>
    <xf numFmtId="0" fontId="43" fillId="0" borderId="61" xfId="1" applyFont="1" applyBorder="1" applyAlignment="1" applyProtection="1">
      <alignment horizontal="left" vertical="center"/>
    </xf>
    <xf numFmtId="0" fontId="43" fillId="0" borderId="59" xfId="1" applyFont="1" applyBorder="1" applyAlignment="1" applyProtection="1">
      <alignment horizontal="left" vertical="center" shrinkToFit="1"/>
    </xf>
    <xf numFmtId="0" fontId="43" fillId="0" borderId="60" xfId="1" applyFont="1" applyBorder="1" applyAlignment="1" applyProtection="1">
      <alignment horizontal="left" vertical="center" shrinkToFit="1"/>
    </xf>
    <xf numFmtId="0" fontId="43" fillId="0" borderId="61" xfId="1" applyFont="1" applyBorder="1" applyAlignment="1" applyProtection="1">
      <alignment horizontal="left" vertical="center" shrinkToFit="1"/>
    </xf>
    <xf numFmtId="0" fontId="60" fillId="0" borderId="152" xfId="1" applyFont="1" applyBorder="1" applyAlignment="1" applyProtection="1">
      <alignment vertical="center"/>
    </xf>
    <xf numFmtId="0" fontId="60" fillId="0" borderId="153" xfId="1" applyFont="1" applyBorder="1" applyAlignment="1" applyProtection="1">
      <alignment vertical="center"/>
    </xf>
    <xf numFmtId="0" fontId="60" fillId="0" borderId="68" xfId="1" applyFont="1" applyBorder="1" applyAlignment="1" applyProtection="1">
      <alignment vertical="center" shrinkToFit="1"/>
    </xf>
    <xf numFmtId="0" fontId="60" fillId="0" borderId="69" xfId="1" applyFont="1" applyBorder="1" applyAlignment="1" applyProtection="1">
      <alignment vertical="center" shrinkToFit="1"/>
    </xf>
    <xf numFmtId="0" fontId="60" fillId="0" borderId="70" xfId="1" applyFont="1" applyBorder="1" applyAlignment="1" applyProtection="1">
      <alignment vertical="center" shrinkToFit="1"/>
    </xf>
    <xf numFmtId="0" fontId="60" fillId="0" borderId="154" xfId="1" applyFont="1" applyBorder="1" applyAlignment="1" applyProtection="1">
      <alignment vertical="center" shrinkToFit="1"/>
    </xf>
    <xf numFmtId="0" fontId="60" fillId="0" borderId="155" xfId="1" applyFont="1" applyBorder="1" applyAlignment="1" applyProtection="1">
      <alignment vertical="center" shrinkToFit="1"/>
    </xf>
    <xf numFmtId="0" fontId="60" fillId="0" borderId="156" xfId="1" applyFont="1" applyBorder="1" applyAlignment="1" applyProtection="1">
      <alignment vertical="center" shrinkToFit="1"/>
    </xf>
    <xf numFmtId="0" fontId="60" fillId="0" borderId="59" xfId="1" applyFont="1" applyBorder="1" applyAlignment="1" applyProtection="1">
      <alignment horizontal="left" vertical="center" shrinkToFit="1"/>
    </xf>
    <xf numFmtId="0" fontId="60" fillId="0" borderId="60" xfId="1" applyFont="1" applyBorder="1" applyAlignment="1" applyProtection="1">
      <alignment horizontal="left" vertical="center" shrinkToFit="1"/>
    </xf>
    <xf numFmtId="0" fontId="60" fillId="0" borderId="61" xfId="1" applyFont="1" applyBorder="1" applyAlignment="1" applyProtection="1">
      <alignment horizontal="left" vertical="center" shrinkToFit="1"/>
    </xf>
    <xf numFmtId="0" fontId="21" fillId="2" borderId="13" xfId="0" applyNumberFormat="1" applyFont="1" applyFill="1" applyBorder="1" applyAlignment="1">
      <alignment vertical="center"/>
    </xf>
    <xf numFmtId="0" fontId="21" fillId="2" borderId="0" xfId="0" applyNumberFormat="1" applyFont="1" applyFill="1" applyBorder="1" applyAlignment="1">
      <alignment vertical="center"/>
    </xf>
    <xf numFmtId="0" fontId="69" fillId="5" borderId="0" xfId="0" applyFont="1" applyFill="1" applyBorder="1">
      <alignment vertical="center"/>
    </xf>
    <xf numFmtId="0" fontId="69" fillId="5" borderId="14" xfId="0" applyFont="1" applyFill="1" applyBorder="1">
      <alignment vertical="center"/>
    </xf>
    <xf numFmtId="0" fontId="21" fillId="2" borderId="13" xfId="0" applyNumberFormat="1" applyFont="1" applyFill="1" applyBorder="1" applyAlignment="1">
      <alignment horizontal="left" vertical="center"/>
    </xf>
    <xf numFmtId="0" fontId="21" fillId="2" borderId="0" xfId="0" applyNumberFormat="1" applyFont="1" applyFill="1" applyBorder="1" applyAlignment="1">
      <alignment horizontal="left" vertical="center"/>
    </xf>
    <xf numFmtId="0" fontId="9" fillId="3" borderId="1" xfId="0" applyNumberFormat="1" applyFont="1" applyFill="1" applyBorder="1" applyAlignment="1">
      <alignment vertical="center"/>
    </xf>
    <xf numFmtId="0" fontId="9" fillId="3" borderId="3" xfId="0" applyNumberFormat="1" applyFont="1" applyFill="1" applyBorder="1" applyAlignment="1">
      <alignment vertical="center"/>
    </xf>
    <xf numFmtId="0" fontId="9" fillId="3" borderId="2" xfId="0" applyNumberFormat="1" applyFont="1" applyFill="1" applyBorder="1" applyAlignment="1">
      <alignment vertical="center"/>
    </xf>
    <xf numFmtId="0" fontId="21" fillId="2" borderId="4" xfId="0" applyNumberFormat="1" applyFont="1" applyFill="1" applyBorder="1" applyAlignment="1">
      <alignment vertical="center"/>
    </xf>
    <xf numFmtId="0" fontId="21" fillId="2" borderId="5" xfId="0" applyNumberFormat="1" applyFont="1" applyFill="1" applyBorder="1" applyAlignment="1">
      <alignment vertical="center"/>
    </xf>
    <xf numFmtId="0" fontId="21" fillId="2" borderId="12" xfId="0" applyNumberFormat="1" applyFont="1" applyFill="1" applyBorder="1" applyAlignment="1">
      <alignment vertical="center"/>
    </xf>
    <xf numFmtId="0" fontId="21" fillId="2" borderId="11" xfId="0" applyNumberFormat="1" applyFont="1" applyFill="1" applyBorder="1" applyAlignment="1">
      <alignment vertical="center"/>
    </xf>
    <xf numFmtId="0" fontId="22" fillId="0" borderId="73" xfId="0" applyFont="1" applyBorder="1" applyAlignment="1">
      <alignment horizontal="center"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18" fillId="0" borderId="26" xfId="0" applyFont="1" applyBorder="1" applyAlignment="1">
      <alignment vertical="center"/>
    </xf>
    <xf numFmtId="0" fontId="18" fillId="0" borderId="17" xfId="0" applyFont="1" applyBorder="1" applyAlignment="1">
      <alignment vertical="center"/>
    </xf>
    <xf numFmtId="0" fontId="18" fillId="0" borderId="18" xfId="0" applyFont="1" applyBorder="1" applyAlignment="1">
      <alignment vertical="center"/>
    </xf>
    <xf numFmtId="0" fontId="18" fillId="0" borderId="21" xfId="0" applyFont="1" applyBorder="1" applyAlignment="1">
      <alignment vertical="center"/>
    </xf>
    <xf numFmtId="0" fontId="18" fillId="0" borderId="0" xfId="0" applyFont="1" applyBorder="1" applyAlignment="1">
      <alignment vertical="center"/>
    </xf>
    <xf numFmtId="0" fontId="18" fillId="0" borderId="20" xfId="0" applyFont="1" applyBorder="1" applyAlignment="1">
      <alignment vertical="center"/>
    </xf>
    <xf numFmtId="0" fontId="18" fillId="0" borderId="25" xfId="0" applyFont="1" applyBorder="1" applyAlignment="1">
      <alignment vertical="center"/>
    </xf>
    <xf numFmtId="0" fontId="18" fillId="0" borderId="23" xfId="0" applyFont="1" applyBorder="1" applyAlignment="1">
      <alignment vertical="center"/>
    </xf>
    <xf numFmtId="0" fontId="18" fillId="0" borderId="24" xfId="0" applyFont="1" applyBorder="1" applyAlignment="1">
      <alignment vertical="center"/>
    </xf>
    <xf numFmtId="0" fontId="35" fillId="0" borderId="0" xfId="0" applyFont="1" applyAlignment="1">
      <alignment horizontal="center" vertical="center"/>
    </xf>
    <xf numFmtId="0" fontId="53" fillId="0" borderId="26"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53" fillId="0" borderId="21" xfId="0" applyFont="1" applyBorder="1" applyAlignment="1">
      <alignment horizontal="center" vertical="center"/>
    </xf>
    <xf numFmtId="0" fontId="53" fillId="0" borderId="0" xfId="0" applyFont="1" applyBorder="1" applyAlignment="1">
      <alignment horizontal="center" vertical="center"/>
    </xf>
    <xf numFmtId="0" fontId="53" fillId="0" borderId="20" xfId="0" applyFont="1" applyBorder="1" applyAlignment="1">
      <alignment horizontal="center" vertical="center"/>
    </xf>
    <xf numFmtId="0" fontId="53" fillId="0" borderId="25" xfId="0" applyFont="1" applyBorder="1" applyAlignment="1">
      <alignment horizontal="center" vertical="center"/>
    </xf>
    <xf numFmtId="0" fontId="53" fillId="0" borderId="23" xfId="0" applyFont="1" applyBorder="1" applyAlignment="1">
      <alignment horizontal="center" vertical="center"/>
    </xf>
    <xf numFmtId="0" fontId="53" fillId="0" borderId="24" xfId="0" applyFont="1" applyBorder="1" applyAlignment="1">
      <alignment horizontal="center" vertical="center"/>
    </xf>
    <xf numFmtId="0" fontId="18" fillId="0" borderId="26" xfId="0" applyFont="1" applyBorder="1" applyAlignment="1">
      <alignment horizontal="center" vertical="center"/>
    </xf>
    <xf numFmtId="0" fontId="18" fillId="0" borderId="17" xfId="0" applyFont="1" applyBorder="1" applyAlignment="1">
      <alignment horizontal="center" vertical="center"/>
    </xf>
    <xf numFmtId="0" fontId="18" fillId="0" borderId="21" xfId="0" applyFont="1" applyBorder="1" applyAlignment="1">
      <alignment horizontal="center" vertical="center"/>
    </xf>
    <xf numFmtId="0" fontId="18" fillId="0" borderId="0"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53" fillId="0" borderId="76" xfId="0" applyFont="1" applyBorder="1" applyAlignment="1">
      <alignment horizontal="center" vertical="center"/>
    </xf>
    <xf numFmtId="0" fontId="53" fillId="0" borderId="49" xfId="0" applyFont="1" applyBorder="1" applyAlignment="1">
      <alignment horizontal="center" vertical="center"/>
    </xf>
    <xf numFmtId="58" fontId="22" fillId="0" borderId="0" xfId="0" applyNumberFormat="1" applyFont="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77" xfId="0" applyFont="1" applyBorder="1" applyAlignment="1">
      <alignment horizontal="center" vertical="center"/>
    </xf>
    <xf numFmtId="0" fontId="53" fillId="0" borderId="78" xfId="0"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30" fillId="0" borderId="26"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24" fillId="0" borderId="0" xfId="0" applyFont="1" applyAlignment="1">
      <alignment horizontal="center" vertical="center"/>
    </xf>
    <xf numFmtId="49" fontId="73" fillId="0" borderId="26" xfId="0" applyNumberFormat="1" applyFont="1" applyBorder="1" applyAlignment="1">
      <alignment horizontal="left" vertical="center"/>
    </xf>
    <xf numFmtId="0" fontId="73" fillId="0" borderId="17" xfId="0" applyFont="1" applyBorder="1" applyAlignment="1">
      <alignment horizontal="left" vertical="center"/>
    </xf>
    <xf numFmtId="0" fontId="73" fillId="0" borderId="18" xfId="0" applyFont="1" applyBorder="1" applyAlignment="1">
      <alignment horizontal="left" vertical="center"/>
    </xf>
    <xf numFmtId="0" fontId="73" fillId="0" borderId="21" xfId="0" applyFont="1" applyBorder="1" applyAlignment="1">
      <alignment horizontal="left" vertical="center"/>
    </xf>
    <xf numFmtId="0" fontId="73" fillId="0" borderId="0" xfId="0" applyFont="1" applyBorder="1" applyAlignment="1">
      <alignment horizontal="left" vertical="center"/>
    </xf>
    <xf numFmtId="0" fontId="73" fillId="0" borderId="20" xfId="0" applyFont="1" applyBorder="1" applyAlignment="1">
      <alignment horizontal="left" vertical="center"/>
    </xf>
    <xf numFmtId="0" fontId="73" fillId="0" borderId="25" xfId="0" applyFont="1" applyBorder="1" applyAlignment="1">
      <alignment horizontal="left" vertical="center"/>
    </xf>
    <xf numFmtId="0" fontId="73" fillId="0" borderId="23" xfId="0" applyFont="1" applyBorder="1" applyAlignment="1">
      <alignment horizontal="left" vertical="center"/>
    </xf>
    <xf numFmtId="0" fontId="73" fillId="0" borderId="24" xfId="0" applyFont="1" applyBorder="1" applyAlignment="1">
      <alignment horizontal="left" vertical="center"/>
    </xf>
    <xf numFmtId="176" fontId="18" fillId="0" borderId="26" xfId="0" applyNumberFormat="1" applyFont="1" applyBorder="1" applyAlignment="1">
      <alignment horizontal="center" vertical="center"/>
    </xf>
    <xf numFmtId="176" fontId="18" fillId="0" borderId="17" xfId="0" applyNumberFormat="1" applyFont="1" applyBorder="1" applyAlignment="1">
      <alignment horizontal="center" vertical="center"/>
    </xf>
    <xf numFmtId="176" fontId="18" fillId="0" borderId="21" xfId="0" applyNumberFormat="1" applyFont="1" applyBorder="1" applyAlignment="1">
      <alignment horizontal="center" vertical="center"/>
    </xf>
    <xf numFmtId="176" fontId="18" fillId="0" borderId="0" xfId="0" applyNumberFormat="1" applyFont="1" applyBorder="1" applyAlignment="1">
      <alignment horizontal="center" vertical="center"/>
    </xf>
    <xf numFmtId="176" fontId="18" fillId="0" borderId="25" xfId="0" applyNumberFormat="1" applyFont="1" applyBorder="1" applyAlignment="1">
      <alignment horizontal="center" vertical="center"/>
    </xf>
    <xf numFmtId="176" fontId="18" fillId="0" borderId="23" xfId="0" applyNumberFormat="1" applyFont="1" applyBorder="1" applyAlignment="1">
      <alignment horizontal="center" vertical="center"/>
    </xf>
    <xf numFmtId="0" fontId="26" fillId="0" borderId="26" xfId="0" applyFont="1" applyBorder="1" applyAlignment="1">
      <alignment vertical="center"/>
    </xf>
    <xf numFmtId="0" fontId="26" fillId="0" borderId="17" xfId="0" applyFont="1" applyBorder="1" applyAlignment="1">
      <alignment vertical="center"/>
    </xf>
    <xf numFmtId="0" fontId="26" fillId="0" borderId="18" xfId="0" applyFont="1" applyBorder="1" applyAlignment="1">
      <alignment vertical="center"/>
    </xf>
    <xf numFmtId="0" fontId="26" fillId="0" borderId="21" xfId="0" applyFont="1" applyBorder="1" applyAlignment="1">
      <alignment vertical="center"/>
    </xf>
    <xf numFmtId="0" fontId="26" fillId="0" borderId="0" xfId="0" applyFont="1" applyBorder="1" applyAlignment="1">
      <alignment vertical="center"/>
    </xf>
    <xf numFmtId="0" fontId="26" fillId="0" borderId="20" xfId="0" applyFont="1" applyBorder="1" applyAlignment="1">
      <alignment vertical="center"/>
    </xf>
    <xf numFmtId="0" fontId="26" fillId="0" borderId="25" xfId="0" applyFont="1" applyBorder="1" applyAlignment="1">
      <alignment vertical="center"/>
    </xf>
    <xf numFmtId="0" fontId="26" fillId="0" borderId="23" xfId="0" applyFont="1" applyBorder="1" applyAlignment="1">
      <alignment vertical="center"/>
    </xf>
    <xf numFmtId="0" fontId="26" fillId="0" borderId="24" xfId="0" applyFont="1" applyBorder="1" applyAlignment="1">
      <alignment vertical="center"/>
    </xf>
    <xf numFmtId="0" fontId="18" fillId="0" borderId="2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8" fillId="0" borderId="21" xfId="0" applyFont="1" applyBorder="1" applyAlignment="1">
      <alignment vertical="center" wrapText="1"/>
    </xf>
    <xf numFmtId="0" fontId="18" fillId="0" borderId="0" xfId="0" applyFont="1" applyBorder="1" applyAlignment="1">
      <alignment vertical="center" wrapText="1"/>
    </xf>
    <xf numFmtId="0" fontId="18" fillId="0" borderId="20" xfId="0" applyFont="1" applyBorder="1" applyAlignment="1">
      <alignment vertical="center" wrapText="1"/>
    </xf>
    <xf numFmtId="0" fontId="18" fillId="0" borderId="25" xfId="0" applyFont="1" applyBorder="1" applyAlignment="1">
      <alignment vertical="center" wrapText="1"/>
    </xf>
    <xf numFmtId="0" fontId="18" fillId="0" borderId="23" xfId="0" applyFont="1" applyBorder="1" applyAlignment="1">
      <alignment vertical="center" wrapText="1"/>
    </xf>
    <xf numFmtId="0" fontId="18" fillId="0" borderId="24" xfId="0" applyFont="1" applyBorder="1" applyAlignment="1">
      <alignment vertical="center" wrapText="1"/>
    </xf>
    <xf numFmtId="176" fontId="22" fillId="0" borderId="0" xfId="0" applyNumberFormat="1" applyFont="1" applyAlignment="1">
      <alignment horizontal="center" vertical="center"/>
    </xf>
    <xf numFmtId="0" fontId="28" fillId="0" borderId="0" xfId="0" applyFont="1" applyAlignment="1">
      <alignment horizontal="center" vertical="center"/>
    </xf>
    <xf numFmtId="176" fontId="22" fillId="0" borderId="0" xfId="0" applyNumberFormat="1"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29" fillId="0" borderId="0" xfId="0" applyFont="1" applyAlignment="1">
      <alignment horizontal="center" vertical="center"/>
    </xf>
    <xf numFmtId="0" fontId="27" fillId="0" borderId="0" xfId="0" applyFont="1" applyAlignment="1">
      <alignment horizontal="left" vertical="center"/>
    </xf>
    <xf numFmtId="0" fontId="26" fillId="0" borderId="0" xfId="0" applyFont="1" applyAlignment="1">
      <alignment vertical="center"/>
    </xf>
    <xf numFmtId="0" fontId="26" fillId="0" borderId="0" xfId="0" applyFont="1" applyAlignment="1">
      <alignment horizontal="left" vertical="center"/>
    </xf>
    <xf numFmtId="0" fontId="35" fillId="2" borderId="0" xfId="0" applyFont="1" applyFill="1" applyAlignment="1">
      <alignment horizontal="left" vertical="center"/>
    </xf>
    <xf numFmtId="0" fontId="35" fillId="2" borderId="0" xfId="0" applyFont="1" applyFill="1" applyAlignment="1">
      <alignment vertical="center"/>
    </xf>
    <xf numFmtId="0" fontId="24" fillId="0" borderId="0" xfId="0" applyFont="1" applyAlignment="1">
      <alignment vertical="center"/>
    </xf>
    <xf numFmtId="0" fontId="24" fillId="0" borderId="0" xfId="0" applyFont="1" applyAlignment="1">
      <alignment horizontal="left" vertical="center"/>
    </xf>
    <xf numFmtId="176" fontId="22" fillId="0" borderId="0" xfId="0" applyNumberFormat="1" applyFont="1" applyFill="1" applyAlignment="1">
      <alignment horizontal="left" vertical="center"/>
    </xf>
    <xf numFmtId="0" fontId="32" fillId="0" borderId="0" xfId="0" applyFont="1" applyAlignment="1">
      <alignment horizontal="center" vertical="center"/>
    </xf>
    <xf numFmtId="176" fontId="19" fillId="0" borderId="0" xfId="0" applyNumberFormat="1" applyFont="1" applyAlignment="1">
      <alignment horizontal="left" vertical="center"/>
    </xf>
    <xf numFmtId="0" fontId="33" fillId="0" borderId="0" xfId="0" applyFont="1" applyAlignment="1">
      <alignment horizontal="left" vertical="center"/>
    </xf>
    <xf numFmtId="0" fontId="23" fillId="0" borderId="0" xfId="0" applyFont="1" applyAlignment="1">
      <alignment vertical="center"/>
    </xf>
    <xf numFmtId="0" fontId="22" fillId="0" borderId="0" xfId="0" applyFont="1" applyAlignment="1">
      <alignment horizontal="right" vertical="center"/>
    </xf>
    <xf numFmtId="58" fontId="70" fillId="0" borderId="0" xfId="0" applyNumberFormat="1" applyFont="1" applyAlignment="1">
      <alignment horizontal="center" vertical="center"/>
    </xf>
    <xf numFmtId="0" fontId="70" fillId="0" borderId="0" xfId="0" applyFont="1" applyAlignment="1">
      <alignment horizontal="center" vertical="center"/>
    </xf>
    <xf numFmtId="58" fontId="25" fillId="0" borderId="0" xfId="0" applyNumberFormat="1" applyFont="1" applyAlignment="1">
      <alignment horizontal="center" vertical="center"/>
    </xf>
    <xf numFmtId="0" fontId="25" fillId="0" borderId="0" xfId="0" applyFont="1" applyAlignment="1">
      <alignment horizontal="center" vertical="center"/>
    </xf>
    <xf numFmtId="0" fontId="22" fillId="0" borderId="12" xfId="0" applyFont="1" applyBorder="1" applyAlignment="1">
      <alignment horizontal="distributed" vertical="center"/>
    </xf>
    <xf numFmtId="0" fontId="22" fillId="0" borderId="11" xfId="0" applyFont="1" applyBorder="1" applyAlignment="1">
      <alignment horizontal="distributed" vertical="center"/>
    </xf>
    <xf numFmtId="0" fontId="22" fillId="0" borderId="10" xfId="0" applyFont="1" applyBorder="1" applyAlignment="1">
      <alignment horizontal="distributed" vertical="center"/>
    </xf>
    <xf numFmtId="0" fontId="25" fillId="0" borderId="12" xfId="0" applyFont="1" applyBorder="1" applyAlignment="1">
      <alignment vertical="center"/>
    </xf>
    <xf numFmtId="0" fontId="25" fillId="0" borderId="11" xfId="0" applyFont="1" applyBorder="1" applyAlignment="1">
      <alignment vertical="center"/>
    </xf>
    <xf numFmtId="0" fontId="25" fillId="0" borderId="10" xfId="0" applyFont="1" applyBorder="1" applyAlignment="1">
      <alignment vertical="center"/>
    </xf>
    <xf numFmtId="176" fontId="25" fillId="0" borderId="1" xfId="0" applyNumberFormat="1" applyFont="1" applyBorder="1" applyAlignment="1">
      <alignment horizontal="left" vertical="center"/>
    </xf>
    <xf numFmtId="176" fontId="25" fillId="0" borderId="3" xfId="0" applyNumberFormat="1" applyFont="1" applyBorder="1" applyAlignment="1">
      <alignment horizontal="left" vertical="center"/>
    </xf>
    <xf numFmtId="176" fontId="25" fillId="0" borderId="2" xfId="0" applyNumberFormat="1" applyFont="1" applyBorder="1" applyAlignment="1">
      <alignment horizontal="left" vertical="center"/>
    </xf>
    <xf numFmtId="176" fontId="25" fillId="0" borderId="0" xfId="0" applyNumberFormat="1" applyFont="1" applyAlignment="1">
      <alignment horizontal="center" vertical="center"/>
    </xf>
    <xf numFmtId="0" fontId="18" fillId="0" borderId="0" xfId="0" applyFont="1" applyAlignment="1">
      <alignment horizontal="center" vertical="center"/>
    </xf>
    <xf numFmtId="0" fontId="22" fillId="0" borderId="1" xfId="0" applyFont="1" applyBorder="1" applyAlignment="1">
      <alignment horizontal="distributed" vertical="center"/>
    </xf>
    <xf numFmtId="0" fontId="22" fillId="0" borderId="3" xfId="0" applyFont="1" applyBorder="1" applyAlignment="1">
      <alignment horizontal="distributed" vertical="center"/>
    </xf>
    <xf numFmtId="0" fontId="22" fillId="0" borderId="2" xfId="0" applyFont="1" applyBorder="1" applyAlignment="1">
      <alignment horizontal="distributed" vertical="center"/>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2" fillId="0" borderId="4" xfId="0" applyFont="1" applyBorder="1" applyAlignment="1">
      <alignment horizontal="distributed" vertical="center"/>
    </xf>
    <xf numFmtId="0" fontId="22" fillId="0" borderId="5" xfId="0" applyFont="1" applyBorder="1" applyAlignment="1">
      <alignment horizontal="distributed" vertical="center"/>
    </xf>
    <xf numFmtId="0" fontId="22" fillId="0" borderId="6" xfId="0" applyFont="1" applyBorder="1" applyAlignment="1">
      <alignment horizontal="distributed"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6" xfId="0" applyFont="1" applyBorder="1" applyAlignment="1">
      <alignment vertical="center"/>
    </xf>
    <xf numFmtId="0" fontId="25" fillId="0" borderId="1" xfId="0" applyFont="1" applyBorder="1" applyAlignment="1">
      <alignment horizontal="right" vertical="center"/>
    </xf>
    <xf numFmtId="0" fontId="25" fillId="0" borderId="3" xfId="0" applyFont="1" applyBorder="1" applyAlignment="1">
      <alignment horizontal="right" vertical="center"/>
    </xf>
    <xf numFmtId="0" fontId="25" fillId="0" borderId="3" xfId="0" applyFont="1" applyBorder="1" applyAlignment="1">
      <alignment vertical="center"/>
    </xf>
    <xf numFmtId="0" fontId="18" fillId="0" borderId="1" xfId="0" applyFont="1" applyBorder="1" applyAlignment="1">
      <alignment horizontal="distributed" vertical="center" shrinkToFit="1"/>
    </xf>
    <xf numFmtId="0" fontId="27" fillId="0" borderId="3" xfId="0" applyFont="1" applyBorder="1" applyAlignment="1">
      <alignment horizontal="distributed" vertical="center" shrinkToFit="1"/>
    </xf>
    <xf numFmtId="0" fontId="27" fillId="0" borderId="2" xfId="0" applyFont="1" applyBorder="1" applyAlignment="1">
      <alignment horizontal="distributed" vertical="center" shrinkToFit="1"/>
    </xf>
    <xf numFmtId="0" fontId="22" fillId="0" borderId="15" xfId="0" applyFont="1" applyBorder="1" applyAlignment="1">
      <alignment vertical="center" textRotation="255" wrapText="1"/>
    </xf>
    <xf numFmtId="0" fontId="22" fillId="0" borderId="8" xfId="0" applyFont="1" applyBorder="1" applyAlignment="1">
      <alignment vertical="center" textRotation="255" wrapText="1"/>
    </xf>
    <xf numFmtId="0" fontId="22" fillId="0" borderId="9" xfId="0" applyFont="1" applyBorder="1" applyAlignment="1">
      <alignment vertical="center" textRotation="255" wrapText="1"/>
    </xf>
    <xf numFmtId="0" fontId="27" fillId="0" borderId="3" xfId="0" applyFont="1" applyBorder="1" applyAlignment="1">
      <alignment horizontal="distributed" vertical="center"/>
    </xf>
    <xf numFmtId="0" fontId="27" fillId="0" borderId="2" xfId="0" applyFont="1" applyBorder="1" applyAlignment="1">
      <alignment horizontal="distributed" vertical="center"/>
    </xf>
    <xf numFmtId="0" fontId="27" fillId="0" borderId="3" xfId="0" applyFont="1" applyBorder="1" applyAlignment="1">
      <alignment horizontal="right" vertical="center"/>
    </xf>
    <xf numFmtId="0" fontId="27" fillId="0" borderId="11" xfId="0" applyFont="1" applyBorder="1" applyAlignment="1">
      <alignment vertical="center"/>
    </xf>
    <xf numFmtId="0" fontId="27" fillId="0" borderId="10" xfId="0" applyFont="1" applyBorder="1" applyAlignment="1">
      <alignment vertical="center"/>
    </xf>
    <xf numFmtId="0" fontId="25" fillId="0" borderId="1" xfId="0" applyFont="1" applyBorder="1" applyAlignment="1">
      <alignment vertical="center"/>
    </xf>
    <xf numFmtId="0" fontId="25" fillId="0" borderId="2" xfId="0" applyFont="1" applyBorder="1" applyAlignment="1">
      <alignmen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8" xfId="0" applyFont="1" applyBorder="1" applyAlignment="1">
      <alignment vertical="center" textRotation="255" wrapText="1"/>
    </xf>
    <xf numFmtId="58" fontId="25" fillId="0" borderId="1" xfId="0" applyNumberFormat="1"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xf>
    <xf numFmtId="0" fontId="58" fillId="0" borderId="12" xfId="0" applyFont="1" applyBorder="1" applyAlignment="1">
      <alignment horizontal="left" vertical="center" wrapText="1"/>
    </xf>
    <xf numFmtId="0" fontId="58" fillId="0" borderId="10" xfId="0" applyFont="1" applyBorder="1" applyAlignment="1">
      <alignment horizontal="left" vertical="center" wrapText="1"/>
    </xf>
    <xf numFmtId="0" fontId="58" fillId="0" borderId="4" xfId="0" applyFont="1" applyBorder="1" applyAlignment="1">
      <alignment horizontal="left" vertical="center" wrapText="1"/>
    </xf>
    <xf numFmtId="0" fontId="58" fillId="0" borderId="6" xfId="0" applyFont="1" applyBorder="1" applyAlignment="1">
      <alignment horizontal="left" vertical="center" wrapText="1"/>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6"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2"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12" xfId="0" applyFont="1" applyFill="1" applyBorder="1" applyAlignment="1">
      <alignment vertical="center" wrapText="1"/>
    </xf>
    <xf numFmtId="0" fontId="33" fillId="2" borderId="11" xfId="0" applyFont="1" applyFill="1" applyBorder="1" applyAlignment="1">
      <alignment vertical="center" wrapText="1"/>
    </xf>
    <xf numFmtId="0" fontId="33" fillId="2" borderId="10" xfId="0" applyFont="1" applyFill="1" applyBorder="1" applyAlignment="1">
      <alignment vertical="center" wrapText="1"/>
    </xf>
    <xf numFmtId="0" fontId="33" fillId="2" borderId="4" xfId="0" applyFont="1" applyFill="1" applyBorder="1" applyAlignment="1">
      <alignment vertical="center" wrapText="1"/>
    </xf>
    <xf numFmtId="0" fontId="33" fillId="2" borderId="5" xfId="0" applyFont="1" applyFill="1" applyBorder="1" applyAlignment="1">
      <alignment vertical="center" wrapText="1"/>
    </xf>
    <xf numFmtId="0" fontId="33" fillId="2" borderId="6" xfId="0" applyFont="1" applyFill="1" applyBorder="1" applyAlignment="1">
      <alignment vertical="center" wrapText="1"/>
    </xf>
    <xf numFmtId="181" fontId="32" fillId="2" borderId="15" xfId="0" applyNumberFormat="1" applyFont="1" applyFill="1" applyBorder="1" applyAlignment="1">
      <alignment horizontal="center" vertical="center"/>
    </xf>
    <xf numFmtId="181" fontId="32" fillId="2" borderId="9" xfId="0" applyNumberFormat="1" applyFont="1" applyFill="1" applyBorder="1" applyAlignment="1">
      <alignment horizontal="center" vertical="center"/>
    </xf>
    <xf numFmtId="0" fontId="32" fillId="0" borderId="15" xfId="0" applyFont="1" applyFill="1" applyBorder="1" applyAlignment="1">
      <alignment horizontal="center" vertical="center"/>
    </xf>
    <xf numFmtId="0" fontId="32" fillId="0" borderId="9" xfId="0" applyFont="1" applyFill="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176" fontId="6" fillId="5" borderId="0" xfId="0" applyNumberFormat="1" applyFont="1" applyFill="1" applyAlignment="1">
      <alignment horizontal="left" vertical="center"/>
    </xf>
    <xf numFmtId="0" fontId="22" fillId="2" borderId="1"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5" fillId="0" borderId="13" xfId="0" applyFont="1" applyBorder="1" applyAlignment="1">
      <alignment horizontal="left" vertical="center"/>
    </xf>
    <xf numFmtId="0" fontId="25" fillId="0" borderId="0" xfId="0" applyFont="1" applyBorder="1" applyAlignment="1">
      <alignment horizontal="left" vertical="center"/>
    </xf>
    <xf numFmtId="0" fontId="25" fillId="2" borderId="1"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2" fillId="0" borderId="15" xfId="0" applyFont="1" applyBorder="1" applyAlignment="1">
      <alignment vertical="center" textRotation="255"/>
    </xf>
    <xf numFmtId="0" fontId="22" fillId="0" borderId="9" xfId="0" applyFont="1" applyBorder="1" applyAlignment="1">
      <alignment vertical="center" textRotation="255"/>
    </xf>
    <xf numFmtId="176" fontId="19" fillId="2" borderId="0" xfId="0" applyNumberFormat="1" applyFont="1" applyFill="1" applyAlignment="1">
      <alignment horizontal="center" vertical="center"/>
    </xf>
    <xf numFmtId="176" fontId="25" fillId="2" borderId="0" xfId="0" applyNumberFormat="1" applyFont="1" applyFill="1" applyAlignment="1">
      <alignment horizontal="center"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13" xfId="0" applyFont="1" applyBorder="1" applyAlignment="1">
      <alignment horizontal="distributed" vertical="center"/>
    </xf>
    <xf numFmtId="0" fontId="22" fillId="0" borderId="0" xfId="0" applyFont="1" applyBorder="1" applyAlignment="1">
      <alignment horizontal="distributed" vertical="center"/>
    </xf>
    <xf numFmtId="0" fontId="22" fillId="0" borderId="14" xfId="0" applyFont="1" applyBorder="1" applyAlignment="1">
      <alignment horizontal="distributed" vertical="center"/>
    </xf>
    <xf numFmtId="0" fontId="27" fillId="0" borderId="0" xfId="0" applyFont="1" applyAlignment="1">
      <alignment horizontal="center" vertical="center"/>
    </xf>
    <xf numFmtId="0" fontId="27" fillId="5" borderId="12" xfId="0" applyNumberFormat="1" applyFont="1" applyFill="1" applyBorder="1" applyAlignment="1">
      <alignment horizontal="left" vertical="center" wrapText="1"/>
    </xf>
    <xf numFmtId="0" fontId="27" fillId="5" borderId="11" xfId="0" applyNumberFormat="1" applyFont="1" applyFill="1" applyBorder="1" applyAlignment="1">
      <alignment horizontal="left" vertical="center" wrapText="1"/>
    </xf>
    <xf numFmtId="0" fontId="27" fillId="5" borderId="10" xfId="0" applyNumberFormat="1" applyFont="1" applyFill="1" applyBorder="1" applyAlignment="1">
      <alignment horizontal="left" vertical="center" wrapText="1"/>
    </xf>
    <xf numFmtId="0" fontId="27" fillId="5" borderId="13" xfId="0" applyNumberFormat="1" applyFont="1" applyFill="1" applyBorder="1" applyAlignment="1">
      <alignment horizontal="left" vertical="center" wrapText="1"/>
    </xf>
    <xf numFmtId="0" fontId="27" fillId="5" borderId="0" xfId="0" applyNumberFormat="1" applyFont="1" applyFill="1" applyBorder="1" applyAlignment="1">
      <alignment horizontal="left" vertical="center" wrapText="1"/>
    </xf>
    <xf numFmtId="0" fontId="27" fillId="5" borderId="14" xfId="0" applyNumberFormat="1" applyFont="1" applyFill="1" applyBorder="1" applyAlignment="1">
      <alignment horizontal="left" vertical="center" wrapText="1"/>
    </xf>
    <xf numFmtId="0" fontId="27" fillId="5" borderId="4" xfId="0" applyNumberFormat="1" applyFont="1" applyFill="1" applyBorder="1" applyAlignment="1">
      <alignment horizontal="left" vertical="center" wrapText="1"/>
    </xf>
    <xf numFmtId="0" fontId="27" fillId="5" borderId="5" xfId="0" applyNumberFormat="1" applyFont="1" applyFill="1" applyBorder="1" applyAlignment="1">
      <alignment horizontal="left" vertical="center" wrapText="1"/>
    </xf>
    <xf numFmtId="0" fontId="27" fillId="5" borderId="6" xfId="0" applyNumberFormat="1" applyFont="1" applyFill="1" applyBorder="1" applyAlignment="1">
      <alignment horizontal="left"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10" fillId="5" borderId="12" xfId="0" applyNumberFormat="1" applyFont="1" applyFill="1" applyBorder="1" applyAlignment="1">
      <alignment horizontal="left" vertical="center" wrapText="1"/>
    </xf>
    <xf numFmtId="0" fontId="10" fillId="5" borderId="11" xfId="0" applyNumberFormat="1" applyFont="1" applyFill="1" applyBorder="1" applyAlignment="1">
      <alignment horizontal="left" vertical="center" wrapText="1"/>
    </xf>
    <xf numFmtId="0" fontId="10" fillId="5" borderId="10" xfId="0" applyNumberFormat="1" applyFont="1" applyFill="1" applyBorder="1" applyAlignment="1">
      <alignment horizontal="left" vertical="center" wrapText="1"/>
    </xf>
    <xf numFmtId="0" fontId="10" fillId="5" borderId="13" xfId="0" applyNumberFormat="1" applyFont="1" applyFill="1" applyBorder="1" applyAlignment="1">
      <alignment horizontal="left" vertical="center" wrapText="1"/>
    </xf>
    <xf numFmtId="0" fontId="10" fillId="5" borderId="0" xfId="0" applyNumberFormat="1" applyFont="1" applyFill="1" applyBorder="1" applyAlignment="1">
      <alignment horizontal="left" vertical="center" wrapText="1"/>
    </xf>
    <xf numFmtId="0" fontId="10" fillId="5" borderId="14" xfId="0" applyNumberFormat="1" applyFont="1" applyFill="1" applyBorder="1" applyAlignment="1">
      <alignment horizontal="left" vertical="center" wrapText="1"/>
    </xf>
    <xf numFmtId="0" fontId="10" fillId="5" borderId="4" xfId="0" applyNumberFormat="1" applyFont="1" applyFill="1" applyBorder="1" applyAlignment="1">
      <alignment horizontal="left" vertical="center" wrapText="1"/>
    </xf>
    <xf numFmtId="0" fontId="10" fillId="5" borderId="5" xfId="0" applyNumberFormat="1" applyFont="1" applyFill="1" applyBorder="1" applyAlignment="1">
      <alignment horizontal="left" vertical="center" wrapText="1"/>
    </xf>
    <xf numFmtId="0" fontId="10" fillId="5" borderId="6" xfId="0" applyNumberFormat="1" applyFont="1" applyFill="1" applyBorder="1" applyAlignment="1">
      <alignment horizontal="left" vertical="center" wrapText="1"/>
    </xf>
    <xf numFmtId="176" fontId="27" fillId="0" borderId="13" xfId="0" applyNumberFormat="1" applyFont="1" applyFill="1" applyBorder="1" applyAlignment="1">
      <alignment horizontal="center" vertical="center"/>
    </xf>
    <xf numFmtId="176" fontId="27" fillId="0" borderId="14" xfId="0" applyNumberFormat="1" applyFont="1" applyFill="1" applyBorder="1" applyAlignment="1">
      <alignment horizontal="center" vertical="center"/>
    </xf>
    <xf numFmtId="0" fontId="10" fillId="0" borderId="0" xfId="0" applyFont="1" applyAlignment="1">
      <alignment horizontal="left" vertical="center"/>
    </xf>
    <xf numFmtId="0" fontId="19" fillId="0" borderId="0" xfId="0" applyFont="1" applyAlignment="1">
      <alignment horizontal="center" vertical="center"/>
    </xf>
    <xf numFmtId="0" fontId="27" fillId="5" borderId="12" xfId="0" applyNumberFormat="1" applyFont="1" applyFill="1" applyBorder="1" applyAlignment="1">
      <alignment horizontal="left" vertical="center"/>
    </xf>
    <xf numFmtId="0" fontId="27" fillId="5" borderId="11" xfId="0" applyNumberFormat="1" applyFont="1" applyFill="1" applyBorder="1" applyAlignment="1">
      <alignment horizontal="left" vertical="center"/>
    </xf>
    <xf numFmtId="0" fontId="27" fillId="5" borderId="10" xfId="0" applyNumberFormat="1" applyFont="1" applyFill="1" applyBorder="1" applyAlignment="1">
      <alignment horizontal="left" vertical="center"/>
    </xf>
    <xf numFmtId="0" fontId="27" fillId="5" borderId="13" xfId="0" applyNumberFormat="1" applyFont="1" applyFill="1" applyBorder="1" applyAlignment="1">
      <alignment horizontal="left" vertical="center"/>
    </xf>
    <xf numFmtId="0" fontId="27" fillId="5" borderId="0" xfId="0" applyNumberFormat="1" applyFont="1" applyFill="1" applyBorder="1" applyAlignment="1">
      <alignment horizontal="left" vertical="center"/>
    </xf>
    <xf numFmtId="0" fontId="27" fillId="5" borderId="14" xfId="0" applyNumberFormat="1" applyFont="1" applyFill="1" applyBorder="1" applyAlignment="1">
      <alignment horizontal="left" vertical="center"/>
    </xf>
    <xf numFmtId="0" fontId="27" fillId="5" borderId="4" xfId="0" applyNumberFormat="1" applyFont="1" applyFill="1" applyBorder="1" applyAlignment="1">
      <alignment horizontal="left" vertical="center"/>
    </xf>
    <xf numFmtId="0" fontId="27" fillId="5" borderId="5" xfId="0" applyNumberFormat="1" applyFont="1" applyFill="1" applyBorder="1" applyAlignment="1">
      <alignment horizontal="left" vertical="center"/>
    </xf>
    <xf numFmtId="0" fontId="27" fillId="5" borderId="6" xfId="0" applyNumberFormat="1" applyFont="1" applyFill="1" applyBorder="1" applyAlignment="1">
      <alignment horizontal="left" vertical="center"/>
    </xf>
    <xf numFmtId="0" fontId="19" fillId="0" borderId="0" xfId="0" applyFont="1" applyAlignment="1">
      <alignment horizontal="left" vertical="center"/>
    </xf>
    <xf numFmtId="58" fontId="32" fillId="5" borderId="0" xfId="0" applyNumberFormat="1" applyFont="1" applyFill="1" applyAlignment="1">
      <alignment horizontal="center" vertical="center"/>
    </xf>
    <xf numFmtId="0" fontId="32" fillId="5" borderId="0" xfId="0" applyFont="1" applyFill="1" applyAlignment="1">
      <alignment horizontal="center" vertical="center"/>
    </xf>
    <xf numFmtId="0" fontId="6" fillId="0" borderId="23" xfId="0" applyFont="1" applyFill="1" applyBorder="1" applyAlignment="1">
      <alignment horizontal="center" vertical="center"/>
    </xf>
    <xf numFmtId="0" fontId="39" fillId="5" borderId="80" xfId="0" applyFont="1" applyFill="1" applyBorder="1" applyAlignment="1">
      <alignment horizontal="left" vertical="center"/>
    </xf>
    <xf numFmtId="0" fontId="39" fillId="5" borderId="81" xfId="0" applyFont="1" applyFill="1" applyBorder="1" applyAlignment="1">
      <alignment horizontal="left" vertical="center"/>
    </xf>
    <xf numFmtId="0" fontId="39" fillId="5" borderId="39" xfId="0" applyFont="1" applyFill="1" applyBorder="1" applyAlignment="1">
      <alignment horizontal="left" vertical="center"/>
    </xf>
    <xf numFmtId="0" fontId="39" fillId="5" borderId="34" xfId="0" applyFont="1" applyFill="1" applyBorder="1" applyAlignment="1">
      <alignment vertical="center"/>
    </xf>
    <xf numFmtId="0" fontId="39" fillId="5" borderId="35" xfId="0" applyFont="1" applyFill="1" applyBorder="1" applyAlignment="1">
      <alignment vertical="center"/>
    </xf>
    <xf numFmtId="0" fontId="39" fillId="5" borderId="111" xfId="0" applyFont="1" applyFill="1" applyBorder="1" applyAlignment="1">
      <alignment vertical="center"/>
    </xf>
    <xf numFmtId="176" fontId="6" fillId="2" borderId="0" xfId="0" applyNumberFormat="1" applyFont="1" applyFill="1" applyAlignment="1">
      <alignment horizontal="center" vertical="center"/>
    </xf>
    <xf numFmtId="0" fontId="2" fillId="0" borderId="147" xfId="0" applyFont="1" applyBorder="1" applyAlignment="1">
      <alignment horizontal="center" vertical="center"/>
    </xf>
    <xf numFmtId="0" fontId="2" fillId="0" borderId="98" xfId="0" applyFont="1" applyBorder="1" applyAlignment="1">
      <alignment horizontal="center" vertical="center"/>
    </xf>
    <xf numFmtId="0" fontId="2" fillId="0" borderId="148" xfId="0" applyFont="1" applyBorder="1" applyAlignment="1">
      <alignment horizontal="center" vertical="center"/>
    </xf>
    <xf numFmtId="0" fontId="55" fillId="5" borderId="11" xfId="0" applyFont="1" applyFill="1" applyBorder="1" applyAlignment="1">
      <alignment horizontal="left" vertical="center" wrapText="1"/>
    </xf>
    <xf numFmtId="0" fontId="55" fillId="5" borderId="0" xfId="0" applyFont="1" applyFill="1" applyBorder="1" applyAlignment="1">
      <alignment horizontal="left" vertical="center" wrapText="1"/>
    </xf>
    <xf numFmtId="0" fontId="2" fillId="5" borderId="23" xfId="0" applyFont="1" applyFill="1" applyBorder="1" applyAlignment="1">
      <alignment horizontal="left" vertical="center"/>
    </xf>
    <xf numFmtId="49" fontId="38" fillId="2" borderId="5" xfId="0" applyNumberFormat="1" applyFont="1" applyFill="1" applyBorder="1" applyAlignment="1">
      <alignment horizontal="left" vertical="center"/>
    </xf>
    <xf numFmtId="49" fontId="38" fillId="2" borderId="37" xfId="0" applyNumberFormat="1" applyFont="1" applyFill="1" applyBorder="1" applyAlignment="1">
      <alignment horizontal="left" vertical="center"/>
    </xf>
    <xf numFmtId="0" fontId="5" fillId="2" borderId="32" xfId="0" applyFont="1" applyFill="1" applyBorder="1" applyAlignment="1">
      <alignment vertical="center"/>
    </xf>
    <xf numFmtId="0" fontId="5" fillId="2" borderId="3" xfId="0" applyFont="1" applyFill="1" applyBorder="1" applyAlignment="1">
      <alignment vertical="center"/>
    </xf>
    <xf numFmtId="0" fontId="5" fillId="2" borderId="82" xfId="0" applyFont="1" applyFill="1" applyBorder="1" applyAlignment="1">
      <alignment vertical="center"/>
    </xf>
    <xf numFmtId="0" fontId="2" fillId="2" borderId="33"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79"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5" borderId="0" xfId="0" applyFont="1" applyFill="1" applyAlignment="1">
      <alignment horizontal="center" vertical="center"/>
    </xf>
    <xf numFmtId="0" fontId="2" fillId="0" borderId="29" xfId="0" applyFont="1" applyBorder="1" applyAlignment="1">
      <alignment horizontal="center" vertical="distributed"/>
    </xf>
    <xf numFmtId="0" fontId="2" fillId="0" borderId="30" xfId="0" applyFont="1" applyBorder="1" applyAlignment="1">
      <alignment horizontal="center" vertical="distributed"/>
    </xf>
    <xf numFmtId="0" fontId="2" fillId="0" borderId="31" xfId="0" applyFont="1" applyBorder="1" applyAlignment="1">
      <alignment horizontal="center" vertical="distributed"/>
    </xf>
    <xf numFmtId="0" fontId="2" fillId="0" borderId="33" xfId="0" applyFont="1" applyBorder="1" applyAlignment="1">
      <alignment horizontal="center" vertical="distributed"/>
    </xf>
    <xf numFmtId="0" fontId="2" fillId="0" borderId="11" xfId="0" applyFont="1" applyBorder="1" applyAlignment="1">
      <alignment horizontal="center" vertical="distributed"/>
    </xf>
    <xf numFmtId="0" fontId="2" fillId="0" borderId="79" xfId="0" applyFont="1" applyBorder="1" applyAlignment="1">
      <alignment horizontal="center" vertical="distributed"/>
    </xf>
    <xf numFmtId="0" fontId="2" fillId="0" borderId="34" xfId="0" applyFont="1" applyBorder="1" applyAlignment="1">
      <alignment horizontal="center" vertical="distributed"/>
    </xf>
    <xf numFmtId="0" fontId="2" fillId="0" borderId="35" xfId="0" applyFont="1" applyBorder="1" applyAlignment="1">
      <alignment horizontal="center" vertical="distributed"/>
    </xf>
    <xf numFmtId="0" fontId="2" fillId="0" borderId="111" xfId="0" applyFont="1" applyBorder="1" applyAlignment="1">
      <alignment horizontal="center" vertical="distributed"/>
    </xf>
    <xf numFmtId="0" fontId="2" fillId="0" borderId="32" xfId="0" applyFont="1" applyBorder="1" applyAlignment="1">
      <alignment horizontal="center" vertical="distributed"/>
    </xf>
    <xf numFmtId="0" fontId="2" fillId="0" borderId="3" xfId="0" applyFont="1" applyBorder="1" applyAlignment="1">
      <alignment horizontal="center" vertical="distributed"/>
    </xf>
    <xf numFmtId="0" fontId="2" fillId="0" borderId="82" xfId="0" applyFont="1" applyBorder="1" applyAlignment="1">
      <alignment horizontal="center" vertical="distributed"/>
    </xf>
    <xf numFmtId="0" fontId="2" fillId="0" borderId="56" xfId="0" applyFont="1" applyBorder="1" applyAlignment="1">
      <alignment horizontal="center" vertical="distributed"/>
    </xf>
    <xf numFmtId="0" fontId="2" fillId="0" borderId="57" xfId="0" applyFont="1" applyBorder="1" applyAlignment="1">
      <alignment horizontal="center" vertical="distributed"/>
    </xf>
    <xf numFmtId="0" fontId="2" fillId="0" borderId="58" xfId="0" applyFont="1" applyBorder="1" applyAlignment="1">
      <alignment horizontal="center" vertical="distributed"/>
    </xf>
    <xf numFmtId="0" fontId="2" fillId="5" borderId="0" xfId="0" applyFont="1" applyFill="1" applyBorder="1" applyAlignment="1">
      <alignment horizontal="center" vertical="center"/>
    </xf>
    <xf numFmtId="0" fontId="2" fillId="5" borderId="113" xfId="0" applyFont="1" applyFill="1" applyBorder="1" applyAlignment="1">
      <alignment horizontal="center" vertical="center"/>
    </xf>
    <xf numFmtId="0" fontId="8" fillId="0" borderId="42" xfId="0" applyFont="1" applyBorder="1" applyAlignment="1">
      <alignment horizontal="left" vertical="center" wrapText="1"/>
    </xf>
    <xf numFmtId="0" fontId="8" fillId="0" borderId="90" xfId="0" applyFont="1" applyBorder="1" applyAlignment="1">
      <alignment horizontal="left" vertical="center" wrapText="1"/>
    </xf>
    <xf numFmtId="0" fontId="8" fillId="0" borderId="91" xfId="0" applyFont="1" applyBorder="1" applyAlignment="1">
      <alignment horizontal="left" vertical="center" wrapText="1"/>
    </xf>
    <xf numFmtId="0" fontId="2" fillId="0" borderId="84" xfId="0" applyFont="1" applyBorder="1" applyAlignment="1">
      <alignment horizontal="distributed" vertical="distributed" indent="1"/>
    </xf>
    <xf numFmtId="0" fontId="2" fillId="0" borderId="18" xfId="0" applyFont="1" applyBorder="1" applyAlignment="1">
      <alignment horizontal="distributed" vertical="distributed" indent="1"/>
    </xf>
    <xf numFmtId="0" fontId="2" fillId="0" borderId="12" xfId="0" applyFont="1" applyBorder="1" applyAlignment="1">
      <alignment horizontal="distributed" vertical="distributed" indent="1"/>
    </xf>
    <xf numFmtId="0" fontId="2" fillId="0" borderId="79" xfId="0" applyFont="1" applyBorder="1" applyAlignment="1">
      <alignment horizontal="distributed" vertical="distributed" indent="1"/>
    </xf>
    <xf numFmtId="0" fontId="8" fillId="0" borderId="90" xfId="0" applyFont="1" applyBorder="1" applyAlignment="1">
      <alignment horizontal="center" vertical="center" wrapText="1"/>
    </xf>
    <xf numFmtId="0" fontId="2" fillId="0" borderId="114" xfId="0" applyFont="1" applyBorder="1" applyAlignment="1">
      <alignment horizontal="center" vertical="center" textRotation="255"/>
    </xf>
    <xf numFmtId="0" fontId="2" fillId="0" borderId="115" xfId="0" applyFont="1" applyBorder="1" applyAlignment="1">
      <alignment horizontal="center" vertical="center" textRotation="255"/>
    </xf>
    <xf numFmtId="0" fontId="2" fillId="0" borderId="116" xfId="0" applyFont="1" applyBorder="1" applyAlignment="1">
      <alignment horizontal="center" vertical="center" textRotation="255"/>
    </xf>
    <xf numFmtId="0" fontId="55" fillId="2" borderId="11"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5" fillId="2" borderId="5" xfId="0" applyFont="1" applyFill="1" applyBorder="1" applyAlignment="1">
      <alignment horizontal="center" vertical="center"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7" fillId="0" borderId="0" xfId="0" applyFont="1" applyBorder="1" applyAlignment="1">
      <alignment horizontal="center" vertical="center" textRotation="255"/>
    </xf>
    <xf numFmtId="0" fontId="2" fillId="0" borderId="0" xfId="0" applyFont="1" applyAlignment="1">
      <alignment horizontal="center" textRotation="180"/>
    </xf>
    <xf numFmtId="0" fontId="39" fillId="0" borderId="12" xfId="0" applyFont="1" applyBorder="1" applyAlignment="1">
      <alignment horizontal="center" vertical="center" textRotation="255"/>
    </xf>
    <xf numFmtId="0" fontId="39" fillId="0" borderId="10" xfId="0" applyFont="1" applyBorder="1" applyAlignment="1">
      <alignment horizontal="center" vertical="center" textRotation="255"/>
    </xf>
    <xf numFmtId="0" fontId="39" fillId="0" borderId="13" xfId="0" applyFont="1" applyBorder="1" applyAlignment="1">
      <alignment horizontal="center" vertical="center" textRotation="255"/>
    </xf>
    <xf numFmtId="0" fontId="39" fillId="0" borderId="14" xfId="0" applyFont="1" applyBorder="1" applyAlignment="1">
      <alignment horizontal="center" vertical="center" textRotation="255"/>
    </xf>
    <xf numFmtId="0" fontId="5" fillId="5" borderId="86" xfId="0" applyFont="1" applyFill="1" applyBorder="1" applyAlignment="1">
      <alignment horizontal="center" vertical="center" textRotation="255"/>
    </xf>
    <xf numFmtId="0" fontId="5" fillId="5" borderId="87" xfId="0" applyFont="1" applyFill="1" applyBorder="1" applyAlignment="1">
      <alignment horizontal="center" vertical="center" textRotation="255"/>
    </xf>
    <xf numFmtId="0" fontId="5" fillId="5" borderId="14" xfId="0" applyFont="1" applyFill="1" applyBorder="1" applyAlignment="1">
      <alignment horizontal="center" vertical="center" textRotation="255"/>
    </xf>
    <xf numFmtId="0" fontId="2" fillId="0" borderId="89" xfId="0" applyFont="1" applyBorder="1" applyAlignment="1">
      <alignment horizontal="center" vertical="distributed" textRotation="255"/>
    </xf>
    <xf numFmtId="0" fontId="2" fillId="0" borderId="90" xfId="0" applyFont="1" applyBorder="1" applyAlignment="1">
      <alignment horizontal="center" vertical="distributed" textRotation="255"/>
    </xf>
    <xf numFmtId="0" fontId="2" fillId="0" borderId="91" xfId="0" applyFont="1" applyBorder="1" applyAlignment="1">
      <alignment horizontal="center" vertical="distributed" textRotation="255"/>
    </xf>
    <xf numFmtId="0" fontId="5" fillId="0" borderId="90" xfId="0" applyFont="1" applyBorder="1" applyAlignment="1">
      <alignment vertical="top" textRotation="255"/>
    </xf>
    <xf numFmtId="0" fontId="5" fillId="0" borderId="83" xfId="0" applyFont="1" applyBorder="1" applyAlignment="1">
      <alignment horizontal="center" vertical="top" textRotation="255"/>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5" fillId="5" borderId="6" xfId="0" applyFont="1" applyFill="1" applyBorder="1" applyAlignment="1">
      <alignment horizontal="center" vertical="center" textRotation="255"/>
    </xf>
    <xf numFmtId="0" fontId="2" fillId="0" borderId="84" xfId="0" applyFont="1" applyBorder="1" applyAlignment="1">
      <alignment horizontal="center" vertical="distributed" textRotation="255"/>
    </xf>
    <xf numFmtId="0" fontId="2" fillId="0" borderId="13" xfId="0" applyFont="1" applyBorder="1" applyAlignment="1">
      <alignment horizontal="center" vertical="distributed" textRotation="255"/>
    </xf>
    <xf numFmtId="0" fontId="2" fillId="0" borderId="4" xfId="0" applyFont="1" applyBorder="1" applyAlignment="1">
      <alignment horizontal="center" vertical="distributed" textRotation="255"/>
    </xf>
    <xf numFmtId="0" fontId="2" fillId="0" borderId="85" xfId="0" applyFont="1" applyBorder="1" applyAlignment="1">
      <alignment horizontal="center" vertical="distributed" textRotation="255"/>
    </xf>
    <xf numFmtId="0" fontId="2" fillId="0" borderId="14" xfId="0" applyFont="1" applyBorder="1" applyAlignment="1">
      <alignment horizontal="center" vertical="distributed" textRotation="255"/>
    </xf>
    <xf numFmtId="0" fontId="2" fillId="0" borderId="6" xfId="0" applyFont="1" applyBorder="1" applyAlignment="1">
      <alignment horizontal="center" vertical="distributed" textRotation="255"/>
    </xf>
    <xf numFmtId="0" fontId="5" fillId="0" borderId="86" xfId="0" applyFont="1" applyBorder="1" applyAlignment="1">
      <alignment horizontal="center" vertical="top" textRotation="255"/>
    </xf>
    <xf numFmtId="0" fontId="2" fillId="0" borderId="0" xfId="0" applyFont="1" applyAlignment="1">
      <alignment horizontal="center" vertical="top" textRotation="255"/>
    </xf>
    <xf numFmtId="0" fontId="0" fillId="0" borderId="0" xfId="0" applyAlignment="1">
      <alignment horizontal="center" vertical="distributed" textRotation="255"/>
    </xf>
    <xf numFmtId="0" fontId="2" fillId="0" borderId="0" xfId="0" applyFont="1" applyAlignment="1">
      <alignment horizontal="right" vertical="top" textRotation="255"/>
    </xf>
    <xf numFmtId="176" fontId="6" fillId="0" borderId="8" xfId="0" applyNumberFormat="1" applyFont="1" applyBorder="1" applyAlignment="1">
      <alignment horizontal="center" vertical="center" textRotation="255"/>
    </xf>
    <xf numFmtId="181" fontId="6" fillId="0" borderId="8" xfId="0" applyNumberFormat="1" applyFont="1" applyBorder="1" applyAlignment="1">
      <alignment horizontal="center" vertical="center" textRotation="255"/>
    </xf>
    <xf numFmtId="0" fontId="2" fillId="0" borderId="26" xfId="0" applyFont="1" applyBorder="1" applyAlignment="1">
      <alignment horizontal="center" vertical="distributed" textRotation="255"/>
    </xf>
    <xf numFmtId="0" fontId="2" fillId="0" borderId="17" xfId="0" applyFont="1" applyBorder="1" applyAlignment="1">
      <alignment horizontal="center" vertical="distributed" textRotation="255"/>
    </xf>
    <xf numFmtId="0" fontId="2" fillId="0" borderId="21" xfId="0" applyFont="1" applyBorder="1" applyAlignment="1">
      <alignment horizontal="center" vertical="distributed" textRotation="255"/>
    </xf>
    <xf numFmtId="0" fontId="2" fillId="0" borderId="0" xfId="0" applyFont="1" applyBorder="1" applyAlignment="1">
      <alignment horizontal="center" vertical="distributed" textRotation="255"/>
    </xf>
    <xf numFmtId="0" fontId="2" fillId="0" borderId="36" xfId="0" applyFont="1" applyBorder="1" applyAlignment="1">
      <alignment horizontal="center" vertical="distributed" textRotation="255"/>
    </xf>
    <xf numFmtId="0" fontId="2" fillId="0" borderId="5" xfId="0" applyFont="1" applyBorder="1" applyAlignment="1">
      <alignment horizontal="center" vertical="distributed" textRotation="255"/>
    </xf>
    <xf numFmtId="0" fontId="2" fillId="0" borderId="0" xfId="0" applyFont="1" applyAlignment="1">
      <alignment vertical="top" textRotation="255"/>
    </xf>
    <xf numFmtId="0" fontId="2" fillId="0" borderId="88" xfId="0" applyFont="1" applyBorder="1" applyAlignment="1">
      <alignment horizontal="center" vertical="distributed" textRotation="255"/>
    </xf>
    <xf numFmtId="0" fontId="2" fillId="0" borderId="8" xfId="0" applyFont="1" applyBorder="1" applyAlignment="1">
      <alignment horizontal="center" vertical="distributed" textRotation="255"/>
    </xf>
    <xf numFmtId="0" fontId="2" fillId="0" borderId="9" xfId="0" applyFont="1" applyBorder="1" applyAlignment="1">
      <alignment horizontal="center" vertical="distributed" textRotation="255"/>
    </xf>
    <xf numFmtId="0" fontId="0" fillId="0" borderId="92" xfId="0" applyBorder="1" applyAlignment="1">
      <alignment horizontal="center" vertical="top" textRotation="255"/>
    </xf>
    <xf numFmtId="0" fontId="0" fillId="0" borderId="93" xfId="0" applyBorder="1" applyAlignment="1">
      <alignment horizontal="center" vertical="top" textRotation="255"/>
    </xf>
    <xf numFmtId="0" fontId="0" fillId="0" borderId="94" xfId="0" applyBorder="1" applyAlignment="1">
      <alignment horizontal="center" vertical="top" textRotation="255"/>
    </xf>
    <xf numFmtId="0" fontId="0" fillId="0" borderId="0" xfId="0" applyBorder="1" applyAlignment="1">
      <alignment horizontal="center" vertical="top" textRotation="255"/>
    </xf>
    <xf numFmtId="0" fontId="0" fillId="2" borderId="0" xfId="0" applyFill="1" applyAlignment="1">
      <alignment horizontal="center" vertical="top" textRotation="255"/>
    </xf>
    <xf numFmtId="0" fontId="6" fillId="2" borderId="0" xfId="0" applyFont="1" applyFill="1" applyAlignment="1">
      <alignment vertical="top" textRotation="255"/>
    </xf>
    <xf numFmtId="0" fontId="67" fillId="0" borderId="0" xfId="0" applyFont="1" applyFill="1" applyAlignment="1">
      <alignment horizontal="center" vertical="top" textRotation="255"/>
    </xf>
    <xf numFmtId="0" fontId="39" fillId="0" borderId="0" xfId="0" applyFont="1" applyFill="1" applyAlignment="1">
      <alignment horizontal="center" vertical="distributed" textRotation="255" indent="1"/>
    </xf>
    <xf numFmtId="0" fontId="0" fillId="0" borderId="0" xfId="0" applyAlignment="1">
      <alignment horizontal="center" vertical="top" textRotation="255"/>
    </xf>
    <xf numFmtId="0" fontId="39" fillId="0" borderId="0" xfId="0" applyFont="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distributed" vertical="center"/>
    </xf>
    <xf numFmtId="0" fontId="0" fillId="0" borderId="0" xfId="0" applyBorder="1" applyAlignment="1">
      <alignment horizontal="distributed" vertical="center"/>
    </xf>
    <xf numFmtId="0" fontId="0" fillId="0" borderId="14" xfId="0" applyBorder="1" applyAlignment="1">
      <alignment horizontal="distributed" vertical="center"/>
    </xf>
    <xf numFmtId="0" fontId="0" fillId="5" borderId="12"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0" fillId="5" borderId="13" xfId="0" applyFill="1" applyBorder="1" applyAlignment="1">
      <alignment horizontal="center" vertical="center"/>
    </xf>
    <xf numFmtId="0" fontId="0" fillId="5" borderId="0" xfId="0" applyFill="1" applyBorder="1" applyAlignment="1">
      <alignment horizontal="center" vertical="center"/>
    </xf>
    <xf numFmtId="0" fontId="0" fillId="5" borderId="14"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9" fillId="5" borderId="0" xfId="0" applyFont="1" applyFill="1" applyAlignment="1">
      <alignment horizontal="center" vertical="center" shrinkToFit="1"/>
    </xf>
    <xf numFmtId="0" fontId="19" fillId="5" borderId="0" xfId="0" applyFont="1" applyFill="1" applyAlignment="1">
      <alignment horizontal="center" vertical="center"/>
    </xf>
    <xf numFmtId="0" fontId="10" fillId="5" borderId="0" xfId="0" applyNumberFormat="1" applyFont="1" applyFill="1" applyAlignment="1">
      <alignment vertical="center"/>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0" fillId="5" borderId="2" xfId="0" applyFill="1" applyBorder="1" applyAlignment="1">
      <alignment horizontal="center" vertical="center"/>
    </xf>
    <xf numFmtId="0" fontId="0" fillId="0" borderId="12" xfId="0" applyBorder="1" applyAlignment="1">
      <alignment horizontal="distributed" vertical="center"/>
    </xf>
    <xf numFmtId="0" fontId="0" fillId="0" borderId="11" xfId="0" applyBorder="1" applyAlignment="1">
      <alignment horizontal="distributed" vertical="center"/>
    </xf>
    <xf numFmtId="0" fontId="0" fillId="0" borderId="10"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0" xfId="0"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132" xfId="0" applyFont="1" applyBorder="1" applyAlignment="1">
      <alignment horizontal="distributed" vertical="distributed"/>
    </xf>
    <xf numFmtId="0" fontId="2" fillId="0" borderId="31" xfId="0" applyFont="1" applyBorder="1" applyAlignment="1">
      <alignment horizontal="distributed" vertical="distributed"/>
    </xf>
    <xf numFmtId="0" fontId="39" fillId="0" borderId="29" xfId="0" applyFont="1" applyBorder="1" applyAlignment="1">
      <alignment horizontal="center" vertical="center"/>
    </xf>
    <xf numFmtId="0" fontId="39" fillId="0" borderId="30" xfId="0" applyFont="1" applyBorder="1" applyAlignment="1">
      <alignment horizontal="center" vertical="center"/>
    </xf>
    <xf numFmtId="0" fontId="2" fillId="0" borderId="134" xfId="0" applyFont="1" applyBorder="1" applyAlignment="1">
      <alignment horizontal="distributed" vertical="distributed"/>
    </xf>
    <xf numFmtId="0" fontId="2" fillId="0" borderId="58" xfId="0" applyFont="1" applyBorder="1" applyAlignment="1">
      <alignment horizontal="distributed" vertical="distributed"/>
    </xf>
    <xf numFmtId="0" fontId="2" fillId="0" borderId="1" xfId="0" applyFont="1" applyBorder="1" applyAlignment="1">
      <alignment horizontal="distributed" vertical="distributed"/>
    </xf>
    <xf numFmtId="0" fontId="2" fillId="0" borderId="82" xfId="0" applyFont="1" applyBorder="1" applyAlignment="1">
      <alignment horizontal="distributed" vertical="distributed"/>
    </xf>
    <xf numFmtId="0" fontId="0" fillId="0" borderId="134" xfId="0" applyBorder="1" applyAlignment="1">
      <alignment vertical="center"/>
    </xf>
    <xf numFmtId="0" fontId="0" fillId="0" borderId="58" xfId="0" applyBorder="1" applyAlignment="1">
      <alignment vertical="center"/>
    </xf>
    <xf numFmtId="49" fontId="38" fillId="0" borderId="1" xfId="0" applyNumberFormat="1" applyFont="1" applyFill="1" applyBorder="1" applyAlignment="1">
      <alignment horizontal="center" vertical="center"/>
    </xf>
    <xf numFmtId="0" fontId="0" fillId="0" borderId="82" xfId="0" applyFill="1" applyBorder="1" applyAlignment="1">
      <alignment horizontal="center" vertical="center"/>
    </xf>
    <xf numFmtId="0" fontId="2" fillId="0" borderId="32" xfId="0" applyFont="1" applyBorder="1" applyAlignment="1">
      <alignment horizontal="center" vertical="center"/>
    </xf>
    <xf numFmtId="0" fontId="0" fillId="0" borderId="56" xfId="0" applyBorder="1" applyAlignment="1">
      <alignment vertical="center"/>
    </xf>
    <xf numFmtId="0" fontId="0" fillId="0" borderId="135" xfId="0" applyBorder="1" applyAlignment="1">
      <alignment vertical="center"/>
    </xf>
    <xf numFmtId="0" fontId="2" fillId="0" borderId="1" xfId="0" applyFont="1" applyBorder="1" applyAlignment="1">
      <alignment horizontal="center" vertical="center"/>
    </xf>
    <xf numFmtId="0" fontId="39" fillId="0" borderId="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3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xf>
    <xf numFmtId="176" fontId="18" fillId="2" borderId="0" xfId="0" applyNumberFormat="1" applyFont="1" applyFill="1" applyAlignment="1">
      <alignment horizontal="center" vertical="center"/>
    </xf>
    <xf numFmtId="0" fontId="70" fillId="0" borderId="0" xfId="0" applyFont="1" applyAlignment="1">
      <alignment horizontal="left" vertical="top" wrapText="1"/>
    </xf>
    <xf numFmtId="0" fontId="18" fillId="2" borderId="0" xfId="0" applyFont="1" applyFill="1" applyAlignment="1">
      <alignment vertical="center"/>
    </xf>
    <xf numFmtId="0" fontId="6" fillId="0" borderId="0" xfId="0" applyFont="1" applyAlignment="1">
      <alignment horizontal="center" vertical="center" textRotation="255"/>
    </xf>
    <xf numFmtId="0" fontId="2" fillId="0" borderId="0" xfId="0" applyFont="1" applyBorder="1" applyAlignment="1">
      <alignment horizontal="center" vertical="top" textRotation="255"/>
    </xf>
    <xf numFmtId="0" fontId="2" fillId="5" borderId="0" xfId="0" applyFont="1" applyFill="1" applyAlignment="1">
      <alignment horizontal="center" vertical="center" textRotation="255"/>
    </xf>
    <xf numFmtId="0" fontId="6" fillId="0" borderId="0" xfId="0" applyFont="1" applyBorder="1" applyAlignment="1">
      <alignment horizontal="center" vertical="distributed" textRotation="255" indent="2"/>
    </xf>
    <xf numFmtId="0" fontId="0" fillId="0" borderId="0" xfId="0" applyFill="1" applyBorder="1" applyAlignment="1">
      <alignment horizontal="center" vertical="top" textRotation="255"/>
    </xf>
    <xf numFmtId="0" fontId="0" fillId="0" borderId="0" xfId="0" applyFont="1" applyFill="1" applyBorder="1" applyAlignment="1">
      <alignment horizontal="center" vertical="top" textRotation="255"/>
    </xf>
    <xf numFmtId="0" fontId="2" fillId="0" borderId="0" xfId="0" applyFont="1" applyFill="1" applyBorder="1" applyAlignment="1">
      <alignment horizontal="center" vertical="top" textRotation="255"/>
    </xf>
    <xf numFmtId="0" fontId="0" fillId="0" borderId="0" xfId="0" applyFont="1" applyFill="1" applyBorder="1" applyAlignment="1">
      <alignment horizontal="center" vertical="distributed" textRotation="255"/>
    </xf>
    <xf numFmtId="0" fontId="6" fillId="5" borderId="0" xfId="0" applyFont="1" applyFill="1" applyBorder="1" applyAlignment="1">
      <alignment horizontal="center" vertical="center" textRotation="255"/>
    </xf>
    <xf numFmtId="0" fontId="0" fillId="5" borderId="0" xfId="0" applyFont="1" applyFill="1" applyBorder="1" applyAlignment="1">
      <alignment horizontal="center" vertical="center" textRotation="255"/>
    </xf>
    <xf numFmtId="0" fontId="6" fillId="0" borderId="0" xfId="0" applyFont="1" applyFill="1" applyBorder="1" applyAlignment="1">
      <alignment horizontal="center" vertical="top" textRotation="255"/>
    </xf>
    <xf numFmtId="0" fontId="0" fillId="0" borderId="0" xfId="0" applyFont="1" applyFill="1" applyBorder="1" applyAlignment="1">
      <alignment horizontal="center" vertical="top" textRotation="255" shrinkToFit="1"/>
    </xf>
    <xf numFmtId="0" fontId="6" fillId="5" borderId="0" xfId="0" applyFont="1" applyFill="1" applyBorder="1" applyAlignment="1">
      <alignment horizontal="center" vertical="top" textRotation="255"/>
    </xf>
    <xf numFmtId="0" fontId="6" fillId="0" borderId="0" xfId="0" applyFont="1" applyFill="1" applyBorder="1" applyAlignment="1">
      <alignment horizontal="center" vertical="top" textRotation="255" shrinkToFi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176" fontId="27" fillId="0" borderId="0" xfId="0" applyNumberFormat="1" applyFont="1" applyAlignment="1">
      <alignment horizontal="distributed" vertical="center"/>
    </xf>
    <xf numFmtId="0" fontId="18" fillId="0" borderId="0" xfId="0" applyFont="1" applyAlignment="1">
      <alignment horizontal="left" vertical="center"/>
    </xf>
    <xf numFmtId="176" fontId="27" fillId="0" borderId="0" xfId="0" applyNumberFormat="1" applyFont="1" applyAlignment="1">
      <alignment horizontal="center" vertical="center" shrinkToFit="1"/>
    </xf>
    <xf numFmtId="0" fontId="6" fillId="0" borderId="0" xfId="0" applyFont="1" applyAlignment="1">
      <alignment horizontal="distributed" vertical="center" indent="2"/>
    </xf>
    <xf numFmtId="0" fontId="18" fillId="0" borderId="14" xfId="0" applyFont="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distributed" vertical="center" indent="2"/>
    </xf>
    <xf numFmtId="0" fontId="2" fillId="0" borderId="0" xfId="0" applyNumberFormat="1" applyFont="1" applyFill="1" applyBorder="1" applyAlignment="1">
      <alignment horizontal="center" vertical="center"/>
    </xf>
    <xf numFmtId="0" fontId="0" fillId="0" borderId="120" xfId="0" applyFill="1" applyBorder="1" applyAlignment="1">
      <alignment horizontal="right" vertical="top"/>
    </xf>
    <xf numFmtId="0" fontId="0" fillId="0" borderId="121" xfId="0" applyFont="1" applyFill="1" applyBorder="1" applyAlignment="1">
      <alignment horizontal="right" vertical="top"/>
    </xf>
    <xf numFmtId="0" fontId="0" fillId="0" borderId="122" xfId="0" applyFont="1" applyFill="1" applyBorder="1" applyAlignment="1">
      <alignment horizontal="right" vertical="top"/>
    </xf>
    <xf numFmtId="0" fontId="0" fillId="0" borderId="125" xfId="0" applyFont="1" applyFill="1" applyBorder="1" applyAlignment="1">
      <alignment horizontal="right" vertical="top"/>
    </xf>
    <xf numFmtId="0" fontId="0" fillId="0" borderId="126" xfId="0" applyFont="1" applyFill="1" applyBorder="1" applyAlignment="1">
      <alignment horizontal="right" vertical="top"/>
    </xf>
    <xf numFmtId="0" fontId="0" fillId="0" borderId="127" xfId="0" applyFont="1" applyFill="1" applyBorder="1" applyAlignment="1">
      <alignment horizontal="right" vertical="top"/>
    </xf>
    <xf numFmtId="0" fontId="0" fillId="0" borderId="128" xfId="0" applyFont="1" applyFill="1" applyBorder="1" applyAlignment="1">
      <alignment horizontal="right" vertical="top"/>
    </xf>
    <xf numFmtId="0" fontId="0" fillId="0" borderId="129" xfId="0" applyFont="1" applyFill="1" applyBorder="1" applyAlignment="1">
      <alignment horizontal="right" vertical="top"/>
    </xf>
    <xf numFmtId="0" fontId="0" fillId="0" borderId="130" xfId="0" applyFont="1" applyFill="1" applyBorder="1" applyAlignment="1">
      <alignment horizontal="right" vertical="top"/>
    </xf>
    <xf numFmtId="0" fontId="0" fillId="0" borderId="123"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23"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31" xfId="0" applyFont="1" applyFill="1" applyBorder="1" applyAlignment="1">
      <alignment horizontal="left" vertical="center" wrapText="1"/>
    </xf>
    <xf numFmtId="49" fontId="0" fillId="0" borderId="123" xfId="0" applyNumberFormat="1" applyFont="1" applyFill="1" applyBorder="1" applyAlignment="1">
      <alignment horizontal="center" vertical="center"/>
    </xf>
    <xf numFmtId="0" fontId="0" fillId="0" borderId="124"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26" xfId="0" applyFill="1" applyBorder="1" applyAlignment="1">
      <alignment vertical="center" wrapText="1"/>
    </xf>
    <xf numFmtId="0" fontId="0" fillId="0" borderId="17" xfId="0" applyFill="1" applyBorder="1" applyAlignment="1">
      <alignment vertical="center" wrapText="1"/>
    </xf>
    <xf numFmtId="0" fontId="0" fillId="0" borderId="85" xfId="0" applyFill="1" applyBorder="1" applyAlignment="1">
      <alignment vertical="center" wrapText="1"/>
    </xf>
    <xf numFmtId="0" fontId="0" fillId="0" borderId="21" xfId="0" applyFill="1" applyBorder="1" applyAlignment="1">
      <alignment vertical="center" wrapText="1"/>
    </xf>
    <xf numFmtId="0" fontId="0" fillId="0" borderId="0" xfId="0" applyFill="1" applyBorder="1" applyAlignment="1">
      <alignment vertical="center" wrapText="1"/>
    </xf>
    <xf numFmtId="0" fontId="0" fillId="0" borderId="14" xfId="0" applyFill="1" applyBorder="1" applyAlignment="1">
      <alignment vertical="center" wrapText="1"/>
    </xf>
    <xf numFmtId="0" fontId="0" fillId="0" borderId="25" xfId="0" applyFill="1" applyBorder="1" applyAlignment="1">
      <alignment vertical="center" wrapText="1"/>
    </xf>
    <xf numFmtId="0" fontId="0" fillId="0" borderId="23" xfId="0" applyFill="1" applyBorder="1" applyAlignment="1">
      <alignment vertical="center" wrapText="1"/>
    </xf>
    <xf numFmtId="0" fontId="0" fillId="0" borderId="43" xfId="0" applyFill="1" applyBorder="1" applyAlignment="1">
      <alignment vertical="center" wrapText="1"/>
    </xf>
    <xf numFmtId="0" fontId="0" fillId="0" borderId="26" xfId="0" applyFont="1" applyFill="1" applyBorder="1" applyAlignment="1">
      <alignment vertical="center" wrapText="1"/>
    </xf>
    <xf numFmtId="0" fontId="0" fillId="0" borderId="17" xfId="0" applyFont="1" applyFill="1" applyBorder="1" applyAlignment="1">
      <alignment vertical="center" wrapText="1"/>
    </xf>
    <xf numFmtId="0" fontId="0" fillId="0" borderId="85" xfId="0" applyFont="1" applyFill="1" applyBorder="1" applyAlignment="1">
      <alignment vertical="center" wrapText="1"/>
    </xf>
    <xf numFmtId="0" fontId="0" fillId="0" borderId="21" xfId="0" applyFont="1" applyFill="1" applyBorder="1" applyAlignment="1">
      <alignment vertical="center" wrapText="1"/>
    </xf>
    <xf numFmtId="0" fontId="0" fillId="0" borderId="0" xfId="0" applyFont="1" applyFill="1" applyBorder="1" applyAlignment="1">
      <alignment vertical="center" wrapText="1"/>
    </xf>
    <xf numFmtId="0" fontId="0" fillId="0" borderId="14" xfId="0" applyFont="1" applyFill="1" applyBorder="1" applyAlignment="1">
      <alignment vertical="center" wrapText="1"/>
    </xf>
    <xf numFmtId="0" fontId="0" fillId="0" borderId="25" xfId="0" applyFont="1" applyFill="1" applyBorder="1" applyAlignment="1">
      <alignment vertical="center" wrapText="1"/>
    </xf>
    <xf numFmtId="0" fontId="0" fillId="0" borderId="23" xfId="0" applyFont="1" applyFill="1" applyBorder="1" applyAlignment="1">
      <alignment vertical="center" wrapText="1"/>
    </xf>
    <xf numFmtId="0" fontId="0" fillId="0" borderId="43" xfId="0" applyFont="1" applyFill="1" applyBorder="1" applyAlignment="1">
      <alignment vertical="center" wrapText="1"/>
    </xf>
    <xf numFmtId="0" fontId="8" fillId="0" borderId="84" xfId="0" applyNumberFormat="1" applyFont="1" applyFill="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0" fontId="8" fillId="0" borderId="13"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14" xfId="0" applyNumberFormat="1" applyFont="1" applyFill="1" applyBorder="1" applyAlignment="1">
      <alignment horizontal="left" vertical="center" wrapText="1"/>
    </xf>
    <xf numFmtId="0" fontId="8" fillId="0" borderId="44" xfId="0" applyNumberFormat="1" applyFont="1" applyFill="1" applyBorder="1" applyAlignment="1">
      <alignment horizontal="left" vertical="center" wrapText="1"/>
    </xf>
    <xf numFmtId="0" fontId="8" fillId="0" borderId="23" xfId="0" applyNumberFormat="1" applyFont="1" applyFill="1" applyBorder="1" applyAlignment="1">
      <alignment horizontal="left" vertical="center" wrapText="1"/>
    </xf>
    <xf numFmtId="0" fontId="8" fillId="0" borderId="43" xfId="0" applyNumberFormat="1" applyFont="1" applyFill="1" applyBorder="1" applyAlignment="1">
      <alignment horizontal="left" vertical="center" wrapText="1"/>
    </xf>
    <xf numFmtId="0" fontId="0" fillId="0" borderId="13" xfId="0" applyNumberFormat="1" applyFill="1" applyBorder="1" applyAlignment="1">
      <alignment horizontal="center" vertical="center"/>
    </xf>
    <xf numFmtId="0" fontId="0" fillId="0" borderId="14" xfId="0" applyNumberFormat="1" applyFill="1" applyBorder="1" applyAlignment="1">
      <alignment horizontal="center" vertical="center"/>
    </xf>
    <xf numFmtId="0" fontId="8" fillId="0" borderId="4" xfId="0" applyNumberFormat="1" applyFont="1" applyFill="1" applyBorder="1" applyAlignment="1">
      <alignment horizontal="left" vertical="center" wrapText="1"/>
    </xf>
    <xf numFmtId="0" fontId="8" fillId="0" borderId="5" xfId="0" applyNumberFormat="1" applyFont="1" applyFill="1" applyBorder="1" applyAlignment="1">
      <alignment horizontal="left" vertical="center" wrapText="1"/>
    </xf>
    <xf numFmtId="0" fontId="8" fillId="0" borderId="6" xfId="0" applyNumberFormat="1" applyFont="1" applyFill="1" applyBorder="1" applyAlignment="1">
      <alignment horizontal="left" vertical="center" wrapText="1"/>
    </xf>
    <xf numFmtId="0" fontId="0" fillId="0" borderId="134" xfId="0" applyNumberFormat="1" applyFont="1" applyFill="1" applyBorder="1" applyAlignment="1">
      <alignment vertical="center"/>
    </xf>
    <xf numFmtId="0" fontId="0" fillId="0" borderId="57" xfId="0" applyBorder="1" applyAlignment="1">
      <alignment vertical="center"/>
    </xf>
    <xf numFmtId="0" fontId="0" fillId="0" borderId="132"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 xfId="0" applyNumberFormat="1" applyFont="1" applyFill="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132" xfId="0" applyNumberFormat="1" applyFont="1" applyFill="1" applyBorder="1" applyAlignment="1">
      <alignment vertical="center"/>
    </xf>
    <xf numFmtId="0" fontId="0" fillId="0" borderId="30" xfId="0" applyBorder="1" applyAlignment="1">
      <alignment vertical="center"/>
    </xf>
    <xf numFmtId="0" fontId="0" fillId="0" borderId="133" xfId="0" applyBorder="1" applyAlignment="1">
      <alignment vertical="center"/>
    </xf>
    <xf numFmtId="0" fontId="5" fillId="0" borderId="0" xfId="0" applyFont="1" applyFill="1" applyAlignment="1">
      <alignment horizontal="center" vertical="center"/>
    </xf>
    <xf numFmtId="0" fontId="0" fillId="0" borderId="26"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85" xfId="0" applyNumberFormat="1" applyFill="1" applyBorder="1" applyAlignment="1">
      <alignment horizontal="center" vertical="center" wrapText="1"/>
    </xf>
    <xf numFmtId="0" fontId="0" fillId="0" borderId="21" xfId="0" applyNumberFormat="1" applyFill="1" applyBorder="1" applyAlignment="1">
      <alignment horizontal="center" vertical="center" wrapText="1"/>
    </xf>
    <xf numFmtId="0" fontId="0" fillId="0" borderId="0" xfId="0" applyNumberFormat="1" applyFill="1" applyBorder="1" applyAlignment="1">
      <alignment horizontal="center" vertical="center" wrapText="1"/>
    </xf>
    <xf numFmtId="0" fontId="0" fillId="0" borderId="14" xfId="0" applyNumberFormat="1" applyFill="1" applyBorder="1" applyAlignment="1">
      <alignment horizontal="center" vertical="center" wrapText="1"/>
    </xf>
    <xf numFmtId="0" fontId="0" fillId="0" borderId="36"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0" fillId="0" borderId="6" xfId="0" applyNumberFormat="1" applyFill="1" applyBorder="1" applyAlignment="1">
      <alignment horizontal="center" vertical="center" wrapText="1"/>
    </xf>
    <xf numFmtId="0" fontId="0" fillId="0" borderId="33" xfId="0" applyNumberFormat="1" applyFill="1" applyBorder="1" applyAlignment="1">
      <alignment horizontal="left" vertical="center" wrapText="1"/>
    </xf>
    <xf numFmtId="0" fontId="0" fillId="0" borderId="11" xfId="0" applyNumberFormat="1" applyFill="1" applyBorder="1" applyAlignment="1">
      <alignment horizontal="left" vertical="center" wrapText="1"/>
    </xf>
    <xf numFmtId="0" fontId="0" fillId="0" borderId="10" xfId="0" applyNumberFormat="1" applyFill="1" applyBorder="1" applyAlignment="1">
      <alignment horizontal="left" vertical="center" wrapText="1"/>
    </xf>
    <xf numFmtId="0" fontId="0" fillId="0" borderId="21" xfId="0" applyNumberFormat="1" applyFill="1" applyBorder="1" applyAlignment="1">
      <alignment horizontal="left" vertical="center" wrapText="1"/>
    </xf>
    <xf numFmtId="0" fontId="0" fillId="0" borderId="0" xfId="0" applyNumberFormat="1" applyFill="1" applyBorder="1" applyAlignment="1">
      <alignment horizontal="left" vertical="center" wrapText="1"/>
    </xf>
    <xf numFmtId="0" fontId="0" fillId="0" borderId="14" xfId="0" applyNumberFormat="1" applyFill="1" applyBorder="1" applyAlignment="1">
      <alignment horizontal="left" vertical="center" wrapText="1"/>
    </xf>
    <xf numFmtId="0" fontId="0" fillId="0" borderId="36" xfId="0" applyNumberFormat="1" applyFill="1" applyBorder="1" applyAlignment="1">
      <alignment horizontal="left" vertical="center" wrapText="1"/>
    </xf>
    <xf numFmtId="0" fontId="0" fillId="0" borderId="5" xfId="0" applyNumberFormat="1" applyFill="1" applyBorder="1" applyAlignment="1">
      <alignment horizontal="left" vertical="center" wrapText="1"/>
    </xf>
    <xf numFmtId="0" fontId="0" fillId="0" borderId="6" xfId="0" applyNumberFormat="1" applyFill="1" applyBorder="1" applyAlignment="1">
      <alignment horizontal="left" vertical="center" wrapText="1"/>
    </xf>
    <xf numFmtId="0" fontId="0" fillId="0" borderId="12" xfId="0" applyNumberFormat="1" applyFill="1" applyBorder="1" applyAlignment="1">
      <alignment horizontal="distributed" vertical="center"/>
    </xf>
    <xf numFmtId="0" fontId="0" fillId="0" borderId="11" xfId="0" applyNumberFormat="1" applyFill="1" applyBorder="1" applyAlignment="1">
      <alignment horizontal="distributed" vertical="center"/>
    </xf>
    <xf numFmtId="0" fontId="8" fillId="5" borderId="11" xfId="0" applyNumberFormat="1" applyFont="1" applyFill="1" applyBorder="1" applyAlignment="1">
      <alignment horizontal="left" vertical="center" wrapText="1"/>
    </xf>
    <xf numFmtId="0" fontId="8" fillId="5" borderId="79" xfId="0" applyNumberFormat="1" applyFont="1" applyFill="1" applyBorder="1" applyAlignment="1">
      <alignment horizontal="left" vertical="center" wrapText="1"/>
    </xf>
    <xf numFmtId="0" fontId="0" fillId="0" borderId="13" xfId="0" applyNumberFormat="1" applyFill="1" applyBorder="1" applyAlignment="1">
      <alignment horizontal="distributed" vertical="center"/>
    </xf>
    <xf numFmtId="0" fontId="0" fillId="0" borderId="0" xfId="0" applyNumberFormat="1" applyFill="1" applyBorder="1" applyAlignment="1">
      <alignment horizontal="distributed" vertical="center"/>
    </xf>
    <xf numFmtId="0" fontId="8" fillId="5" borderId="0" xfId="0" applyNumberFormat="1" applyFont="1" applyFill="1" applyBorder="1" applyAlignment="1">
      <alignment horizontal="left" vertical="center" wrapText="1"/>
    </xf>
    <xf numFmtId="0" fontId="8" fillId="5" borderId="20" xfId="0" applyNumberFormat="1" applyFont="1" applyFill="1" applyBorder="1" applyAlignment="1">
      <alignment horizontal="left" vertical="center" wrapText="1"/>
    </xf>
    <xf numFmtId="0" fontId="0" fillId="0" borderId="4" xfId="0" applyNumberFormat="1" applyFill="1" applyBorder="1" applyAlignment="1">
      <alignment horizontal="distributed" vertical="center"/>
    </xf>
    <xf numFmtId="0" fontId="0" fillId="0" borderId="5" xfId="0" applyNumberFormat="1" applyFill="1" applyBorder="1" applyAlignment="1">
      <alignment horizontal="distributed" vertical="center"/>
    </xf>
    <xf numFmtId="0" fontId="8" fillId="5" borderId="5" xfId="0" applyNumberFormat="1" applyFont="1" applyFill="1" applyBorder="1" applyAlignment="1">
      <alignment horizontal="left" vertical="center" wrapText="1"/>
    </xf>
    <xf numFmtId="0" fontId="8" fillId="5" borderId="37" xfId="0" applyNumberFormat="1" applyFont="1" applyFill="1" applyBorder="1" applyAlignment="1">
      <alignment horizontal="left" vertical="center" wrapText="1"/>
    </xf>
    <xf numFmtId="0" fontId="0" fillId="0" borderId="1" xfId="0" applyNumberFormat="1" applyFill="1" applyBorder="1" applyAlignment="1">
      <alignment horizontal="center" vertical="center"/>
    </xf>
    <xf numFmtId="0" fontId="0" fillId="0" borderId="3"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32" xfId="0" applyNumberFormat="1" applyFill="1" applyBorder="1" applyAlignment="1">
      <alignment horizontal="center" vertical="center"/>
    </xf>
    <xf numFmtId="0" fontId="0" fillId="5" borderId="33" xfId="0" applyNumberFormat="1" applyFont="1" applyFill="1" applyBorder="1" applyAlignment="1">
      <alignment vertical="center"/>
    </xf>
    <xf numFmtId="0" fontId="0" fillId="5" borderId="11" xfId="0" applyNumberFormat="1" applyFont="1" applyFill="1" applyBorder="1" applyAlignment="1">
      <alignment vertical="center"/>
    </xf>
    <xf numFmtId="3" fontId="0" fillId="5" borderId="11" xfId="0" applyNumberFormat="1" applyFont="1" applyFill="1" applyBorder="1" applyAlignment="1">
      <alignment vertical="center"/>
    </xf>
    <xf numFmtId="0" fontId="0" fillId="5" borderId="12" xfId="0" applyNumberFormat="1" applyFont="1" applyFill="1" applyBorder="1" applyAlignment="1">
      <alignment horizontal="center" vertical="center"/>
    </xf>
    <xf numFmtId="0" fontId="0" fillId="5" borderId="11" xfId="0" applyNumberFormat="1" applyFont="1" applyFill="1" applyBorder="1" applyAlignment="1">
      <alignment horizontal="center" vertical="center"/>
    </xf>
    <xf numFmtId="0" fontId="0" fillId="5" borderId="10" xfId="0" applyNumberFormat="1" applyFont="1" applyFill="1" applyBorder="1" applyAlignment="1">
      <alignment horizontal="center" vertical="center"/>
    </xf>
    <xf numFmtId="3" fontId="0" fillId="5" borderId="12" xfId="0" applyNumberFormat="1" applyFont="1" applyFill="1" applyBorder="1" applyAlignment="1">
      <alignment horizontal="center" vertical="center"/>
    </xf>
    <xf numFmtId="3" fontId="0" fillId="5" borderId="11" xfId="0" applyNumberFormat="1" applyFont="1" applyFill="1" applyBorder="1" applyAlignment="1">
      <alignment horizontal="center" vertical="center"/>
    </xf>
    <xf numFmtId="0" fontId="0" fillId="0" borderId="25" xfId="0" applyNumberFormat="1" applyFont="1" applyFill="1" applyBorder="1" applyAlignment="1">
      <alignment vertical="center"/>
    </xf>
    <xf numFmtId="0" fontId="0" fillId="0" borderId="23" xfId="0" applyNumberFormat="1" applyFont="1" applyFill="1" applyBorder="1" applyAlignment="1">
      <alignment vertical="center"/>
    </xf>
    <xf numFmtId="3" fontId="0" fillId="0" borderId="23" xfId="0" applyNumberFormat="1" applyFont="1" applyFill="1" applyBorder="1" applyAlignment="1">
      <alignment vertical="center"/>
    </xf>
    <xf numFmtId="0" fontId="0" fillId="0" borderId="44" xfId="0" applyNumberFormat="1" applyFont="1" applyFill="1" applyBorder="1" applyAlignment="1">
      <alignment horizontal="center" vertical="center"/>
    </xf>
    <xf numFmtId="0" fontId="0" fillId="0" borderId="23" xfId="0" applyNumberFormat="1" applyFont="1" applyFill="1" applyBorder="1" applyAlignment="1">
      <alignment horizontal="center" vertical="center"/>
    </xf>
    <xf numFmtId="0" fontId="0" fillId="0" borderId="43" xfId="0" applyNumberFormat="1" applyFont="1" applyFill="1" applyBorder="1" applyAlignment="1">
      <alignment horizontal="center" vertical="center"/>
    </xf>
    <xf numFmtId="3" fontId="0" fillId="0" borderId="44" xfId="0" applyNumberFormat="1" applyFont="1" applyFill="1" applyBorder="1" applyAlignment="1">
      <alignment horizontal="center" vertical="center"/>
    </xf>
    <xf numFmtId="3" fontId="0" fillId="0" borderId="23" xfId="0" applyNumberFormat="1" applyFont="1" applyFill="1" applyBorder="1" applyAlignment="1">
      <alignment horizontal="center" vertical="center"/>
    </xf>
    <xf numFmtId="0" fontId="0" fillId="0" borderId="36" xfId="0" applyNumberFormat="1" applyFont="1" applyFill="1" applyBorder="1" applyAlignment="1">
      <alignment vertical="center"/>
    </xf>
    <xf numFmtId="0" fontId="0" fillId="0" borderId="5" xfId="0" applyNumberFormat="1" applyFont="1" applyFill="1" applyBorder="1" applyAlignment="1">
      <alignment vertical="center"/>
    </xf>
    <xf numFmtId="3" fontId="0" fillId="0" borderId="5" xfId="0" applyNumberFormat="1" applyFont="1" applyFill="1" applyBorder="1" applyAlignment="1">
      <alignment vertical="center"/>
    </xf>
    <xf numFmtId="0" fontId="0" fillId="0" borderId="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3" fontId="0" fillId="0" borderId="4"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0" fontId="18" fillId="2" borderId="0" xfId="0" applyFont="1" applyFill="1" applyAlignment="1">
      <alignment horizontal="center" vertical="center" wrapText="1"/>
    </xf>
    <xf numFmtId="49" fontId="18" fillId="2" borderId="0" xfId="0" applyNumberFormat="1" applyFont="1" applyFill="1" applyAlignment="1">
      <alignment horizontal="center" vertical="center"/>
    </xf>
    <xf numFmtId="182" fontId="23" fillId="0" borderId="0" xfId="0" applyNumberFormat="1" applyFont="1" applyAlignment="1">
      <alignment horizontal="right" vertical="center"/>
    </xf>
    <xf numFmtId="0" fontId="18" fillId="0" borderId="29" xfId="0" applyFont="1" applyBorder="1" applyAlignment="1">
      <alignment horizontal="distributed" vertical="center"/>
    </xf>
    <xf numFmtId="0" fontId="18" fillId="0" borderId="30" xfId="0" applyFont="1" applyBorder="1" applyAlignment="1">
      <alignment horizontal="distributed" vertical="center"/>
    </xf>
    <xf numFmtId="0" fontId="18" fillId="0" borderId="133" xfId="0" applyFont="1" applyBorder="1" applyAlignment="1">
      <alignment horizontal="distributed" vertical="center"/>
    </xf>
    <xf numFmtId="0" fontId="18" fillId="2" borderId="132" xfId="0" applyFont="1" applyFill="1" applyBorder="1" applyAlignment="1">
      <alignment vertical="center"/>
    </xf>
    <xf numFmtId="0" fontId="18" fillId="2" borderId="30" xfId="0" applyFont="1" applyFill="1" applyBorder="1" applyAlignment="1">
      <alignment vertical="center"/>
    </xf>
    <xf numFmtId="0" fontId="18" fillId="2" borderId="133" xfId="0" applyFont="1" applyFill="1" applyBorder="1" applyAlignment="1">
      <alignment vertical="center"/>
    </xf>
    <xf numFmtId="0" fontId="18" fillId="0" borderId="132" xfId="0" applyFont="1" applyFill="1" applyBorder="1" applyAlignment="1">
      <alignment horizontal="distributed" vertical="center"/>
    </xf>
    <xf numFmtId="0" fontId="18" fillId="0" borderId="30" xfId="0" applyFont="1" applyFill="1" applyBorder="1" applyAlignment="1">
      <alignment horizontal="distributed" vertical="center"/>
    </xf>
    <xf numFmtId="0" fontId="18" fillId="5" borderId="132" xfId="0" applyFont="1" applyFill="1" applyBorder="1" applyAlignment="1">
      <alignment horizontal="left" vertical="center"/>
    </xf>
    <xf numFmtId="0" fontId="18" fillId="5" borderId="30" xfId="0" applyFont="1" applyFill="1" applyBorder="1" applyAlignment="1">
      <alignment horizontal="left" vertical="center"/>
    </xf>
    <xf numFmtId="0" fontId="18" fillId="5" borderId="31" xfId="0" applyFont="1" applyFill="1" applyBorder="1" applyAlignment="1">
      <alignment horizontal="left" vertical="center"/>
    </xf>
    <xf numFmtId="0" fontId="19" fillId="0" borderId="0" xfId="0" applyFont="1" applyAlignment="1">
      <alignment horizontal="distributed" vertical="center" indent="1"/>
    </xf>
    <xf numFmtId="0" fontId="18" fillId="0" borderId="32" xfId="0" applyFont="1" applyBorder="1" applyAlignment="1">
      <alignment horizontal="distributed" vertical="center"/>
    </xf>
    <xf numFmtId="0" fontId="18" fillId="0" borderId="3" xfId="0" applyFont="1" applyBorder="1" applyAlignment="1">
      <alignment horizontal="distributed" vertical="center"/>
    </xf>
    <xf numFmtId="0" fontId="18" fillId="0" borderId="2" xfId="0" applyFont="1" applyBorder="1" applyAlignment="1">
      <alignment horizontal="distributed" vertical="center"/>
    </xf>
    <xf numFmtId="49" fontId="18" fillId="2" borderId="1" xfId="0" applyNumberFormat="1" applyFont="1" applyFill="1" applyBorder="1" applyAlignment="1">
      <alignment vertical="center"/>
    </xf>
    <xf numFmtId="49" fontId="18" fillId="2" borderId="3" xfId="0" applyNumberFormat="1" applyFont="1" applyFill="1" applyBorder="1" applyAlignment="1">
      <alignment vertical="center"/>
    </xf>
    <xf numFmtId="49" fontId="18" fillId="2" borderId="2" xfId="0" applyNumberFormat="1" applyFont="1" applyFill="1" applyBorder="1" applyAlignment="1">
      <alignment vertical="center"/>
    </xf>
    <xf numFmtId="0" fontId="18" fillId="0" borderId="1" xfId="0" applyFont="1" applyFill="1" applyBorder="1" applyAlignment="1">
      <alignment horizontal="distributed" vertical="center"/>
    </xf>
    <xf numFmtId="0" fontId="18" fillId="0" borderId="3" xfId="0" applyFont="1" applyFill="1" applyBorder="1" applyAlignment="1">
      <alignment horizontal="distributed" vertical="center"/>
    </xf>
    <xf numFmtId="49" fontId="18" fillId="5" borderId="1" xfId="0" applyNumberFormat="1" applyFont="1" applyFill="1" applyBorder="1" applyAlignment="1">
      <alignment horizontal="left" vertical="center"/>
    </xf>
    <xf numFmtId="49" fontId="18" fillId="5" borderId="3" xfId="0" applyNumberFormat="1" applyFont="1" applyFill="1" applyBorder="1" applyAlignment="1">
      <alignment horizontal="left" vertical="center"/>
    </xf>
    <xf numFmtId="49" fontId="18" fillId="5" borderId="82" xfId="0" applyNumberFormat="1" applyFont="1" applyFill="1" applyBorder="1" applyAlignment="1">
      <alignment horizontal="left" vertical="center"/>
    </xf>
    <xf numFmtId="0" fontId="18" fillId="2" borderId="1" xfId="0" applyFont="1" applyFill="1" applyBorder="1" applyAlignment="1">
      <alignment vertical="center"/>
    </xf>
    <xf numFmtId="0" fontId="18" fillId="2" borderId="3" xfId="0" applyFont="1" applyFill="1" applyBorder="1" applyAlignment="1">
      <alignment vertical="center"/>
    </xf>
    <xf numFmtId="0" fontId="18" fillId="2" borderId="2" xfId="0" applyFont="1" applyFill="1" applyBorder="1" applyAlignment="1">
      <alignment vertical="center"/>
    </xf>
    <xf numFmtId="0" fontId="18" fillId="0" borderId="80" xfId="0" applyFont="1" applyBorder="1" applyAlignment="1">
      <alignment horizontal="distributed" vertical="center"/>
    </xf>
    <xf numFmtId="0" fontId="18" fillId="0" borderId="81" xfId="0" applyFont="1" applyBorder="1" applyAlignment="1">
      <alignment horizontal="distributed" vertical="center"/>
    </xf>
    <xf numFmtId="0" fontId="18" fillId="0" borderId="110" xfId="0" applyFont="1" applyBorder="1" applyAlignment="1">
      <alignment horizontal="distributed" vertical="center"/>
    </xf>
    <xf numFmtId="0" fontId="18" fillId="2" borderId="109" xfId="0" applyFont="1" applyFill="1" applyBorder="1" applyAlignment="1">
      <alignment horizontal="center" vertical="center"/>
    </xf>
    <xf numFmtId="0" fontId="18" fillId="2" borderId="81" xfId="0" applyFont="1" applyFill="1" applyBorder="1" applyAlignment="1">
      <alignment horizontal="center" vertical="center"/>
    </xf>
    <xf numFmtId="0" fontId="18" fillId="2" borderId="39" xfId="0" applyFont="1" applyFill="1" applyBorder="1" applyAlignment="1">
      <alignment horizontal="center" vertical="center"/>
    </xf>
    <xf numFmtId="0" fontId="18" fillId="0" borderId="136" xfId="0" applyFont="1" applyBorder="1" applyAlignment="1">
      <alignment horizontal="distributed" vertical="center"/>
    </xf>
    <xf numFmtId="0" fontId="18" fillId="0" borderId="137" xfId="0" applyFont="1" applyBorder="1" applyAlignment="1">
      <alignment horizontal="distributed" vertical="center"/>
    </xf>
    <xf numFmtId="0" fontId="18" fillId="0" borderId="138" xfId="0" applyFont="1" applyBorder="1" applyAlignment="1">
      <alignment horizontal="distributed" vertical="center"/>
    </xf>
    <xf numFmtId="0" fontId="18" fillId="2" borderId="139" xfId="0" applyFont="1" applyFill="1" applyBorder="1" applyAlignment="1">
      <alignment vertical="center"/>
    </xf>
    <xf numFmtId="0" fontId="18" fillId="2" borderId="137" xfId="0" applyFont="1" applyFill="1" applyBorder="1" applyAlignment="1">
      <alignment vertical="center"/>
    </xf>
    <xf numFmtId="0" fontId="18" fillId="2" borderId="140" xfId="0" applyFont="1" applyFill="1" applyBorder="1" applyAlignment="1">
      <alignment vertical="center"/>
    </xf>
    <xf numFmtId="0" fontId="27" fillId="0" borderId="84" xfId="0" applyFont="1" applyBorder="1" applyAlignment="1">
      <alignment horizontal="center" vertical="center"/>
    </xf>
    <xf numFmtId="0" fontId="27" fillId="0" borderId="85"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Border="1" applyAlignment="1">
      <alignment horizontal="center" vertical="center"/>
    </xf>
    <xf numFmtId="0" fontId="27" fillId="0" borderId="84" xfId="0" applyFont="1" applyBorder="1" applyAlignment="1">
      <alignment horizontal="center" vertical="center" wrapText="1"/>
    </xf>
    <xf numFmtId="0" fontId="27" fillId="0" borderId="85"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23" xfId="0" applyFont="1" applyBorder="1" applyAlignment="1">
      <alignment horizontal="center" vertical="center"/>
    </xf>
    <xf numFmtId="0" fontId="30" fillId="0" borderId="89" xfId="0" applyFont="1" applyBorder="1" applyAlignment="1">
      <alignment horizontal="center" vertical="center" wrapText="1"/>
    </xf>
    <xf numFmtId="0" fontId="30" fillId="0" borderId="9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26" xfId="0" applyFont="1" applyBorder="1" applyAlignment="1">
      <alignment horizontal="center" vertical="center"/>
    </xf>
    <xf numFmtId="0" fontId="27" fillId="0" borderId="21" xfId="0" applyFont="1" applyBorder="1" applyAlignment="1">
      <alignment horizontal="center" vertical="center"/>
    </xf>
    <xf numFmtId="0" fontId="27" fillId="0" borderId="36" xfId="0" applyFont="1" applyBorder="1" applyAlignment="1">
      <alignment horizontal="center" vertical="center"/>
    </xf>
    <xf numFmtId="0" fontId="27" fillId="0" borderId="5"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Border="1" applyAlignment="1">
      <alignment horizontal="center" vertical="center" wrapText="1"/>
    </xf>
    <xf numFmtId="3" fontId="42" fillId="0" borderId="13" xfId="0" applyNumberFormat="1" applyFont="1" applyBorder="1" applyAlignment="1">
      <alignment vertical="center"/>
    </xf>
    <xf numFmtId="3" fontId="42" fillId="0" borderId="14" xfId="0" applyNumberFormat="1" applyFont="1" applyBorder="1" applyAlignment="1">
      <alignment vertical="center"/>
    </xf>
    <xf numFmtId="0" fontId="42" fillId="5" borderId="13" xfId="0" applyNumberFormat="1" applyFont="1" applyFill="1" applyBorder="1" applyAlignment="1">
      <alignment horizontal="center" vertical="center"/>
    </xf>
    <xf numFmtId="0" fontId="42" fillId="5" borderId="14" xfId="0" applyNumberFormat="1" applyFont="1" applyFill="1" applyBorder="1" applyAlignment="1">
      <alignment horizontal="center" vertical="center"/>
    </xf>
    <xf numFmtId="3" fontId="42" fillId="2" borderId="13" xfId="0" applyNumberFormat="1" applyFont="1" applyFill="1" applyBorder="1" applyAlignment="1">
      <alignment vertical="center"/>
    </xf>
    <xf numFmtId="3" fontId="42" fillId="2" borderId="14" xfId="0" applyNumberFormat="1" applyFont="1" applyFill="1" applyBorder="1" applyAlignment="1">
      <alignment vertical="center"/>
    </xf>
    <xf numFmtId="49" fontId="27" fillId="0" borderId="4" xfId="0" applyNumberFormat="1" applyFont="1" applyBorder="1" applyAlignment="1">
      <alignment horizontal="center" vertical="center"/>
    </xf>
    <xf numFmtId="49" fontId="27" fillId="0" borderId="6" xfId="0" applyNumberFormat="1" applyFont="1" applyBorder="1" applyAlignment="1">
      <alignment horizontal="center" vertical="center"/>
    </xf>
    <xf numFmtId="3" fontId="32" fillId="0" borderId="44" xfId="0" applyNumberFormat="1" applyFont="1" applyBorder="1" applyAlignment="1">
      <alignment horizontal="right" vertical="center"/>
    </xf>
    <xf numFmtId="3" fontId="32" fillId="0" borderId="43" xfId="0" applyNumberFormat="1" applyFont="1" applyBorder="1" applyAlignment="1">
      <alignment horizontal="right" vertical="center"/>
    </xf>
    <xf numFmtId="0" fontId="32" fillId="0" borderId="44" xfId="0" applyNumberFormat="1" applyFont="1" applyFill="1" applyBorder="1" applyAlignment="1">
      <alignment horizontal="center" vertical="center"/>
    </xf>
    <xf numFmtId="0" fontId="32" fillId="0" borderId="43" xfId="0" applyNumberFormat="1" applyFont="1" applyFill="1" applyBorder="1" applyAlignment="1">
      <alignment horizontal="center" vertical="center"/>
    </xf>
    <xf numFmtId="3" fontId="32" fillId="0" borderId="44" xfId="0" applyNumberFormat="1" applyFont="1" applyFill="1" applyBorder="1" applyAlignment="1">
      <alignment horizontal="right" vertical="center"/>
    </xf>
    <xf numFmtId="3" fontId="32" fillId="0" borderId="43" xfId="0" applyNumberFormat="1" applyFont="1" applyFill="1" applyBorder="1" applyAlignment="1">
      <alignment horizontal="right" vertical="center"/>
    </xf>
    <xf numFmtId="0" fontId="42" fillId="2" borderId="33" xfId="0" applyNumberFormat="1" applyFont="1" applyFill="1" applyBorder="1" applyAlignment="1">
      <alignment horizontal="center" vertical="center"/>
    </xf>
    <xf numFmtId="0" fontId="42" fillId="2" borderId="11" xfId="0" applyNumberFormat="1" applyFont="1" applyFill="1" applyBorder="1" applyAlignment="1">
      <alignment horizontal="center" vertical="center"/>
    </xf>
    <xf numFmtId="0" fontId="42" fillId="2" borderId="10" xfId="0" applyNumberFormat="1" applyFont="1" applyFill="1" applyBorder="1" applyAlignment="1">
      <alignment horizontal="center" vertical="center"/>
    </xf>
    <xf numFmtId="3" fontId="42" fillId="0" borderId="12" xfId="0" applyNumberFormat="1" applyFont="1" applyBorder="1" applyAlignment="1">
      <alignment vertical="center"/>
    </xf>
    <xf numFmtId="3" fontId="42" fillId="0" borderId="11" xfId="0" applyNumberFormat="1" applyFont="1" applyBorder="1" applyAlignment="1">
      <alignment vertical="center"/>
    </xf>
    <xf numFmtId="3" fontId="42" fillId="0" borderId="10" xfId="0" applyNumberFormat="1" applyFont="1" applyBorder="1" applyAlignment="1">
      <alignment vertical="center"/>
    </xf>
    <xf numFmtId="0" fontId="22" fillId="0" borderId="15"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2" xfId="0" applyFont="1" applyBorder="1" applyAlignment="1">
      <alignment vertical="center" wrapText="1"/>
    </xf>
    <xf numFmtId="0" fontId="22" fillId="0" borderId="11" xfId="0" applyFont="1" applyBorder="1" applyAlignment="1">
      <alignment vertical="center" wrapText="1"/>
    </xf>
    <xf numFmtId="0" fontId="22" fillId="0" borderId="13" xfId="0" applyFont="1" applyBorder="1" applyAlignment="1">
      <alignment vertical="center" wrapText="1"/>
    </xf>
    <xf numFmtId="0" fontId="22" fillId="0" borderId="0" xfId="0" applyFont="1" applyBorder="1" applyAlignment="1">
      <alignment vertical="center" wrapText="1"/>
    </xf>
    <xf numFmtId="0" fontId="22" fillId="0" borderId="12" xfId="0" applyFont="1" applyBorder="1" applyAlignment="1">
      <alignment horizontal="left" vertical="center" wrapText="1"/>
    </xf>
    <xf numFmtId="0" fontId="22" fillId="0" borderId="10"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4" xfId="0" applyFont="1" applyBorder="1" applyAlignment="1">
      <alignment horizontal="center" vertical="center"/>
    </xf>
    <xf numFmtId="0" fontId="22" fillId="2" borderId="12"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3" fontId="22" fillId="2" borderId="12" xfId="0" applyNumberFormat="1" applyFont="1" applyFill="1" applyBorder="1" applyAlignment="1">
      <alignment horizontal="right" vertical="center"/>
    </xf>
    <xf numFmtId="3" fontId="22" fillId="2" borderId="11" xfId="0" applyNumberFormat="1" applyFont="1" applyFill="1" applyBorder="1" applyAlignment="1">
      <alignment horizontal="right" vertical="center"/>
    </xf>
    <xf numFmtId="3" fontId="22" fillId="2" borderId="10" xfId="0" applyNumberFormat="1" applyFont="1" applyFill="1" applyBorder="1" applyAlignment="1">
      <alignment horizontal="right" vertical="center"/>
    </xf>
    <xf numFmtId="3" fontId="22" fillId="2" borderId="13" xfId="0" applyNumberFormat="1" applyFont="1" applyFill="1" applyBorder="1" applyAlignment="1">
      <alignment horizontal="right" vertical="center"/>
    </xf>
    <xf numFmtId="3" fontId="22" fillId="2" borderId="0" xfId="0" applyNumberFormat="1" applyFont="1" applyFill="1" applyBorder="1" applyAlignment="1">
      <alignment horizontal="right" vertical="center"/>
    </xf>
    <xf numFmtId="3" fontId="22" fillId="2" borderId="14" xfId="0" applyNumberFormat="1" applyFont="1" applyFill="1" applyBorder="1" applyAlignment="1">
      <alignment horizontal="right" vertical="center"/>
    </xf>
    <xf numFmtId="3" fontId="22" fillId="2" borderId="4" xfId="0" applyNumberFormat="1" applyFont="1" applyFill="1" applyBorder="1" applyAlignment="1">
      <alignment horizontal="right" vertical="center"/>
    </xf>
    <xf numFmtId="3" fontId="22" fillId="2" borderId="5" xfId="0" applyNumberFormat="1" applyFont="1" applyFill="1" applyBorder="1" applyAlignment="1">
      <alignment horizontal="right" vertical="center"/>
    </xf>
    <xf numFmtId="3" fontId="22" fillId="2" borderId="6" xfId="0" applyNumberFormat="1" applyFont="1" applyFill="1" applyBorder="1" applyAlignment="1">
      <alignment horizontal="right" vertical="center"/>
    </xf>
    <xf numFmtId="0" fontId="22" fillId="0" borderId="10" xfId="0" applyFont="1" applyBorder="1" applyAlignment="1">
      <alignment vertical="center" wrapText="1"/>
    </xf>
    <xf numFmtId="0" fontId="22" fillId="0" borderId="14" xfId="0" applyFont="1" applyBorder="1" applyAlignment="1">
      <alignment vertical="center" wrapText="1"/>
    </xf>
    <xf numFmtId="0" fontId="22" fillId="0" borderId="15" xfId="0" applyFont="1" applyBorder="1" applyAlignment="1">
      <alignment vertical="center"/>
    </xf>
    <xf numFmtId="0" fontId="22" fillId="0" borderId="8" xfId="0" applyFont="1" applyBorder="1" applyAlignment="1">
      <alignment vertical="center"/>
    </xf>
    <xf numFmtId="0" fontId="22" fillId="0" borderId="9" xfId="0" applyFont="1" applyBorder="1" applyAlignment="1">
      <alignment vertical="center"/>
    </xf>
    <xf numFmtId="176" fontId="22" fillId="2" borderId="12" xfId="0" applyNumberFormat="1" applyFont="1" applyFill="1" applyBorder="1" applyAlignment="1">
      <alignment horizontal="center" vertical="center"/>
    </xf>
    <xf numFmtId="176" fontId="22" fillId="2" borderId="11" xfId="0" applyNumberFormat="1" applyFont="1" applyFill="1" applyBorder="1" applyAlignment="1">
      <alignment horizontal="center" vertical="center"/>
    </xf>
    <xf numFmtId="176" fontId="22" fillId="2" borderId="10" xfId="0" applyNumberFormat="1" applyFont="1" applyFill="1" applyBorder="1" applyAlignment="1">
      <alignment horizontal="center" vertical="center"/>
    </xf>
    <xf numFmtId="176" fontId="22" fillId="2" borderId="13" xfId="0" applyNumberFormat="1" applyFont="1" applyFill="1" applyBorder="1" applyAlignment="1">
      <alignment horizontal="center" vertical="center"/>
    </xf>
    <xf numFmtId="176" fontId="22" fillId="2" borderId="0" xfId="0" applyNumberFormat="1" applyFont="1" applyFill="1" applyBorder="1" applyAlignment="1">
      <alignment horizontal="center" vertical="center"/>
    </xf>
    <xf numFmtId="176" fontId="22" fillId="2" borderId="14" xfId="0" applyNumberFormat="1" applyFont="1" applyFill="1" applyBorder="1" applyAlignment="1">
      <alignment horizontal="center" vertical="center"/>
    </xf>
    <xf numFmtId="176" fontId="22" fillId="2" borderId="4" xfId="0" applyNumberFormat="1" applyFont="1" applyFill="1" applyBorder="1" applyAlignment="1">
      <alignment horizontal="center" vertical="center"/>
    </xf>
    <xf numFmtId="176" fontId="22" fillId="2" borderId="5" xfId="0" applyNumberFormat="1" applyFont="1" applyFill="1" applyBorder="1" applyAlignment="1">
      <alignment horizontal="center" vertical="center"/>
    </xf>
    <xf numFmtId="176" fontId="22" fillId="2" borderId="6" xfId="0" applyNumberFormat="1" applyFont="1" applyFill="1" applyBorder="1" applyAlignment="1">
      <alignment horizontal="center" vertical="center"/>
    </xf>
    <xf numFmtId="0" fontId="22" fillId="2" borderId="12" xfId="0" applyFont="1" applyFill="1" applyBorder="1" applyAlignment="1">
      <alignment vertical="center" wrapText="1"/>
    </xf>
    <xf numFmtId="0" fontId="27" fillId="2" borderId="10" xfId="0" applyFont="1" applyFill="1" applyBorder="1" applyAlignment="1">
      <alignment vertical="center" wrapText="1"/>
    </xf>
    <xf numFmtId="0" fontId="27" fillId="2" borderId="13" xfId="0" applyFont="1" applyFill="1" applyBorder="1" applyAlignment="1">
      <alignment vertical="center" wrapText="1"/>
    </xf>
    <xf numFmtId="0" fontId="27" fillId="2" borderId="14" xfId="0" applyFont="1" applyFill="1" applyBorder="1" applyAlignment="1">
      <alignment vertical="center" wrapText="1"/>
    </xf>
    <xf numFmtId="0" fontId="27" fillId="2" borderId="4" xfId="0" applyFont="1" applyFill="1" applyBorder="1" applyAlignment="1">
      <alignment vertical="center" wrapText="1"/>
    </xf>
    <xf numFmtId="0" fontId="27" fillId="2" borderId="6" xfId="0" applyFont="1" applyFill="1" applyBorder="1" applyAlignment="1">
      <alignment vertical="center" wrapText="1"/>
    </xf>
    <xf numFmtId="3" fontId="22" fillId="2" borderId="12" xfId="0" applyNumberFormat="1" applyFont="1" applyFill="1" applyBorder="1" applyAlignment="1">
      <alignment horizontal="right" vertical="center" shrinkToFit="1"/>
    </xf>
    <xf numFmtId="3" fontId="22" fillId="2" borderId="10" xfId="0" applyNumberFormat="1" applyFont="1" applyFill="1" applyBorder="1" applyAlignment="1">
      <alignment horizontal="right" vertical="center" shrinkToFit="1"/>
    </xf>
    <xf numFmtId="3" fontId="22" fillId="2" borderId="13" xfId="0" applyNumberFormat="1" applyFont="1" applyFill="1" applyBorder="1" applyAlignment="1">
      <alignment horizontal="right" vertical="center" shrinkToFit="1"/>
    </xf>
    <xf numFmtId="3" fontId="22" fillId="2" borderId="14" xfId="0" applyNumberFormat="1" applyFont="1" applyFill="1" applyBorder="1" applyAlignment="1">
      <alignment horizontal="right" vertical="center" shrinkToFit="1"/>
    </xf>
    <xf numFmtId="3" fontId="22" fillId="2" borderId="4" xfId="0" applyNumberFormat="1" applyFont="1" applyFill="1" applyBorder="1" applyAlignment="1">
      <alignment horizontal="right" vertical="center" shrinkToFit="1"/>
    </xf>
    <xf numFmtId="3" fontId="22" fillId="2" borderId="6" xfId="0" applyNumberFormat="1" applyFont="1" applyFill="1" applyBorder="1" applyAlignment="1">
      <alignment horizontal="right" vertical="center" shrinkToFit="1"/>
    </xf>
    <xf numFmtId="176" fontId="18" fillId="2" borderId="13" xfId="0" applyNumberFormat="1" applyFont="1" applyFill="1" applyBorder="1" applyAlignment="1">
      <alignment horizontal="center" vertical="center"/>
    </xf>
    <xf numFmtId="176" fontId="18" fillId="2" borderId="0" xfId="0" applyNumberFormat="1" applyFont="1" applyFill="1" applyBorder="1" applyAlignment="1">
      <alignment horizontal="center" vertical="center"/>
    </xf>
    <xf numFmtId="176" fontId="18" fillId="2" borderId="14" xfId="0" applyNumberFormat="1" applyFont="1" applyFill="1" applyBorder="1" applyAlignment="1">
      <alignment horizontal="center" vertical="center"/>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7" fillId="2" borderId="11" xfId="0" applyFont="1" applyFill="1" applyBorder="1" applyAlignment="1">
      <alignment vertical="center" wrapText="1"/>
    </xf>
    <xf numFmtId="0" fontId="27" fillId="2" borderId="0" xfId="0" applyFont="1" applyFill="1" applyBorder="1" applyAlignment="1">
      <alignment vertical="center" wrapText="1"/>
    </xf>
    <xf numFmtId="0" fontId="27" fillId="2" borderId="5" xfId="0" applyFont="1" applyFill="1" applyBorder="1" applyAlignment="1">
      <alignment vertical="center" wrapText="1"/>
    </xf>
    <xf numFmtId="0" fontId="22" fillId="0" borderId="13"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vertical="center" wrapText="1"/>
    </xf>
    <xf numFmtId="0" fontId="22" fillId="0" borderId="2" xfId="0" applyFont="1" applyBorder="1" applyAlignment="1">
      <alignment vertical="center" wrapText="1"/>
    </xf>
    <xf numFmtId="0" fontId="25" fillId="2" borderId="12" xfId="0" applyFont="1" applyFill="1" applyBorder="1" applyAlignment="1">
      <alignment vertical="center" wrapText="1"/>
    </xf>
    <xf numFmtId="0" fontId="27" fillId="2" borderId="12" xfId="0" applyFont="1" applyFill="1" applyBorder="1" applyAlignment="1">
      <alignment vertical="center" wrapText="1"/>
    </xf>
    <xf numFmtId="0" fontId="22" fillId="0" borderId="11" xfId="0" applyFont="1" applyBorder="1" applyAlignment="1">
      <alignment horizontal="center" vertical="center" wrapText="1"/>
    </xf>
    <xf numFmtId="0" fontId="22" fillId="0" borderId="5" xfId="0" applyFont="1" applyBorder="1" applyAlignment="1">
      <alignment horizontal="center" vertical="center" wrapText="1"/>
    </xf>
    <xf numFmtId="0" fontId="22" fillId="2" borderId="15" xfId="0" applyFont="1" applyFill="1" applyBorder="1" applyAlignment="1">
      <alignment vertical="center" wrapText="1"/>
    </xf>
    <xf numFmtId="0" fontId="22" fillId="2" borderId="8" xfId="0" applyFont="1" applyFill="1" applyBorder="1" applyAlignment="1">
      <alignment vertical="center" wrapText="1"/>
    </xf>
    <xf numFmtId="0" fontId="22" fillId="2" borderId="9" xfId="0" applyFont="1" applyFill="1" applyBorder="1" applyAlignment="1">
      <alignment vertical="center" wrapText="1"/>
    </xf>
    <xf numFmtId="0" fontId="25" fillId="2" borderId="12" xfId="0" applyNumberFormat="1" applyFont="1" applyFill="1" applyBorder="1" applyAlignment="1">
      <alignment horizontal="left" vertical="center" wrapText="1"/>
    </xf>
    <xf numFmtId="0" fontId="27" fillId="2" borderId="11" xfId="0" applyNumberFormat="1" applyFont="1" applyFill="1" applyBorder="1" applyAlignment="1">
      <alignment vertical="center" wrapText="1"/>
    </xf>
    <xf numFmtId="0" fontId="27" fillId="2" borderId="10" xfId="0" applyNumberFormat="1" applyFont="1" applyFill="1" applyBorder="1" applyAlignment="1">
      <alignment vertical="center" wrapText="1"/>
    </xf>
    <xf numFmtId="0" fontId="27" fillId="2" borderId="13" xfId="0" applyNumberFormat="1" applyFont="1" applyFill="1" applyBorder="1" applyAlignment="1">
      <alignment vertical="center" wrapText="1"/>
    </xf>
    <xf numFmtId="0" fontId="27" fillId="2" borderId="0" xfId="0" applyNumberFormat="1" applyFont="1" applyFill="1" applyBorder="1" applyAlignment="1">
      <alignment vertical="center" wrapText="1"/>
    </xf>
    <xf numFmtId="0" fontId="27" fillId="2" borderId="14" xfId="0" applyNumberFormat="1" applyFont="1" applyFill="1" applyBorder="1" applyAlignment="1">
      <alignment vertical="center" wrapText="1"/>
    </xf>
    <xf numFmtId="0" fontId="27" fillId="2" borderId="4" xfId="0" applyNumberFormat="1" applyFont="1" applyFill="1" applyBorder="1" applyAlignment="1">
      <alignment vertical="center" wrapText="1"/>
    </xf>
    <xf numFmtId="0" fontId="27" fillId="2" borderId="5" xfId="0" applyNumberFormat="1" applyFont="1" applyFill="1" applyBorder="1" applyAlignment="1">
      <alignment vertical="center" wrapText="1"/>
    </xf>
    <xf numFmtId="0" fontId="27" fillId="2" borderId="6" xfId="0" applyNumberFormat="1" applyFont="1" applyFill="1" applyBorder="1" applyAlignment="1">
      <alignment vertical="center" wrapText="1"/>
    </xf>
    <xf numFmtId="3" fontId="27" fillId="2" borderId="13"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3" fontId="27" fillId="0" borderId="4" xfId="0" applyNumberFormat="1" applyFont="1" applyFill="1" applyBorder="1" applyAlignment="1">
      <alignment horizontal="center" vertical="center"/>
    </xf>
    <xf numFmtId="3" fontId="27" fillId="0" borderId="5" xfId="0" applyNumberFormat="1" applyFont="1" applyFill="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vertical="center"/>
    </xf>
    <xf numFmtId="176" fontId="27" fillId="0" borderId="13" xfId="0" applyNumberFormat="1" applyFont="1" applyFill="1" applyBorder="1" applyAlignment="1">
      <alignment horizontal="center" vertical="center" textRotation="255"/>
    </xf>
    <xf numFmtId="176" fontId="27" fillId="0" borderId="0" xfId="0" applyNumberFormat="1" applyFont="1" applyFill="1" applyBorder="1" applyAlignment="1">
      <alignment horizontal="center" vertical="center" textRotation="255"/>
    </xf>
    <xf numFmtId="176" fontId="27" fillId="0" borderId="14" xfId="0" applyNumberFormat="1" applyFont="1" applyFill="1" applyBorder="1" applyAlignment="1">
      <alignment horizontal="center" vertical="center" textRotation="255"/>
    </xf>
    <xf numFmtId="0" fontId="27" fillId="0" borderId="12" xfId="0" applyFont="1" applyBorder="1" applyAlignment="1">
      <alignment vertical="center"/>
    </xf>
    <xf numFmtId="3" fontId="27" fillId="0" borderId="12" xfId="0" applyNumberFormat="1" applyFont="1" applyFill="1" applyBorder="1" applyAlignment="1">
      <alignment horizontal="center" vertical="center"/>
    </xf>
    <xf numFmtId="3" fontId="27" fillId="0" borderId="11" xfId="0" applyNumberFormat="1" applyFont="1" applyFill="1" applyBorder="1" applyAlignment="1">
      <alignment horizontal="center" vertical="center"/>
    </xf>
    <xf numFmtId="176" fontId="27" fillId="2" borderId="12" xfId="0" applyNumberFormat="1" applyFont="1" applyFill="1" applyBorder="1" applyAlignment="1">
      <alignment horizontal="center" vertical="center"/>
    </xf>
    <xf numFmtId="176" fontId="27" fillId="2" borderId="11" xfId="0" applyNumberFormat="1" applyFont="1" applyFill="1" applyBorder="1" applyAlignment="1">
      <alignment horizontal="center" vertical="center"/>
    </xf>
    <xf numFmtId="176" fontId="27" fillId="2" borderId="10" xfId="0" applyNumberFormat="1" applyFont="1" applyFill="1" applyBorder="1" applyAlignment="1">
      <alignment horizontal="center" vertical="center"/>
    </xf>
    <xf numFmtId="0" fontId="27" fillId="0" borderId="12" xfId="0" applyFont="1" applyBorder="1" applyAlignment="1">
      <alignment horizontal="center" vertical="center"/>
    </xf>
    <xf numFmtId="0" fontId="27" fillId="2" borderId="12"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0" borderId="13" xfId="0" applyFont="1" applyBorder="1" applyAlignment="1">
      <alignment vertical="center"/>
    </xf>
    <xf numFmtId="0" fontId="27" fillId="0" borderId="0" xfId="0" applyFont="1" applyBorder="1" applyAlignment="1">
      <alignment vertical="center"/>
    </xf>
    <xf numFmtId="0" fontId="27" fillId="0" borderId="14" xfId="0" applyFont="1" applyBorder="1" applyAlignment="1">
      <alignment vertical="center"/>
    </xf>
    <xf numFmtId="49" fontId="27" fillId="2" borderId="13" xfId="0" applyNumberFormat="1" applyFont="1" applyFill="1" applyBorder="1" applyAlignment="1">
      <alignment vertical="center" shrinkToFit="1"/>
    </xf>
    <xf numFmtId="0" fontId="27" fillId="2" borderId="0" xfId="0" applyFont="1" applyFill="1" applyAlignment="1">
      <alignment vertical="center" shrinkToFit="1"/>
    </xf>
    <xf numFmtId="0" fontId="27" fillId="2" borderId="14" xfId="0" applyFont="1" applyFill="1" applyBorder="1" applyAlignment="1">
      <alignment vertical="center" shrinkToFit="1"/>
    </xf>
    <xf numFmtId="0" fontId="27" fillId="0" borderId="11" xfId="0" applyFont="1" applyBorder="1" applyAlignment="1">
      <alignment vertical="center" wrapText="1" shrinkToFit="1"/>
    </xf>
    <xf numFmtId="0" fontId="27" fillId="0" borderId="10" xfId="0" applyFont="1" applyBorder="1" applyAlignment="1">
      <alignment vertical="center" wrapText="1" shrinkToFit="1"/>
    </xf>
    <xf numFmtId="0" fontId="27" fillId="0" borderId="0" xfId="0" applyFont="1" applyBorder="1" applyAlignment="1">
      <alignment vertical="center" wrapText="1" shrinkToFit="1"/>
    </xf>
    <xf numFmtId="0" fontId="27" fillId="0" borderId="14" xfId="0" applyFont="1" applyBorder="1" applyAlignment="1">
      <alignment vertical="center" wrapText="1" shrinkToFit="1"/>
    </xf>
    <xf numFmtId="0" fontId="27" fillId="0" borderId="5" xfId="0" applyFont="1" applyBorder="1" applyAlignment="1">
      <alignment vertical="center" wrapText="1" shrinkToFit="1"/>
    </xf>
    <xf numFmtId="0" fontId="27" fillId="0" borderId="6" xfId="0" applyFont="1" applyBorder="1" applyAlignment="1">
      <alignment vertical="center" wrapText="1" shrinkToFit="1"/>
    </xf>
    <xf numFmtId="176" fontId="27" fillId="2" borderId="4" xfId="0" applyNumberFormat="1" applyFont="1" applyFill="1" applyBorder="1" applyAlignment="1">
      <alignment horizontal="center" vertical="center"/>
    </xf>
    <xf numFmtId="176" fontId="27" fillId="2" borderId="5" xfId="0" applyNumberFormat="1" applyFont="1" applyFill="1" applyBorder="1" applyAlignment="1">
      <alignment horizontal="center" vertical="center"/>
    </xf>
    <xf numFmtId="176" fontId="27" fillId="2" borderId="6" xfId="0" applyNumberFormat="1" applyFont="1" applyFill="1" applyBorder="1" applyAlignment="1">
      <alignment horizontal="center" vertical="center"/>
    </xf>
    <xf numFmtId="3" fontId="22" fillId="0" borderId="0" xfId="0" applyNumberFormat="1" applyFont="1" applyAlignment="1">
      <alignment horizontal="right" vertical="center"/>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0" xfId="0" applyFont="1" applyFill="1" applyBorder="1" applyAlignment="1">
      <alignment horizontal="center" vertical="center"/>
    </xf>
    <xf numFmtId="0" fontId="22" fillId="0" borderId="95" xfId="0" applyFont="1" applyBorder="1" applyAlignment="1">
      <alignment horizontal="distributed" vertical="center"/>
    </xf>
    <xf numFmtId="0" fontId="22" fillId="0" borderId="35" xfId="0" applyFont="1" applyBorder="1" applyAlignment="1">
      <alignment horizontal="distributed" vertical="center"/>
    </xf>
    <xf numFmtId="0" fontId="22" fillId="0" borderId="96" xfId="0" applyFont="1" applyBorder="1" applyAlignment="1">
      <alignment horizontal="distributed" vertical="center"/>
    </xf>
    <xf numFmtId="0" fontId="22" fillId="2" borderId="95" xfId="0" applyFont="1" applyFill="1" applyBorder="1" applyAlignment="1">
      <alignment horizontal="center" vertical="center"/>
    </xf>
    <xf numFmtId="0" fontId="22" fillId="2" borderId="35" xfId="0" applyFont="1" applyFill="1" applyBorder="1" applyAlignment="1">
      <alignment horizontal="center" vertical="center"/>
    </xf>
    <xf numFmtId="0" fontId="22" fillId="2" borderId="96" xfId="0" applyFont="1" applyFill="1" applyBorder="1" applyAlignment="1">
      <alignment horizontal="center" vertical="center"/>
    </xf>
    <xf numFmtId="0" fontId="22" fillId="0" borderId="1" xfId="0" applyFont="1" applyFill="1" applyBorder="1" applyAlignment="1">
      <alignment horizontal="distributed" vertical="center"/>
    </xf>
    <xf numFmtId="0" fontId="22" fillId="0" borderId="2" xfId="0" applyFont="1" applyFill="1" applyBorder="1" applyAlignment="1">
      <alignment horizontal="distributed" vertical="center"/>
    </xf>
    <xf numFmtId="49" fontId="22" fillId="2" borderId="1" xfId="0" applyNumberFormat="1" applyFont="1" applyFill="1" applyBorder="1" applyAlignment="1">
      <alignment horizontal="center" vertical="center"/>
    </xf>
    <xf numFmtId="49" fontId="22" fillId="2" borderId="3" xfId="0" applyNumberFormat="1" applyFont="1" applyFill="1" applyBorder="1" applyAlignment="1">
      <alignment horizontal="center" vertical="center"/>
    </xf>
    <xf numFmtId="49" fontId="22" fillId="2" borderId="2" xfId="0" applyNumberFormat="1" applyFont="1" applyFill="1" applyBorder="1" applyAlignment="1">
      <alignment horizontal="center" vertical="center"/>
    </xf>
    <xf numFmtId="176" fontId="19" fillId="5" borderId="0" xfId="0" applyNumberFormat="1" applyFont="1" applyFill="1" applyAlignment="1">
      <alignment horizontal="right" vertical="center"/>
    </xf>
    <xf numFmtId="176" fontId="25" fillId="2" borderId="0" xfId="0" applyNumberFormat="1" applyFont="1" applyFill="1" applyAlignment="1">
      <alignment horizontal="right" vertical="center"/>
    </xf>
    <xf numFmtId="49" fontId="22" fillId="2" borderId="0" xfId="0" applyNumberFormat="1" applyFont="1" applyFill="1" applyAlignment="1">
      <alignment vertical="center"/>
    </xf>
    <xf numFmtId="0" fontId="22" fillId="2" borderId="0" xfId="0" applyFont="1" applyFill="1" applyAlignment="1">
      <alignment horizontal="center" vertical="center" wrapText="1"/>
    </xf>
    <xf numFmtId="182" fontId="25" fillId="0" borderId="0" xfId="0" applyNumberFormat="1" applyFont="1" applyFill="1" applyAlignment="1">
      <alignment horizontal="center" vertical="center"/>
    </xf>
    <xf numFmtId="176" fontId="0" fillId="2" borderId="1"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3" fontId="1" fillId="0" borderId="5" xfId="0" applyNumberFormat="1" applyFont="1" applyBorder="1" applyAlignment="1">
      <alignment vertical="center"/>
    </xf>
    <xf numFmtId="3" fontId="1" fillId="0" borderId="6" xfId="0" applyNumberFormat="1" applyFont="1" applyBorder="1" applyAlignment="1">
      <alignment vertical="center"/>
    </xf>
    <xf numFmtId="3" fontId="1" fillId="0" borderId="4" xfId="0" applyNumberFormat="1" applyFont="1" applyBorder="1" applyAlignment="1">
      <alignment horizontal="right" vertical="center"/>
    </xf>
    <xf numFmtId="3" fontId="1" fillId="0" borderId="5" xfId="0" applyNumberFormat="1" applyFont="1" applyBorder="1" applyAlignment="1">
      <alignment horizontal="right" vertical="center"/>
    </xf>
    <xf numFmtId="0" fontId="2" fillId="0" borderId="0" xfId="0" applyFont="1" applyAlignment="1">
      <alignment horizontal="center" vertical="center"/>
    </xf>
    <xf numFmtId="0" fontId="0" fillId="0" borderId="7" xfId="0" applyBorder="1" applyAlignment="1">
      <alignment horizontal="center" vertical="center"/>
    </xf>
    <xf numFmtId="0" fontId="7"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0" fillId="0" borderId="11" xfId="0" applyBorder="1">
      <alignment vertical="center"/>
    </xf>
    <xf numFmtId="0" fontId="0" fillId="0" borderId="10" xfId="0" applyBorder="1">
      <alignment vertical="center"/>
    </xf>
    <xf numFmtId="0" fontId="1" fillId="0" borderId="10" xfId="0" applyFont="1" applyBorder="1" applyAlignment="1">
      <alignment horizontal="center" vertical="center"/>
    </xf>
    <xf numFmtId="176" fontId="0" fillId="2" borderId="4"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176" fontId="1" fillId="2" borderId="6" xfId="0" applyNumberFormat="1" applyFont="1" applyFill="1"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179" fontId="25" fillId="0" borderId="0" xfId="0" applyNumberFormat="1" applyFont="1" applyFill="1" applyAlignment="1">
      <alignment horizontal="center" vertical="center"/>
    </xf>
    <xf numFmtId="3" fontId="1" fillId="0" borderId="6" xfId="0" applyNumberFormat="1" applyFont="1" applyBorder="1" applyAlignment="1">
      <alignment horizontal="right" vertical="center"/>
    </xf>
    <xf numFmtId="3" fontId="1" fillId="0" borderId="3" xfId="0" applyNumberFormat="1" applyFont="1" applyBorder="1" applyAlignment="1">
      <alignment horizontal="right" vertical="center"/>
    </xf>
    <xf numFmtId="3" fontId="1" fillId="0" borderId="2" xfId="0" applyNumberFormat="1" applyFont="1" applyBorder="1" applyAlignment="1">
      <alignment horizontal="right"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3" xfId="0" applyFont="1" applyFill="1" applyBorder="1" applyAlignment="1">
      <alignment horizontal="right"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3" fontId="0" fillId="0" borderId="3" xfId="0" applyNumberFormat="1" applyBorder="1" applyAlignment="1">
      <alignment horizontal="center" vertical="center"/>
    </xf>
    <xf numFmtId="3" fontId="0" fillId="0" borderId="2" xfId="0" applyNumberFormat="1" applyBorder="1" applyAlignment="1">
      <alignment horizontal="center" vertical="center"/>
    </xf>
    <xf numFmtId="0" fontId="1" fillId="0" borderId="11" xfId="0" applyFont="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1" fillId="0" borderId="100" xfId="0"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0" fontId="1" fillId="0" borderId="105" xfId="0" applyFont="1" applyBorder="1" applyAlignment="1">
      <alignment horizontal="center" vertical="center"/>
    </xf>
    <xf numFmtId="0" fontId="1" fillId="0" borderId="106" xfId="0" applyFont="1" applyBorder="1" applyAlignment="1">
      <alignment horizontal="center" vertical="center"/>
    </xf>
    <xf numFmtId="0" fontId="1" fillId="0" borderId="108" xfId="0" applyFont="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3" fontId="0" fillId="0" borderId="7" xfId="0" applyNumberFormat="1" applyBorder="1" applyAlignment="1">
      <alignment horizontal="center" vertical="center"/>
    </xf>
    <xf numFmtId="0" fontId="1" fillId="2" borderId="13" xfId="0" applyFont="1" applyFill="1" applyBorder="1" applyAlignment="1">
      <alignment horizontal="right" vertical="center"/>
    </xf>
    <xf numFmtId="0" fontId="1" fillId="2" borderId="0" xfId="0" applyFont="1" applyFill="1" applyBorder="1" applyAlignment="1">
      <alignment horizontal="right" vertical="center"/>
    </xf>
    <xf numFmtId="3" fontId="0" fillId="0" borderId="0" xfId="0" applyNumberFormat="1" applyBorder="1" applyAlignment="1">
      <alignment horizontal="center" vertical="center"/>
    </xf>
    <xf numFmtId="3" fontId="0" fillId="0" borderId="14" xfId="0" applyNumberFormat="1" applyBorder="1" applyAlignment="1">
      <alignment horizontal="center" vertical="center"/>
    </xf>
    <xf numFmtId="3" fontId="0" fillId="2" borderId="1" xfId="0" applyNumberFormat="1" applyFill="1" applyBorder="1" applyAlignment="1">
      <alignment horizontal="center" vertical="center"/>
    </xf>
    <xf numFmtId="3" fontId="0" fillId="2" borderId="3" xfId="0" applyNumberFormat="1" applyFill="1" applyBorder="1" applyAlignment="1">
      <alignment horizontal="center" vertical="center"/>
    </xf>
    <xf numFmtId="0" fontId="1" fillId="0" borderId="7" xfId="0" applyFont="1" applyBorder="1" applyAlignment="1">
      <alignment horizontal="center" vertical="center"/>
    </xf>
    <xf numFmtId="3" fontId="1" fillId="2" borderId="1" xfId="0" applyNumberFormat="1" applyFont="1" applyFill="1" applyBorder="1" applyAlignment="1">
      <alignment vertical="center"/>
    </xf>
    <xf numFmtId="3" fontId="1" fillId="2" borderId="3" xfId="0" applyNumberFormat="1" applyFont="1" applyFill="1" applyBorder="1" applyAlignment="1">
      <alignment vertical="center"/>
    </xf>
    <xf numFmtId="3" fontId="0" fillId="0" borderId="1" xfId="0" applyNumberFormat="1" applyBorder="1" applyAlignment="1">
      <alignment vertical="center"/>
    </xf>
    <xf numFmtId="3" fontId="0" fillId="0" borderId="3" xfId="0" applyNumberFormat="1" applyBorder="1" applyAlignment="1">
      <alignment vertical="center"/>
    </xf>
    <xf numFmtId="3" fontId="1" fillId="0" borderId="1" xfId="0" applyNumberFormat="1" applyFont="1" applyBorder="1" applyAlignment="1">
      <alignment horizontal="right" vertical="center"/>
    </xf>
    <xf numFmtId="3" fontId="22" fillId="2" borderId="1" xfId="0" applyNumberFormat="1" applyFont="1" applyFill="1" applyBorder="1" applyAlignment="1">
      <alignment horizontal="right" vertical="center"/>
    </xf>
    <xf numFmtId="3" fontId="22" fillId="2" borderId="3" xfId="0" applyNumberFormat="1" applyFont="1" applyFill="1" applyBorder="1" applyAlignment="1">
      <alignment horizontal="right" vertical="center"/>
    </xf>
    <xf numFmtId="3" fontId="22" fillId="2" borderId="1" xfId="0" applyNumberFormat="1" applyFont="1" applyFill="1" applyBorder="1" applyAlignment="1">
      <alignment vertical="center"/>
    </xf>
    <xf numFmtId="3" fontId="22" fillId="2" borderId="3" xfId="0" applyNumberFormat="1" applyFont="1" applyFill="1" applyBorder="1" applyAlignment="1">
      <alignment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center"/>
    </xf>
    <xf numFmtId="0" fontId="22" fillId="0" borderId="1" xfId="0" applyFont="1" applyBorder="1" applyAlignment="1">
      <alignment horizontal="right" vertical="center"/>
    </xf>
    <xf numFmtId="0" fontId="22" fillId="0" borderId="3" xfId="0" applyFont="1" applyBorder="1" applyAlignment="1">
      <alignment horizontal="right" vertical="center"/>
    </xf>
    <xf numFmtId="5" fontId="31" fillId="2" borderId="0" xfId="0" applyNumberFormat="1" applyFont="1" applyFill="1" applyBorder="1" applyAlignment="1">
      <alignment horizontal="right" vertical="center"/>
    </xf>
    <xf numFmtId="0" fontId="18" fillId="0" borderId="1" xfId="0" applyFont="1" applyBorder="1" applyAlignment="1">
      <alignment vertical="center"/>
    </xf>
    <xf numFmtId="0" fontId="22" fillId="0" borderId="3" xfId="0" applyFont="1" applyBorder="1" applyAlignment="1">
      <alignment vertical="center"/>
    </xf>
    <xf numFmtId="0" fontId="22" fillId="0" borderId="2" xfId="0" applyFont="1" applyBorder="1" applyAlignment="1">
      <alignment vertical="center"/>
    </xf>
    <xf numFmtId="3" fontId="22" fillId="2" borderId="0" xfId="0" applyNumberFormat="1" applyFont="1" applyFill="1" applyAlignment="1">
      <alignment horizontal="right" vertical="center"/>
    </xf>
    <xf numFmtId="3" fontId="27" fillId="2" borderId="1" xfId="0" applyNumberFormat="1" applyFont="1" applyFill="1" applyBorder="1" applyAlignment="1">
      <alignment horizontal="center" vertical="center"/>
    </xf>
    <xf numFmtId="3" fontId="27" fillId="2" borderId="3" xfId="0" applyNumberFormat="1" applyFont="1" applyFill="1" applyBorder="1" applyAlignment="1">
      <alignment horizontal="center" vertical="center"/>
    </xf>
    <xf numFmtId="176" fontId="27" fillId="2" borderId="1"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176" fontId="27" fillId="2" borderId="2" xfId="0" applyNumberFormat="1" applyFont="1" applyFill="1" applyBorder="1" applyAlignment="1">
      <alignment horizontal="center" vertical="center"/>
    </xf>
    <xf numFmtId="183" fontId="72" fillId="2" borderId="1" xfId="0" applyNumberFormat="1" applyFont="1" applyFill="1" applyBorder="1" applyAlignment="1">
      <alignment horizontal="center" vertical="center"/>
    </xf>
    <xf numFmtId="183" fontId="72" fillId="2" borderId="3" xfId="0" applyNumberFormat="1" applyFont="1" applyFill="1" applyBorder="1" applyAlignment="1">
      <alignment horizontal="center" vertical="center"/>
    </xf>
    <xf numFmtId="180" fontId="72" fillId="2" borderId="1" xfId="0" applyNumberFormat="1" applyFont="1" applyFill="1" applyBorder="1" applyAlignment="1">
      <alignment horizontal="center" vertical="center"/>
    </xf>
    <xf numFmtId="180" fontId="72" fillId="2" borderId="3" xfId="0" applyNumberFormat="1" applyFont="1" applyFill="1" applyBorder="1" applyAlignment="1">
      <alignment horizontal="center" vertical="center"/>
    </xf>
    <xf numFmtId="0" fontId="27" fillId="2" borderId="1"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2" xfId="0" applyFont="1" applyFill="1" applyBorder="1" applyAlignment="1">
      <alignment horizontal="center" vertical="center"/>
    </xf>
    <xf numFmtId="0" fontId="30" fillId="0" borderId="1"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27" fillId="0" borderId="1"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0" borderId="15"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178" fontId="18" fillId="2" borderId="13" xfId="0" applyNumberFormat="1" applyFont="1" applyFill="1" applyBorder="1" applyAlignment="1">
      <alignment horizontal="center" vertical="center"/>
    </xf>
    <xf numFmtId="178" fontId="18" fillId="2" borderId="0" xfId="0" applyNumberFormat="1" applyFont="1" applyFill="1" applyBorder="1" applyAlignment="1">
      <alignment horizontal="center" vertical="center"/>
    </xf>
    <xf numFmtId="178" fontId="18" fillId="2" borderId="14" xfId="0" applyNumberFormat="1" applyFont="1" applyFill="1" applyBorder="1" applyAlignment="1">
      <alignment horizontal="center" vertical="center"/>
    </xf>
    <xf numFmtId="3" fontId="18" fillId="2" borderId="13" xfId="0" applyNumberFormat="1" applyFont="1" applyFill="1" applyBorder="1" applyAlignment="1">
      <alignment horizontal="center" vertical="center"/>
    </xf>
    <xf numFmtId="3" fontId="18" fillId="2" borderId="0"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0" xfId="0" applyFont="1" applyBorder="1" applyAlignment="1">
      <alignment vertical="center" wrapText="1"/>
    </xf>
    <xf numFmtId="0" fontId="18" fillId="0" borderId="13" xfId="0" applyFont="1" applyBorder="1" applyAlignment="1">
      <alignment vertical="center" wrapText="1"/>
    </xf>
    <xf numFmtId="0" fontId="18" fillId="0" borderId="14" xfId="0" applyFont="1" applyBorder="1" applyAlignment="1">
      <alignment vertical="center" wrapText="1"/>
    </xf>
    <xf numFmtId="0" fontId="18" fillId="0" borderId="1" xfId="0" applyFont="1" applyBorder="1" applyAlignment="1">
      <alignment horizontal="right" vertical="center"/>
    </xf>
    <xf numFmtId="0" fontId="18" fillId="0" borderId="3" xfId="0" applyFont="1" applyBorder="1" applyAlignment="1">
      <alignment horizontal="right" vertical="center"/>
    </xf>
    <xf numFmtId="0" fontId="18" fillId="0" borderId="1" xfId="0" applyFont="1" applyBorder="1" applyAlignment="1">
      <alignment horizontal="distributed" vertical="center"/>
    </xf>
    <xf numFmtId="0" fontId="18" fillId="2" borderId="1" xfId="0" applyFont="1" applyFill="1" applyBorder="1" applyAlignment="1">
      <alignment horizontal="right" vertical="center"/>
    </xf>
    <xf numFmtId="0" fontId="18" fillId="2" borderId="3" xfId="0" applyFont="1" applyFill="1" applyBorder="1" applyAlignment="1">
      <alignment horizontal="right" vertical="center"/>
    </xf>
    <xf numFmtId="0" fontId="31" fillId="2" borderId="0" xfId="0" applyFont="1" applyFill="1" applyBorder="1" applyAlignment="1">
      <alignment horizontal="center" vertical="center"/>
    </xf>
    <xf numFmtId="176" fontId="19" fillId="0" borderId="0" xfId="0" applyNumberFormat="1" applyFont="1" applyAlignment="1">
      <alignment horizontal="center" vertical="center"/>
    </xf>
    <xf numFmtId="0" fontId="31" fillId="2" borderId="0" xfId="0" applyFont="1" applyFill="1" applyAlignment="1">
      <alignment vertical="center"/>
    </xf>
    <xf numFmtId="0" fontId="27" fillId="0" borderId="1" xfId="0" applyFont="1" applyBorder="1" applyAlignment="1">
      <alignment horizontal="distributed" vertical="center"/>
    </xf>
    <xf numFmtId="0" fontId="27" fillId="2" borderId="1" xfId="0" applyFont="1" applyFill="1" applyBorder="1" applyAlignment="1">
      <alignment horizontal="right" vertical="center"/>
    </xf>
    <xf numFmtId="0" fontId="27" fillId="2" borderId="3" xfId="0" applyFont="1" applyFill="1" applyBorder="1" applyAlignment="1">
      <alignment horizontal="right" vertical="center"/>
    </xf>
    <xf numFmtId="3" fontId="27" fillId="2" borderId="1" xfId="0" applyNumberFormat="1" applyFont="1" applyFill="1" applyBorder="1" applyAlignment="1">
      <alignment horizontal="right" vertical="center"/>
    </xf>
    <xf numFmtId="3" fontId="27" fillId="2" borderId="3" xfId="0" applyNumberFormat="1" applyFont="1" applyFill="1" applyBorder="1" applyAlignment="1">
      <alignment horizontal="right" vertical="center"/>
    </xf>
    <xf numFmtId="0" fontId="27" fillId="0" borderId="1" xfId="0" applyFont="1" applyBorder="1" applyAlignment="1">
      <alignment horizontal="distributed" vertical="center" wrapText="1"/>
    </xf>
    <xf numFmtId="0" fontId="27" fillId="0" borderId="3" xfId="0" applyFont="1" applyBorder="1" applyAlignment="1">
      <alignment horizontal="distributed" vertical="center" wrapText="1"/>
    </xf>
    <xf numFmtId="0" fontId="27" fillId="0" borderId="2" xfId="0" applyFont="1" applyBorder="1" applyAlignment="1">
      <alignment horizontal="distributed" vertical="center" wrapText="1"/>
    </xf>
    <xf numFmtId="178" fontId="10" fillId="0" borderId="1" xfId="0" applyNumberFormat="1" applyFont="1" applyFill="1" applyBorder="1" applyAlignment="1">
      <alignment horizontal="center" vertical="center"/>
    </xf>
    <xf numFmtId="178" fontId="10" fillId="0" borderId="3" xfId="0" applyNumberFormat="1" applyFont="1" applyFill="1" applyBorder="1" applyAlignment="1">
      <alignment horizontal="center" vertical="center"/>
    </xf>
    <xf numFmtId="0" fontId="27" fillId="0" borderId="12" xfId="0" applyFont="1" applyBorder="1" applyAlignment="1">
      <alignment horizontal="distributed" vertical="center"/>
    </xf>
    <xf numFmtId="0" fontId="27" fillId="0" borderId="11" xfId="0" applyFont="1" applyBorder="1" applyAlignment="1">
      <alignment horizontal="distributed" vertical="center"/>
    </xf>
    <xf numFmtId="0" fontId="27" fillId="0" borderId="10" xfId="0" applyFont="1" applyBorder="1" applyAlignment="1">
      <alignment horizontal="distributed" vertical="center"/>
    </xf>
    <xf numFmtId="0" fontId="27" fillId="0" borderId="13" xfId="0" applyFont="1" applyBorder="1" applyAlignment="1">
      <alignment horizontal="distributed" vertical="center"/>
    </xf>
    <xf numFmtId="0" fontId="27" fillId="0" borderId="0" xfId="0" applyFont="1" applyBorder="1" applyAlignment="1">
      <alignment horizontal="distributed" vertical="center"/>
    </xf>
    <xf numFmtId="0" fontId="27" fillId="0" borderId="14" xfId="0" applyFont="1" applyBorder="1" applyAlignment="1">
      <alignment horizontal="distributed" vertical="center"/>
    </xf>
    <xf numFmtId="0" fontId="27" fillId="0" borderId="4" xfId="0" applyFont="1" applyBorder="1" applyAlignment="1">
      <alignment horizontal="distributed" vertical="center"/>
    </xf>
    <xf numFmtId="0" fontId="27" fillId="0" borderId="5" xfId="0" applyFont="1" applyBorder="1" applyAlignment="1">
      <alignment horizontal="distributed" vertical="center"/>
    </xf>
    <xf numFmtId="0" fontId="27" fillId="0" borderId="6" xfId="0" applyFont="1" applyBorder="1" applyAlignment="1">
      <alignment horizontal="distributed" vertical="center"/>
    </xf>
    <xf numFmtId="4" fontId="42" fillId="0" borderId="13" xfId="0" applyNumberFormat="1" applyFont="1" applyBorder="1" applyAlignment="1">
      <alignment vertical="center"/>
    </xf>
    <xf numFmtId="4" fontId="42" fillId="0" borderId="14" xfId="0" applyNumberFormat="1" applyFont="1" applyBorder="1" applyAlignment="1">
      <alignment vertical="center"/>
    </xf>
    <xf numFmtId="178" fontId="42" fillId="0" borderId="13" xfId="0" applyNumberFormat="1" applyFont="1" applyBorder="1" applyAlignment="1">
      <alignment vertical="center"/>
    </xf>
    <xf numFmtId="178" fontId="42" fillId="0" borderId="14" xfId="0" applyNumberFormat="1" applyFont="1" applyBorder="1" applyAlignment="1">
      <alignment vertical="center"/>
    </xf>
    <xf numFmtId="4" fontId="42" fillId="2" borderId="13" xfId="0" applyNumberFormat="1" applyFont="1" applyFill="1" applyBorder="1" applyAlignment="1">
      <alignment vertical="center"/>
    </xf>
    <xf numFmtId="4" fontId="42" fillId="2" borderId="14" xfId="0" applyNumberFormat="1" applyFont="1" applyFill="1" applyBorder="1" applyAlignment="1">
      <alignment vertical="center"/>
    </xf>
    <xf numFmtId="178" fontId="42" fillId="2" borderId="13" xfId="0" applyNumberFormat="1" applyFont="1" applyFill="1" applyBorder="1" applyAlignment="1">
      <alignment vertical="center"/>
    </xf>
    <xf numFmtId="178" fontId="42" fillId="2" borderId="14" xfId="0" applyNumberFormat="1" applyFont="1" applyFill="1" applyBorder="1" applyAlignment="1">
      <alignment vertical="center"/>
    </xf>
    <xf numFmtId="4" fontId="42" fillId="0" borderId="13" xfId="0" applyNumberFormat="1" applyFont="1" applyFill="1" applyBorder="1" applyAlignment="1">
      <alignment horizontal="right" vertical="center"/>
    </xf>
    <xf numFmtId="4" fontId="42" fillId="0" borderId="14" xfId="0" applyNumberFormat="1" applyFont="1" applyFill="1" applyBorder="1" applyAlignment="1">
      <alignment horizontal="right" vertical="center"/>
    </xf>
    <xf numFmtId="179" fontId="42" fillId="0" borderId="13" xfId="0" applyNumberFormat="1" applyFont="1" applyFill="1" applyBorder="1" applyAlignment="1">
      <alignment vertical="center"/>
    </xf>
    <xf numFmtId="179" fontId="42" fillId="0" borderId="14" xfId="0" applyNumberFormat="1" applyFont="1" applyFill="1" applyBorder="1" applyAlignment="1">
      <alignment vertical="center"/>
    </xf>
    <xf numFmtId="0" fontId="18" fillId="0" borderId="95" xfId="0" applyFont="1" applyBorder="1" applyAlignment="1">
      <alignment horizontal="distributed" vertical="center"/>
    </xf>
    <xf numFmtId="0" fontId="18" fillId="0" borderId="35" xfId="0" applyFont="1" applyBorder="1" applyAlignment="1">
      <alignment horizontal="distributed" vertical="center"/>
    </xf>
    <xf numFmtId="0" fontId="18" fillId="0" borderId="96" xfId="0" applyFont="1" applyBorder="1" applyAlignment="1">
      <alignment horizontal="distributed" vertical="center"/>
    </xf>
    <xf numFmtId="0" fontId="18" fillId="2" borderId="95" xfId="0" applyFont="1" applyFill="1" applyBorder="1" applyAlignment="1">
      <alignment vertical="center"/>
    </xf>
    <xf numFmtId="0" fontId="18" fillId="2" borderId="35" xfId="0" applyFont="1" applyFill="1" applyBorder="1" applyAlignment="1">
      <alignment vertical="center"/>
    </xf>
    <xf numFmtId="0" fontId="18" fillId="2" borderId="96" xfId="0" applyFont="1" applyFill="1" applyBorder="1" applyAlignment="1">
      <alignment vertical="center"/>
    </xf>
    <xf numFmtId="0" fontId="27" fillId="0" borderId="7" xfId="0" applyFont="1" applyBorder="1" applyAlignment="1">
      <alignment horizontal="center" vertical="center"/>
    </xf>
    <xf numFmtId="0" fontId="18" fillId="5" borderId="1" xfId="0" applyFont="1" applyFill="1" applyBorder="1" applyAlignment="1">
      <alignment horizontal="left" vertical="center"/>
    </xf>
    <xf numFmtId="0" fontId="18" fillId="5" borderId="3" xfId="0" applyFont="1" applyFill="1" applyBorder="1" applyAlignment="1">
      <alignment horizontal="left" vertical="center"/>
    </xf>
    <xf numFmtId="0" fontId="18" fillId="5" borderId="2" xfId="0" applyFont="1" applyFill="1" applyBorder="1" applyAlignment="1">
      <alignment horizontal="left" vertical="center"/>
    </xf>
    <xf numFmtId="0" fontId="18" fillId="0" borderId="109" xfId="0" applyFont="1" applyBorder="1" applyAlignment="1">
      <alignment horizontal="distributed" vertical="center"/>
    </xf>
    <xf numFmtId="0" fontId="18" fillId="2" borderId="110" xfId="0" applyFont="1" applyFill="1" applyBorder="1" applyAlignment="1">
      <alignment horizontal="center" vertical="center"/>
    </xf>
    <xf numFmtId="182" fontId="23" fillId="0" borderId="0" xfId="0" applyNumberFormat="1" applyFont="1" applyAlignment="1">
      <alignment vertical="center"/>
    </xf>
    <xf numFmtId="0" fontId="19" fillId="0" borderId="0" xfId="0" applyFont="1" applyAlignment="1">
      <alignment horizontal="right" vertical="center"/>
    </xf>
    <xf numFmtId="176" fontId="19" fillId="5" borderId="0" xfId="0" applyNumberFormat="1" applyFont="1" applyFill="1" applyAlignment="1">
      <alignment vertical="center"/>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8" fillId="0" borderId="12" xfId="0" applyFont="1" applyBorder="1" applyAlignment="1">
      <alignment horizontal="distributed" vertical="center"/>
    </xf>
    <xf numFmtId="0" fontId="18" fillId="0" borderId="11" xfId="0" applyFont="1" applyBorder="1" applyAlignment="1">
      <alignment horizontal="distributed" vertical="center"/>
    </xf>
    <xf numFmtId="0" fontId="18" fillId="0" borderId="10" xfId="0" applyFont="1" applyBorder="1" applyAlignment="1">
      <alignment horizontal="distributed" vertical="center"/>
    </xf>
    <xf numFmtId="49" fontId="18" fillId="2" borderId="0" xfId="0" applyNumberFormat="1" applyFont="1" applyFill="1" applyAlignment="1">
      <alignment vertical="center"/>
    </xf>
    <xf numFmtId="182" fontId="23" fillId="0" borderId="0" xfId="0" applyNumberFormat="1" applyFont="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5"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96"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49" fontId="18" fillId="2" borderId="1"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2" borderId="2" xfId="0" applyNumberFormat="1" applyFont="1" applyFill="1" applyBorder="1" applyAlignment="1">
      <alignment horizontal="center" vertical="center"/>
    </xf>
    <xf numFmtId="0" fontId="18" fillId="0" borderId="2" xfId="0" applyFont="1" applyFill="1" applyBorder="1" applyAlignment="1">
      <alignment horizontal="distributed" vertical="center"/>
    </xf>
    <xf numFmtId="4" fontId="42" fillId="0" borderId="13" xfId="0" applyNumberFormat="1" applyFont="1" applyBorder="1" applyAlignment="1">
      <alignment horizontal="right" vertical="center"/>
    </xf>
    <xf numFmtId="4" fontId="42" fillId="0" borderId="14" xfId="0" applyNumberFormat="1" applyFont="1" applyBorder="1" applyAlignment="1">
      <alignment horizontal="right" vertical="center"/>
    </xf>
    <xf numFmtId="179" fontId="42" fillId="0" borderId="13" xfId="0" applyNumberFormat="1" applyFont="1" applyFill="1" applyBorder="1" applyAlignment="1">
      <alignment horizontal="right" vertical="center"/>
    </xf>
    <xf numFmtId="179" fontId="42" fillId="0" borderId="14" xfId="0" applyNumberFormat="1" applyFont="1" applyFill="1" applyBorder="1" applyAlignment="1">
      <alignment horizontal="right" vertical="center"/>
    </xf>
    <xf numFmtId="0" fontId="52" fillId="0" borderId="0" xfId="0" applyFont="1" applyAlignment="1">
      <alignment horizontal="center" vertical="center"/>
    </xf>
    <xf numFmtId="3" fontId="10" fillId="0" borderId="13" xfId="0" applyNumberFormat="1" applyFont="1" applyBorder="1" applyAlignment="1">
      <alignment vertical="center"/>
    </xf>
    <xf numFmtId="3" fontId="10" fillId="0" borderId="14" xfId="0" applyNumberFormat="1" applyFont="1" applyBorder="1" applyAlignment="1">
      <alignment vertical="center"/>
    </xf>
    <xf numFmtId="178" fontId="10" fillId="0" borderId="13" xfId="0" applyNumberFormat="1" applyFont="1" applyBorder="1" applyAlignment="1">
      <alignment vertical="center"/>
    </xf>
    <xf numFmtId="178" fontId="10" fillId="0" borderId="14" xfId="0" applyNumberFormat="1" applyFont="1" applyBorder="1" applyAlignment="1">
      <alignment vertical="center"/>
    </xf>
    <xf numFmtId="3" fontId="10" fillId="2" borderId="13" xfId="0" applyNumberFormat="1" applyFont="1" applyFill="1" applyBorder="1" applyAlignment="1">
      <alignment vertical="center"/>
    </xf>
    <xf numFmtId="3" fontId="10" fillId="2" borderId="14" xfId="0" applyNumberFormat="1" applyFont="1" applyFill="1" applyBorder="1" applyAlignment="1">
      <alignment vertical="center"/>
    </xf>
    <xf numFmtId="178" fontId="10" fillId="2" borderId="13" xfId="0" applyNumberFormat="1" applyFont="1" applyFill="1" applyBorder="1" applyAlignment="1">
      <alignment vertical="center"/>
    </xf>
    <xf numFmtId="178" fontId="10" fillId="2" borderId="14" xfId="0" applyNumberFormat="1" applyFont="1" applyFill="1" applyBorder="1" applyAlignment="1">
      <alignment vertical="center"/>
    </xf>
    <xf numFmtId="3" fontId="10" fillId="0" borderId="13" xfId="0" applyNumberFormat="1" applyFont="1" applyFill="1" applyBorder="1" applyAlignment="1">
      <alignment vertical="center"/>
    </xf>
    <xf numFmtId="3" fontId="10" fillId="0" borderId="14" xfId="0" applyNumberFormat="1" applyFont="1" applyFill="1" applyBorder="1" applyAlignment="1">
      <alignment vertical="center"/>
    </xf>
    <xf numFmtId="179" fontId="10" fillId="0" borderId="13" xfId="0" applyNumberFormat="1" applyFont="1" applyFill="1" applyBorder="1" applyAlignment="1">
      <alignment vertical="center"/>
    </xf>
    <xf numFmtId="179" fontId="10" fillId="0" borderId="14" xfId="0" applyNumberFormat="1" applyFont="1" applyFill="1" applyBorder="1" applyAlignment="1">
      <alignment vertical="center"/>
    </xf>
    <xf numFmtId="0" fontId="29" fillId="0" borderId="0" xfId="0" applyFont="1" applyAlignment="1">
      <alignment horizontal="center" vertical="center" shrinkToFit="1"/>
    </xf>
    <xf numFmtId="3" fontId="22" fillId="2" borderId="13" xfId="0" applyNumberFormat="1" applyFont="1" applyFill="1" applyBorder="1" applyAlignment="1">
      <alignment horizontal="center" vertical="center"/>
    </xf>
    <xf numFmtId="3" fontId="22" fillId="2" borderId="0" xfId="0" applyNumberFormat="1" applyFont="1" applyFill="1" applyBorder="1" applyAlignment="1">
      <alignment horizontal="center" vertical="center"/>
    </xf>
    <xf numFmtId="178" fontId="22" fillId="2" borderId="13" xfId="0" applyNumberFormat="1" applyFont="1" applyFill="1" applyBorder="1" applyAlignment="1">
      <alignment horizontal="center" vertical="center"/>
    </xf>
    <xf numFmtId="178" fontId="22" fillId="2" borderId="0" xfId="0" applyNumberFormat="1" applyFont="1" applyFill="1" applyBorder="1" applyAlignment="1">
      <alignment horizontal="center" vertical="center"/>
    </xf>
    <xf numFmtId="178" fontId="22" fillId="2" borderId="14" xfId="0" applyNumberFormat="1" applyFont="1" applyFill="1" applyBorder="1" applyAlignment="1">
      <alignment horizontal="center" vertical="center"/>
    </xf>
    <xf numFmtId="0" fontId="22" fillId="2" borderId="1" xfId="0" applyFont="1" applyFill="1" applyBorder="1" applyAlignment="1">
      <alignment horizontal="right" vertical="center"/>
    </xf>
    <xf numFmtId="0" fontId="22" fillId="2" borderId="3" xfId="0" applyFont="1" applyFill="1" applyBorder="1" applyAlignment="1">
      <alignment horizontal="right" vertical="center"/>
    </xf>
    <xf numFmtId="178" fontId="33" fillId="0" borderId="1" xfId="0" applyNumberFormat="1" applyFont="1" applyFill="1" applyBorder="1" applyAlignment="1">
      <alignment horizontal="center" vertical="center"/>
    </xf>
    <xf numFmtId="178" fontId="33" fillId="0" borderId="3" xfId="0" applyNumberFormat="1" applyFont="1" applyFill="1" applyBorder="1" applyAlignment="1">
      <alignment horizontal="center" vertical="center"/>
    </xf>
    <xf numFmtId="0" fontId="27" fillId="0" borderId="1" xfId="0" applyFont="1" applyBorder="1" applyAlignment="1">
      <alignment horizontal="left" vertical="center" wrapText="1"/>
    </xf>
    <xf numFmtId="0" fontId="27" fillId="0" borderId="3" xfId="0" applyFont="1" applyBorder="1" applyAlignment="1">
      <alignment horizontal="left" vertical="center" wrapText="1"/>
    </xf>
    <xf numFmtId="0" fontId="27" fillId="0" borderId="2" xfId="0" applyFont="1" applyBorder="1" applyAlignment="1">
      <alignment horizontal="left" vertical="center" wrapText="1"/>
    </xf>
    <xf numFmtId="178" fontId="42" fillId="0" borderId="13" xfId="0" applyNumberFormat="1" applyFont="1" applyFill="1" applyBorder="1" applyAlignment="1">
      <alignment vertical="center"/>
    </xf>
    <xf numFmtId="178" fontId="42" fillId="0" borderId="14" xfId="0" applyNumberFormat="1" applyFont="1" applyFill="1" applyBorder="1" applyAlignment="1">
      <alignment vertical="center"/>
    </xf>
    <xf numFmtId="3" fontId="42" fillId="0" borderId="13" xfId="0" applyNumberFormat="1" applyFont="1" applyFill="1" applyBorder="1" applyAlignment="1">
      <alignment vertical="center"/>
    </xf>
    <xf numFmtId="3" fontId="42" fillId="0" borderId="14" xfId="0" applyNumberFormat="1" applyFont="1" applyFill="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28575</xdr:colOff>
      <xdr:row>2</xdr:row>
      <xdr:rowOff>38100</xdr:rowOff>
    </xdr:from>
    <xdr:to>
      <xdr:col>4</xdr:col>
      <xdr:colOff>28575</xdr:colOff>
      <xdr:row>7</xdr:row>
      <xdr:rowOff>0</xdr:rowOff>
    </xdr:to>
    <xdr:sp macro="" textlink="">
      <xdr:nvSpPr>
        <xdr:cNvPr id="49243" name="AutoShape 2">
          <a:extLst>
            <a:ext uri="{FF2B5EF4-FFF2-40B4-BE49-F238E27FC236}">
              <a16:creationId xmlns:a16="http://schemas.microsoft.com/office/drawing/2014/main" id="{00000000-0008-0000-1800-00005BC00000}"/>
            </a:ext>
          </a:extLst>
        </xdr:cNvPr>
        <xdr:cNvSpPr>
          <a:spLocks noChangeArrowheads="1"/>
        </xdr:cNvSpPr>
      </xdr:nvSpPr>
      <xdr:spPr bwMode="auto">
        <a:xfrm rot="5400000">
          <a:off x="438150" y="476250"/>
          <a:ext cx="723900"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23</xdr:row>
      <xdr:rowOff>85725</xdr:rowOff>
    </xdr:from>
    <xdr:to>
      <xdr:col>12</xdr:col>
      <xdr:colOff>520063</xdr:colOff>
      <xdr:row>23</xdr:row>
      <xdr:rowOff>85725</xdr:rowOff>
    </xdr:to>
    <xdr:cxnSp macro="">
      <xdr:nvCxnSpPr>
        <xdr:cNvPr id="7" name="直線コネクタ 6">
          <a:extLst>
            <a:ext uri="{FF2B5EF4-FFF2-40B4-BE49-F238E27FC236}">
              <a16:creationId xmlns:a16="http://schemas.microsoft.com/office/drawing/2014/main" id="{00000000-0008-0000-4D00-000007000000}"/>
            </a:ext>
          </a:extLst>
        </xdr:cNvPr>
        <xdr:cNvCxnSpPr/>
      </xdr:nvCxnSpPr>
      <xdr:spPr>
        <a:xfrm>
          <a:off x="361950" y="4972050"/>
          <a:ext cx="46634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293369</xdr:colOff>
      <xdr:row>3</xdr:row>
      <xdr:rowOff>47625</xdr:rowOff>
    </xdr:from>
    <xdr:to>
      <xdr:col>15</xdr:col>
      <xdr:colOff>165778</xdr:colOff>
      <xdr:row>4</xdr:row>
      <xdr:rowOff>161925</xdr:rowOff>
    </xdr:to>
    <xdr:sp macro="" textlink="">
      <xdr:nvSpPr>
        <xdr:cNvPr id="2" name="円/楕円 1">
          <a:extLst>
            <a:ext uri="{FF2B5EF4-FFF2-40B4-BE49-F238E27FC236}">
              <a16:creationId xmlns:a16="http://schemas.microsoft.com/office/drawing/2014/main" id="{00000000-0008-0000-4E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283845</xdr:colOff>
      <xdr:row>3</xdr:row>
      <xdr:rowOff>76200</xdr:rowOff>
    </xdr:from>
    <xdr:to>
      <xdr:col>13</xdr:col>
      <xdr:colOff>156254</xdr:colOff>
      <xdr:row>5</xdr:row>
      <xdr:rowOff>9525</xdr:rowOff>
    </xdr:to>
    <xdr:sp macro="" textlink="">
      <xdr:nvSpPr>
        <xdr:cNvPr id="3" name="円/楕円 2">
          <a:extLst>
            <a:ext uri="{FF2B5EF4-FFF2-40B4-BE49-F238E27FC236}">
              <a16:creationId xmlns:a16="http://schemas.microsoft.com/office/drawing/2014/main" id="{00000000-0008-0000-4E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293369</xdr:colOff>
      <xdr:row>3</xdr:row>
      <xdr:rowOff>47625</xdr:rowOff>
    </xdr:from>
    <xdr:to>
      <xdr:col>15</xdr:col>
      <xdr:colOff>165778</xdr:colOff>
      <xdr:row>4</xdr:row>
      <xdr:rowOff>161925</xdr:rowOff>
    </xdr:to>
    <xdr:sp macro="" textlink="">
      <xdr:nvSpPr>
        <xdr:cNvPr id="2" name="円/楕円 1">
          <a:extLst>
            <a:ext uri="{FF2B5EF4-FFF2-40B4-BE49-F238E27FC236}">
              <a16:creationId xmlns:a16="http://schemas.microsoft.com/office/drawing/2014/main" id="{00000000-0008-0000-51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283845</xdr:colOff>
      <xdr:row>3</xdr:row>
      <xdr:rowOff>76200</xdr:rowOff>
    </xdr:from>
    <xdr:to>
      <xdr:col>13</xdr:col>
      <xdr:colOff>156254</xdr:colOff>
      <xdr:row>5</xdr:row>
      <xdr:rowOff>9525</xdr:rowOff>
    </xdr:to>
    <xdr:sp macro="" textlink="">
      <xdr:nvSpPr>
        <xdr:cNvPr id="3" name="円/楕円 2">
          <a:extLst>
            <a:ext uri="{FF2B5EF4-FFF2-40B4-BE49-F238E27FC236}">
              <a16:creationId xmlns:a16="http://schemas.microsoft.com/office/drawing/2014/main" id="{00000000-0008-0000-51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295274</xdr:colOff>
      <xdr:row>3</xdr:row>
      <xdr:rowOff>47625</xdr:rowOff>
    </xdr:from>
    <xdr:to>
      <xdr:col>15</xdr:col>
      <xdr:colOff>161925</xdr:colOff>
      <xdr:row>4</xdr:row>
      <xdr:rowOff>161925</xdr:rowOff>
    </xdr:to>
    <xdr:sp macro="" textlink="">
      <xdr:nvSpPr>
        <xdr:cNvPr id="2" name="円/楕円 1">
          <a:extLst>
            <a:ext uri="{FF2B5EF4-FFF2-40B4-BE49-F238E27FC236}">
              <a16:creationId xmlns:a16="http://schemas.microsoft.com/office/drawing/2014/main" id="{00000000-0008-0000-52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285750</xdr:colOff>
      <xdr:row>3</xdr:row>
      <xdr:rowOff>76200</xdr:rowOff>
    </xdr:from>
    <xdr:to>
      <xdr:col>13</xdr:col>
      <xdr:colOff>152401</xdr:colOff>
      <xdr:row>5</xdr:row>
      <xdr:rowOff>9525</xdr:rowOff>
    </xdr:to>
    <xdr:sp macro="" textlink="">
      <xdr:nvSpPr>
        <xdr:cNvPr id="3" name="円/楕円 2">
          <a:extLst>
            <a:ext uri="{FF2B5EF4-FFF2-40B4-BE49-F238E27FC236}">
              <a16:creationId xmlns:a16="http://schemas.microsoft.com/office/drawing/2014/main" id="{00000000-0008-0000-52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293369</xdr:colOff>
      <xdr:row>3</xdr:row>
      <xdr:rowOff>47625</xdr:rowOff>
    </xdr:from>
    <xdr:to>
      <xdr:col>15</xdr:col>
      <xdr:colOff>165778</xdr:colOff>
      <xdr:row>4</xdr:row>
      <xdr:rowOff>161925</xdr:rowOff>
    </xdr:to>
    <xdr:sp macro="" textlink="">
      <xdr:nvSpPr>
        <xdr:cNvPr id="2" name="円/楕円 1">
          <a:extLst>
            <a:ext uri="{FF2B5EF4-FFF2-40B4-BE49-F238E27FC236}">
              <a16:creationId xmlns:a16="http://schemas.microsoft.com/office/drawing/2014/main" id="{00000000-0008-0000-53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283845</xdr:colOff>
      <xdr:row>3</xdr:row>
      <xdr:rowOff>76200</xdr:rowOff>
    </xdr:from>
    <xdr:to>
      <xdr:col>13</xdr:col>
      <xdr:colOff>156254</xdr:colOff>
      <xdr:row>5</xdr:row>
      <xdr:rowOff>9525</xdr:rowOff>
    </xdr:to>
    <xdr:sp macro="" textlink="">
      <xdr:nvSpPr>
        <xdr:cNvPr id="3" name="円/楕円 2">
          <a:extLst>
            <a:ext uri="{FF2B5EF4-FFF2-40B4-BE49-F238E27FC236}">
              <a16:creationId xmlns:a16="http://schemas.microsoft.com/office/drawing/2014/main" id="{00000000-0008-0000-53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295274</xdr:colOff>
      <xdr:row>3</xdr:row>
      <xdr:rowOff>47625</xdr:rowOff>
    </xdr:from>
    <xdr:to>
      <xdr:col>15</xdr:col>
      <xdr:colOff>161925</xdr:colOff>
      <xdr:row>4</xdr:row>
      <xdr:rowOff>161925</xdr:rowOff>
    </xdr:to>
    <xdr:sp macro="" textlink="">
      <xdr:nvSpPr>
        <xdr:cNvPr id="2" name="円/楕円 1">
          <a:extLst>
            <a:ext uri="{FF2B5EF4-FFF2-40B4-BE49-F238E27FC236}">
              <a16:creationId xmlns:a16="http://schemas.microsoft.com/office/drawing/2014/main" id="{00000000-0008-0000-54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285750</xdr:colOff>
      <xdr:row>3</xdr:row>
      <xdr:rowOff>76200</xdr:rowOff>
    </xdr:from>
    <xdr:to>
      <xdr:col>13</xdr:col>
      <xdr:colOff>152401</xdr:colOff>
      <xdr:row>5</xdr:row>
      <xdr:rowOff>9525</xdr:rowOff>
    </xdr:to>
    <xdr:sp macro="" textlink="">
      <xdr:nvSpPr>
        <xdr:cNvPr id="3" name="円/楕円 2">
          <a:extLst>
            <a:ext uri="{FF2B5EF4-FFF2-40B4-BE49-F238E27FC236}">
              <a16:creationId xmlns:a16="http://schemas.microsoft.com/office/drawing/2014/main" id="{00000000-0008-0000-54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295274</xdr:colOff>
      <xdr:row>3</xdr:row>
      <xdr:rowOff>47625</xdr:rowOff>
    </xdr:from>
    <xdr:to>
      <xdr:col>15</xdr:col>
      <xdr:colOff>161925</xdr:colOff>
      <xdr:row>4</xdr:row>
      <xdr:rowOff>161925</xdr:rowOff>
    </xdr:to>
    <xdr:sp macro="" textlink="">
      <xdr:nvSpPr>
        <xdr:cNvPr id="2" name="円/楕円 1">
          <a:extLst>
            <a:ext uri="{FF2B5EF4-FFF2-40B4-BE49-F238E27FC236}">
              <a16:creationId xmlns:a16="http://schemas.microsoft.com/office/drawing/2014/main" id="{00000000-0008-0000-55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285750</xdr:colOff>
      <xdr:row>3</xdr:row>
      <xdr:rowOff>76200</xdr:rowOff>
    </xdr:from>
    <xdr:to>
      <xdr:col>13</xdr:col>
      <xdr:colOff>152401</xdr:colOff>
      <xdr:row>5</xdr:row>
      <xdr:rowOff>9525</xdr:rowOff>
    </xdr:to>
    <xdr:sp macro="" textlink="">
      <xdr:nvSpPr>
        <xdr:cNvPr id="3" name="円/楕円 2">
          <a:extLst>
            <a:ext uri="{FF2B5EF4-FFF2-40B4-BE49-F238E27FC236}">
              <a16:creationId xmlns:a16="http://schemas.microsoft.com/office/drawing/2014/main" id="{00000000-0008-0000-55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295274</xdr:colOff>
      <xdr:row>3</xdr:row>
      <xdr:rowOff>47625</xdr:rowOff>
    </xdr:from>
    <xdr:to>
      <xdr:col>15</xdr:col>
      <xdr:colOff>161925</xdr:colOff>
      <xdr:row>4</xdr:row>
      <xdr:rowOff>161925</xdr:rowOff>
    </xdr:to>
    <xdr:sp macro="" textlink="">
      <xdr:nvSpPr>
        <xdr:cNvPr id="2" name="円/楕円 1">
          <a:extLst>
            <a:ext uri="{FF2B5EF4-FFF2-40B4-BE49-F238E27FC236}">
              <a16:creationId xmlns:a16="http://schemas.microsoft.com/office/drawing/2014/main" id="{00000000-0008-0000-56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285750</xdr:colOff>
      <xdr:row>3</xdr:row>
      <xdr:rowOff>76200</xdr:rowOff>
    </xdr:from>
    <xdr:to>
      <xdr:col>13</xdr:col>
      <xdr:colOff>152401</xdr:colOff>
      <xdr:row>5</xdr:row>
      <xdr:rowOff>9525</xdr:rowOff>
    </xdr:to>
    <xdr:sp macro="" textlink="">
      <xdr:nvSpPr>
        <xdr:cNvPr id="3" name="円/楕円 2">
          <a:extLst>
            <a:ext uri="{FF2B5EF4-FFF2-40B4-BE49-F238E27FC236}">
              <a16:creationId xmlns:a16="http://schemas.microsoft.com/office/drawing/2014/main" id="{00000000-0008-0000-56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293369</xdr:colOff>
      <xdr:row>3</xdr:row>
      <xdr:rowOff>47625</xdr:rowOff>
    </xdr:from>
    <xdr:to>
      <xdr:col>15</xdr:col>
      <xdr:colOff>165778</xdr:colOff>
      <xdr:row>4</xdr:row>
      <xdr:rowOff>161925</xdr:rowOff>
    </xdr:to>
    <xdr:sp macro="" textlink="">
      <xdr:nvSpPr>
        <xdr:cNvPr id="2" name="円/楕円 1">
          <a:extLst>
            <a:ext uri="{FF2B5EF4-FFF2-40B4-BE49-F238E27FC236}">
              <a16:creationId xmlns:a16="http://schemas.microsoft.com/office/drawing/2014/main" id="{00000000-0008-0000-5700-000002000000}"/>
            </a:ext>
          </a:extLst>
        </xdr:cNvPr>
        <xdr:cNvSpPr/>
      </xdr:nvSpPr>
      <xdr:spPr>
        <a:xfrm>
          <a:off x="6562724" y="590550"/>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twoCellAnchor>
    <xdr:from>
      <xdr:col>12</xdr:col>
      <xdr:colOff>283845</xdr:colOff>
      <xdr:row>3</xdr:row>
      <xdr:rowOff>76200</xdr:rowOff>
    </xdr:from>
    <xdr:to>
      <xdr:col>13</xdr:col>
      <xdr:colOff>156254</xdr:colOff>
      <xdr:row>5</xdr:row>
      <xdr:rowOff>9525</xdr:rowOff>
    </xdr:to>
    <xdr:sp macro="" textlink="">
      <xdr:nvSpPr>
        <xdr:cNvPr id="3" name="円/楕円 2">
          <a:extLst>
            <a:ext uri="{FF2B5EF4-FFF2-40B4-BE49-F238E27FC236}">
              <a16:creationId xmlns:a16="http://schemas.microsoft.com/office/drawing/2014/main" id="{00000000-0008-0000-5700-000003000000}"/>
            </a:ext>
          </a:extLst>
        </xdr:cNvPr>
        <xdr:cNvSpPr/>
      </xdr:nvSpPr>
      <xdr:spPr>
        <a:xfrm>
          <a:off x="5657850" y="619125"/>
          <a:ext cx="314326" cy="295275"/>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28</xdr:row>
      <xdr:rowOff>28575</xdr:rowOff>
    </xdr:from>
    <xdr:ext cx="552450" cy="302660"/>
    <xdr:sp macro="" textlink="">
      <xdr:nvSpPr>
        <xdr:cNvPr id="2" name="テキスト ボックス 1">
          <a:extLst>
            <a:ext uri="{FF2B5EF4-FFF2-40B4-BE49-F238E27FC236}">
              <a16:creationId xmlns:a16="http://schemas.microsoft.com/office/drawing/2014/main" id="{00000000-0008-0000-2100-000002000000}"/>
            </a:ext>
          </a:extLst>
        </xdr:cNvPr>
        <xdr:cNvSpPr txBox="1"/>
      </xdr:nvSpPr>
      <xdr:spPr>
        <a:xfrm>
          <a:off x="47625" y="4362450"/>
          <a:ext cx="552450" cy="302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latin typeface="ＭＳ ゴシック" pitchFamily="49" charset="-128"/>
              <a:ea typeface="ＭＳ ゴシック" pitchFamily="49" charset="-128"/>
            </a:rPr>
            <a:t>区分</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438150</xdr:colOff>
      <xdr:row>74</xdr:row>
      <xdr:rowOff>190500</xdr:rowOff>
    </xdr:from>
    <xdr:to>
      <xdr:col>12</xdr:col>
      <xdr:colOff>247650</xdr:colOff>
      <xdr:row>76</xdr:row>
      <xdr:rowOff>38100</xdr:rowOff>
    </xdr:to>
    <xdr:sp macro="" textlink="">
      <xdr:nvSpPr>
        <xdr:cNvPr id="2" name="円/楕円 2">
          <a:extLst>
            <a:ext uri="{FF2B5EF4-FFF2-40B4-BE49-F238E27FC236}">
              <a16:creationId xmlns:a16="http://schemas.microsoft.com/office/drawing/2014/main" id="{00000000-0008-0000-2200-000002000000}"/>
            </a:ext>
          </a:extLst>
        </xdr:cNvPr>
        <xdr:cNvSpPr/>
      </xdr:nvSpPr>
      <xdr:spPr>
        <a:xfrm>
          <a:off x="4962525" y="14258925"/>
          <a:ext cx="25717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304800</xdr:colOff>
      <xdr:row>22</xdr:row>
      <xdr:rowOff>180975</xdr:rowOff>
    </xdr:from>
    <xdr:to>
      <xdr:col>9</xdr:col>
      <xdr:colOff>209550</xdr:colOff>
      <xdr:row>24</xdr:row>
      <xdr:rowOff>28575</xdr:rowOff>
    </xdr:to>
    <xdr:sp macro="" textlink="">
      <xdr:nvSpPr>
        <xdr:cNvPr id="3" name="円/楕円 3">
          <a:extLst>
            <a:ext uri="{FF2B5EF4-FFF2-40B4-BE49-F238E27FC236}">
              <a16:creationId xmlns:a16="http://schemas.microsoft.com/office/drawing/2014/main" id="{00000000-0008-0000-2200-000003000000}"/>
            </a:ext>
          </a:extLst>
        </xdr:cNvPr>
        <xdr:cNvSpPr/>
      </xdr:nvSpPr>
      <xdr:spPr>
        <a:xfrm>
          <a:off x="3676650" y="3609975"/>
          <a:ext cx="25717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28</xdr:row>
      <xdr:rowOff>0</xdr:rowOff>
    </xdr:from>
    <xdr:to>
      <xdr:col>1</xdr:col>
      <xdr:colOff>438150</xdr:colOff>
      <xdr:row>31</xdr:row>
      <xdr:rowOff>171450</xdr:rowOff>
    </xdr:to>
    <xdr:sp macro="" textlink="">
      <xdr:nvSpPr>
        <xdr:cNvPr id="2233" name="Line 1">
          <a:extLst>
            <a:ext uri="{FF2B5EF4-FFF2-40B4-BE49-F238E27FC236}">
              <a16:creationId xmlns:a16="http://schemas.microsoft.com/office/drawing/2014/main" id="{00000000-0008-0000-2400-0000B9080000}"/>
            </a:ext>
          </a:extLst>
        </xdr:cNvPr>
        <xdr:cNvSpPr>
          <a:spLocks noChangeShapeType="1"/>
        </xdr:cNvSpPr>
      </xdr:nvSpPr>
      <xdr:spPr bwMode="auto">
        <a:xfrm>
          <a:off x="19050" y="5419725"/>
          <a:ext cx="866775"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47</xdr:row>
      <xdr:rowOff>85725</xdr:rowOff>
    </xdr:from>
    <xdr:to>
      <xdr:col>8</xdr:col>
      <xdr:colOff>312379</xdr:colOff>
      <xdr:row>47</xdr:row>
      <xdr:rowOff>85725</xdr:rowOff>
    </xdr:to>
    <xdr:cxnSp macro="">
      <xdr:nvCxnSpPr>
        <xdr:cNvPr id="2" name="直線コネクタ 1">
          <a:extLst>
            <a:ext uri="{FF2B5EF4-FFF2-40B4-BE49-F238E27FC236}">
              <a16:creationId xmlns:a16="http://schemas.microsoft.com/office/drawing/2014/main" id="{00000000-0008-0000-3100-000002000000}"/>
            </a:ext>
          </a:extLst>
        </xdr:cNvPr>
        <xdr:cNvCxnSpPr/>
      </xdr:nvCxnSpPr>
      <xdr:spPr>
        <a:xfrm>
          <a:off x="857250" y="9220200"/>
          <a:ext cx="288412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205740</xdr:colOff>
      <xdr:row>49</xdr:row>
      <xdr:rowOff>66675</xdr:rowOff>
    </xdr:from>
    <xdr:to>
      <xdr:col>10</xdr:col>
      <xdr:colOff>243840</xdr:colOff>
      <xdr:row>49</xdr:row>
      <xdr:rowOff>66675</xdr:rowOff>
    </xdr:to>
    <xdr:cxnSp macro="">
      <xdr:nvCxnSpPr>
        <xdr:cNvPr id="2" name="直線コネクタ 1">
          <a:extLst>
            <a:ext uri="{FF2B5EF4-FFF2-40B4-BE49-F238E27FC236}">
              <a16:creationId xmlns:a16="http://schemas.microsoft.com/office/drawing/2014/main" id="{00000000-0008-0000-3200-000002000000}"/>
            </a:ext>
          </a:extLst>
        </xdr:cNvPr>
        <xdr:cNvCxnSpPr/>
      </xdr:nvCxnSpPr>
      <xdr:spPr>
        <a:xfrm flipV="1">
          <a:off x="653415" y="5800725"/>
          <a:ext cx="340995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43</xdr:row>
      <xdr:rowOff>85725</xdr:rowOff>
    </xdr:from>
    <xdr:to>
      <xdr:col>8</xdr:col>
      <xdr:colOff>312379</xdr:colOff>
      <xdr:row>43</xdr:row>
      <xdr:rowOff>85725</xdr:rowOff>
    </xdr:to>
    <xdr:cxnSp macro="">
      <xdr:nvCxnSpPr>
        <xdr:cNvPr id="3" name="直線コネクタ 2">
          <a:extLst>
            <a:ext uri="{FF2B5EF4-FFF2-40B4-BE49-F238E27FC236}">
              <a16:creationId xmlns:a16="http://schemas.microsoft.com/office/drawing/2014/main" id="{00000000-0008-0000-3600-000003000000}"/>
            </a:ext>
          </a:extLst>
        </xdr:cNvPr>
        <xdr:cNvCxnSpPr/>
      </xdr:nvCxnSpPr>
      <xdr:spPr>
        <a:xfrm>
          <a:off x="895350" y="8315325"/>
          <a:ext cx="300037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205740</xdr:colOff>
      <xdr:row>27</xdr:row>
      <xdr:rowOff>66675</xdr:rowOff>
    </xdr:from>
    <xdr:to>
      <xdr:col>10</xdr:col>
      <xdr:colOff>243840</xdr:colOff>
      <xdr:row>27</xdr:row>
      <xdr:rowOff>66675</xdr:rowOff>
    </xdr:to>
    <xdr:cxnSp macro="">
      <xdr:nvCxnSpPr>
        <xdr:cNvPr id="6" name="直線コネクタ 5">
          <a:extLst>
            <a:ext uri="{FF2B5EF4-FFF2-40B4-BE49-F238E27FC236}">
              <a16:creationId xmlns:a16="http://schemas.microsoft.com/office/drawing/2014/main" id="{00000000-0008-0000-3800-000006000000}"/>
            </a:ext>
          </a:extLst>
        </xdr:cNvPr>
        <xdr:cNvCxnSpPr/>
      </xdr:nvCxnSpPr>
      <xdr:spPr>
        <a:xfrm flipV="1">
          <a:off x="685800" y="8210550"/>
          <a:ext cx="3448050" cy="95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37</xdr:row>
      <xdr:rowOff>85725</xdr:rowOff>
    </xdr:from>
    <xdr:to>
      <xdr:col>11</xdr:col>
      <xdr:colOff>266700</xdr:colOff>
      <xdr:row>37</xdr:row>
      <xdr:rowOff>85725</xdr:rowOff>
    </xdr:to>
    <xdr:cxnSp macro="">
      <xdr:nvCxnSpPr>
        <xdr:cNvPr id="5" name="直線コネクタ 4">
          <a:extLst>
            <a:ext uri="{FF2B5EF4-FFF2-40B4-BE49-F238E27FC236}">
              <a16:creationId xmlns:a16="http://schemas.microsoft.com/office/drawing/2014/main" id="{00000000-0008-0000-4B00-000005000000}"/>
            </a:ext>
          </a:extLst>
        </xdr:cNvPr>
        <xdr:cNvCxnSpPr/>
      </xdr:nvCxnSpPr>
      <xdr:spPr>
        <a:xfrm>
          <a:off x="419100" y="8134350"/>
          <a:ext cx="43529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20&#36984;&#25369;&#22519;&#34892;/&#8251;2017&#34886;&#38498;&#36984;/&#65288;&#39640;&#27211;&#65289;&#25919;&#20826;&#12539;&#31435;&#20505;&#35036;&#20104;&#23450;&#32773;&#35500;&#26126;&#20250;/&#23626;&#20986;&#26360;&#39006;&#20316;&#25104;&#12477;&#12501;&#12488;&#65288;&#28168;&#65289;/&#65288;H291022&#34886;&#32207;&#36984;&#25369;&#29992;&#25919;&#20826;&#23626;&#20986;&#29256;&#65289;H29shugiin_syoruisakuseisofuto_sei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入力シート"/>
      <sheetName val="開票立会人入力シート"/>
      <sheetName val="様式１"/>
      <sheetName val="様式２届出要件該当確認書（１号該当）"/>
      <sheetName val="様式３（添付１）"/>
      <sheetName val="様式４（添付２）"/>
      <sheetName val="様式５届出要件該当確認書（２号該当）"/>
      <sheetName val="様式６"/>
      <sheetName val="様式７"/>
      <sheetName val="様式８"/>
      <sheetName val="様式９"/>
      <sheetName val="様式１０"/>
      <sheetName val="様式１１"/>
      <sheetName val="様式１２"/>
      <sheetName val="様式１３"/>
      <sheetName val="様式１４"/>
      <sheetName val="様式１５"/>
      <sheetName val="様式１６"/>
      <sheetName val="様式１７"/>
      <sheetName val="様式１８"/>
      <sheetName val="様式１９"/>
      <sheetName val="様式２０"/>
      <sheetName val="様式２１"/>
      <sheetName val="様式２２"/>
      <sheetName val="様式２３"/>
      <sheetName val="様式２４"/>
      <sheetName val="様式２５"/>
      <sheetName val="様式２６"/>
      <sheetName val="様式２７"/>
      <sheetName val="様式２８"/>
      <sheetName val="様式２９"/>
      <sheetName val="様式３０"/>
      <sheetName val="様式３１"/>
      <sheetName val="政見１"/>
      <sheetName val="政見２"/>
      <sheetName val="政見３"/>
      <sheetName val="政見４"/>
      <sheetName val="政見５"/>
      <sheetName val="政見６"/>
      <sheetName val="政見７－１"/>
      <sheetName val="政見７－２"/>
      <sheetName val="政見７－３"/>
      <sheetName val="政見８"/>
      <sheetName val="政見９"/>
      <sheetName val="政見１０"/>
      <sheetName val="政見１１"/>
      <sheetName val="政見１２"/>
      <sheetName val="政見１３"/>
      <sheetName val="公営１"/>
      <sheetName val="公営２"/>
      <sheetName val="公営３その１"/>
      <sheetName val="公営３内訳１"/>
      <sheetName val="公営３その２"/>
      <sheetName val="公営３内訳２"/>
      <sheetName val="公営４"/>
      <sheetName val="公営５"/>
      <sheetName val="公営６"/>
      <sheetName val="公営７"/>
      <sheetName val="公営８"/>
      <sheetName val="公営９"/>
      <sheetName val="公営１０"/>
      <sheetName val="公営１１"/>
      <sheetName val="公営１２"/>
      <sheetName val="公営１３"/>
      <sheetName val="公営１４"/>
      <sheetName val="公営１５"/>
      <sheetName val="公営１６"/>
      <sheetName val="公営１７"/>
      <sheetName val="公営１８"/>
      <sheetName val="公営１９"/>
      <sheetName val="公営２０"/>
      <sheetName val="公営２１"/>
      <sheetName val="公営２２"/>
      <sheetName val="公営２３"/>
      <sheetName val="公営２４"/>
      <sheetName val="公営２５"/>
      <sheetName val="公営２６"/>
      <sheetName val="公営２７"/>
      <sheetName val="公営２８"/>
      <sheetName val="公営２９"/>
      <sheetName val="公営３０"/>
      <sheetName val="公営３１"/>
      <sheetName val="公営３２"/>
      <sheetName val="公営３３"/>
      <sheetName val="公営３４"/>
      <sheetName val="公営３５"/>
      <sheetName val="公営３６"/>
      <sheetName val="公営３７"/>
      <sheetName val="契約１"/>
      <sheetName val="契約２"/>
      <sheetName val="契約３"/>
      <sheetName val="契約４"/>
      <sheetName val="契約５"/>
      <sheetName val="契約６"/>
      <sheetName val="契約７"/>
      <sheetName val="契約８"/>
      <sheetName val="契約９"/>
      <sheetName val="契約１０"/>
      <sheetName val="参考様式"/>
    </sheetNames>
    <sheetDataSet>
      <sheetData sheetId="0"/>
      <sheetData sheetId="1">
        <row r="14">
          <cell r="C14" t="str">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xml"/><Relationship Id="rId1" Type="http://schemas.openxmlformats.org/officeDocument/2006/relationships/printerSettings" Target="../printerSettings/printerSettings26.bin"/><Relationship Id="rId4" Type="http://schemas.openxmlformats.org/officeDocument/2006/relationships/comments" Target="../comments1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xml"/><Relationship Id="rId1" Type="http://schemas.openxmlformats.org/officeDocument/2006/relationships/printerSettings" Target="../printerSettings/printerSettings35.bin"/><Relationship Id="rId4" Type="http://schemas.openxmlformats.org/officeDocument/2006/relationships/comments" Target="../comments21.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3.xml"/><Relationship Id="rId1" Type="http://schemas.openxmlformats.org/officeDocument/2006/relationships/printerSettings" Target="../printerSettings/printerSettings36.bin"/><Relationship Id="rId4" Type="http://schemas.openxmlformats.org/officeDocument/2006/relationships/comments" Target="../comments22.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4.xml"/><Relationship Id="rId1" Type="http://schemas.openxmlformats.org/officeDocument/2006/relationships/printerSettings" Target="../printerSettings/printerSettings38.bin"/><Relationship Id="rId4" Type="http://schemas.openxmlformats.org/officeDocument/2006/relationships/comments" Target="../comments24.xml"/></Relationships>
</file>

<file path=xl/worksheets/_rels/sheet3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5.xml"/><Relationship Id="rId1" Type="http://schemas.openxmlformats.org/officeDocument/2006/relationships/printerSettings" Target="../printerSettings/printerSettings51.bin"/><Relationship Id="rId4" Type="http://schemas.openxmlformats.org/officeDocument/2006/relationships/comments" Target="../comments37.xml"/></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6.xml"/><Relationship Id="rId1" Type="http://schemas.openxmlformats.org/officeDocument/2006/relationships/printerSettings" Target="../printerSettings/printerSettings52.bin"/><Relationship Id="rId4" Type="http://schemas.openxmlformats.org/officeDocument/2006/relationships/comments" Target="../comments38.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7.xml"/><Relationship Id="rId1" Type="http://schemas.openxmlformats.org/officeDocument/2006/relationships/printerSettings" Target="../printerSettings/printerSettings56.bin"/><Relationship Id="rId4" Type="http://schemas.openxmlformats.org/officeDocument/2006/relationships/comments" Target="../comments42.xml"/></Relationships>
</file>

<file path=xl/worksheets/_rels/sheet57.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8.xml"/><Relationship Id="rId1" Type="http://schemas.openxmlformats.org/officeDocument/2006/relationships/printerSettings" Target="../printerSettings/printerSettings58.bin"/><Relationship Id="rId4" Type="http://schemas.openxmlformats.org/officeDocument/2006/relationships/comments" Target="../comments44.xml"/></Relationships>
</file>

<file path=xl/worksheets/_rels/sheet59.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51.xml"/><Relationship Id="rId2" Type="http://schemas.openxmlformats.org/officeDocument/2006/relationships/vmlDrawing" Target="../drawings/vmlDrawing51.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53.xml"/><Relationship Id="rId2" Type="http://schemas.openxmlformats.org/officeDocument/2006/relationships/vmlDrawing" Target="../drawings/vmlDrawing53.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54.xml"/><Relationship Id="rId2" Type="http://schemas.openxmlformats.org/officeDocument/2006/relationships/vmlDrawing" Target="../drawings/vmlDrawing54.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comments" Target="../comments55.xml"/><Relationship Id="rId2" Type="http://schemas.openxmlformats.org/officeDocument/2006/relationships/vmlDrawing" Target="../drawings/vmlDrawing55.v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3" Type="http://schemas.openxmlformats.org/officeDocument/2006/relationships/comments" Target="../comments56.xml"/><Relationship Id="rId2" Type="http://schemas.openxmlformats.org/officeDocument/2006/relationships/vmlDrawing" Target="../drawings/vmlDrawing56.v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comments" Target="../comments57.xml"/><Relationship Id="rId2" Type="http://schemas.openxmlformats.org/officeDocument/2006/relationships/vmlDrawing" Target="../drawings/vmlDrawing57.v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3" Type="http://schemas.openxmlformats.org/officeDocument/2006/relationships/comments" Target="../comments58.xml"/><Relationship Id="rId2" Type="http://schemas.openxmlformats.org/officeDocument/2006/relationships/vmlDrawing" Target="../drawings/vmlDrawing58.v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comments" Target="../comments59.xml"/><Relationship Id="rId2" Type="http://schemas.openxmlformats.org/officeDocument/2006/relationships/vmlDrawing" Target="../drawings/vmlDrawing59.v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60.xml"/><Relationship Id="rId2" Type="http://schemas.openxmlformats.org/officeDocument/2006/relationships/vmlDrawing" Target="../drawings/vmlDrawing60.v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3" Type="http://schemas.openxmlformats.org/officeDocument/2006/relationships/comments" Target="../comments61.xml"/><Relationship Id="rId2" Type="http://schemas.openxmlformats.org/officeDocument/2006/relationships/vmlDrawing" Target="../drawings/vmlDrawing61.v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3" Type="http://schemas.openxmlformats.org/officeDocument/2006/relationships/comments" Target="../comments62.xml"/><Relationship Id="rId2" Type="http://schemas.openxmlformats.org/officeDocument/2006/relationships/vmlDrawing" Target="../drawings/vmlDrawing62.v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3" Type="http://schemas.openxmlformats.org/officeDocument/2006/relationships/vmlDrawing" Target="../drawings/vmlDrawing63.vml"/><Relationship Id="rId2" Type="http://schemas.openxmlformats.org/officeDocument/2006/relationships/drawing" Target="../drawings/drawing9.xml"/><Relationship Id="rId1" Type="http://schemas.openxmlformats.org/officeDocument/2006/relationships/printerSettings" Target="../printerSettings/printerSettings77.bin"/><Relationship Id="rId4" Type="http://schemas.openxmlformats.org/officeDocument/2006/relationships/comments" Target="../comments63.xml"/></Relationships>
</file>

<file path=xl/worksheets/_rels/sheet78.xml.rels><?xml version="1.0" encoding="UTF-8" standalone="yes"?>
<Relationships xmlns="http://schemas.openxmlformats.org/package/2006/relationships"><Relationship Id="rId3" Type="http://schemas.openxmlformats.org/officeDocument/2006/relationships/comments" Target="../comments64.xml"/><Relationship Id="rId2" Type="http://schemas.openxmlformats.org/officeDocument/2006/relationships/vmlDrawing" Target="../drawings/vmlDrawing64.v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3" Type="http://schemas.openxmlformats.org/officeDocument/2006/relationships/vmlDrawing" Target="../drawings/vmlDrawing65.vml"/><Relationship Id="rId2" Type="http://schemas.openxmlformats.org/officeDocument/2006/relationships/drawing" Target="../drawings/drawing10.xml"/><Relationship Id="rId1" Type="http://schemas.openxmlformats.org/officeDocument/2006/relationships/printerSettings" Target="../printerSettings/printerSettings79.bin"/><Relationship Id="rId4" Type="http://schemas.openxmlformats.org/officeDocument/2006/relationships/comments" Target="../comments6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view="pageBreakPreview" zoomScale="70" zoomScaleNormal="100" zoomScaleSheetLayoutView="70" workbookViewId="0">
      <selection activeCell="J10" sqref="J10"/>
    </sheetView>
  </sheetViews>
  <sheetFormatPr defaultColWidth="13.625" defaultRowHeight="21.75" customHeight="1"/>
  <cols>
    <col min="1" max="5" width="13.625" customWidth="1"/>
    <col min="6" max="6" width="8.375" customWidth="1"/>
    <col min="7" max="8" width="13.625" customWidth="1"/>
    <col min="9" max="9" width="15.875" customWidth="1"/>
    <col min="10" max="11" width="13.625" customWidth="1"/>
    <col min="12" max="12" width="8.375" customWidth="1"/>
    <col min="13" max="17" width="13.625" customWidth="1"/>
    <col min="18" max="18" width="8.375" customWidth="1"/>
  </cols>
  <sheetData>
    <row r="1" spans="1:18" ht="9" customHeight="1"/>
    <row r="2" spans="1:18" ht="26.25" customHeight="1">
      <c r="A2" s="782" t="s">
        <v>1303</v>
      </c>
      <c r="B2" s="782"/>
      <c r="C2" s="782"/>
      <c r="D2" s="782"/>
      <c r="E2" s="782"/>
      <c r="F2" s="782"/>
      <c r="G2" s="782"/>
      <c r="H2" s="782"/>
      <c r="I2" s="782"/>
      <c r="J2" s="782"/>
      <c r="K2" s="782"/>
      <c r="L2" s="782"/>
      <c r="M2" s="782"/>
      <c r="N2" s="782"/>
      <c r="O2" s="782"/>
      <c r="P2" s="782"/>
      <c r="Q2" s="782"/>
      <c r="R2" s="782"/>
    </row>
    <row r="3" spans="1:18" ht="27" customHeight="1">
      <c r="A3" s="782"/>
      <c r="B3" s="782"/>
      <c r="C3" s="782"/>
      <c r="D3" s="782"/>
      <c r="E3" s="782"/>
      <c r="F3" s="782"/>
      <c r="G3" s="782"/>
      <c r="H3" s="782"/>
      <c r="I3" s="782"/>
      <c r="J3" s="782"/>
      <c r="K3" s="782"/>
      <c r="L3" s="782"/>
      <c r="M3" s="782"/>
      <c r="N3" s="782"/>
      <c r="O3" s="782"/>
      <c r="P3" s="782"/>
      <c r="Q3" s="782"/>
      <c r="R3" s="782"/>
    </row>
    <row r="4" spans="1:18" ht="24" customHeight="1">
      <c r="A4" s="412" t="s">
        <v>816</v>
      </c>
      <c r="B4" s="411"/>
      <c r="C4" s="411"/>
      <c r="D4" s="411"/>
      <c r="E4" s="411"/>
      <c r="F4" s="411"/>
      <c r="G4" s="411"/>
      <c r="H4" s="411"/>
      <c r="I4" s="411"/>
      <c r="J4" s="411"/>
      <c r="K4" s="411"/>
      <c r="L4" s="410"/>
    </row>
    <row r="5" spans="1:18" ht="21.75" customHeight="1">
      <c r="A5" s="408" t="s">
        <v>815</v>
      </c>
    </row>
    <row r="6" spans="1:18" ht="21.75" customHeight="1">
      <c r="A6" s="409" t="s">
        <v>814</v>
      </c>
      <c r="B6" s="58"/>
      <c r="C6" s="58"/>
      <c r="D6" s="58"/>
      <c r="E6" s="58"/>
      <c r="F6" s="58"/>
      <c r="G6" s="58"/>
      <c r="H6" s="58"/>
      <c r="I6" s="58"/>
      <c r="J6" s="58"/>
      <c r="K6" s="58"/>
      <c r="L6" s="58"/>
    </row>
    <row r="7" spans="1:18" ht="21.75" customHeight="1">
      <c r="A7" s="407" t="s">
        <v>1537</v>
      </c>
      <c r="B7" s="58"/>
      <c r="C7" s="58"/>
      <c r="D7" s="58"/>
      <c r="E7" s="58"/>
      <c r="F7" s="58"/>
      <c r="G7" s="58"/>
      <c r="H7" s="58"/>
      <c r="I7" s="58"/>
      <c r="J7" s="58"/>
      <c r="K7" s="58"/>
      <c r="L7" s="58"/>
    </row>
    <row r="8" spans="1:18" ht="21.75" customHeight="1">
      <c r="A8" s="407" t="s">
        <v>1538</v>
      </c>
      <c r="B8" s="58"/>
      <c r="C8" s="58"/>
      <c r="D8" s="58"/>
      <c r="E8" s="58"/>
      <c r="F8" s="58"/>
      <c r="G8" s="58"/>
      <c r="H8" s="58"/>
      <c r="I8" s="58"/>
      <c r="J8" s="58"/>
      <c r="K8" s="58"/>
      <c r="L8" s="58"/>
    </row>
    <row r="9" spans="1:18" ht="21.75" customHeight="1">
      <c r="A9" s="407" t="s">
        <v>813</v>
      </c>
      <c r="B9" s="58"/>
      <c r="C9" s="58"/>
      <c r="D9" s="58"/>
      <c r="E9" s="58"/>
      <c r="F9" s="58"/>
      <c r="G9" s="58"/>
      <c r="H9" s="58"/>
      <c r="I9" s="58"/>
      <c r="J9" s="58"/>
      <c r="K9" s="58"/>
      <c r="L9" s="58"/>
    </row>
    <row r="10" spans="1:18" ht="21.75" customHeight="1">
      <c r="A10" s="407" t="s">
        <v>812</v>
      </c>
      <c r="B10" s="23"/>
      <c r="C10" s="23"/>
      <c r="D10" s="23"/>
      <c r="E10" s="23"/>
      <c r="F10" s="23"/>
      <c r="G10" s="23"/>
      <c r="H10" s="23"/>
      <c r="I10" s="23"/>
      <c r="J10" s="23"/>
      <c r="K10" s="23"/>
      <c r="L10" s="23"/>
    </row>
    <row r="11" spans="1:18" ht="15" customHeight="1" thickBot="1">
      <c r="A11" s="9"/>
    </row>
    <row r="12" spans="1:18" ht="22.5" customHeight="1" thickBot="1">
      <c r="A12" s="783" t="s">
        <v>182</v>
      </c>
      <c r="B12" s="784"/>
      <c r="C12" s="784"/>
      <c r="D12" s="784"/>
      <c r="E12" s="784"/>
      <c r="F12" s="784"/>
      <c r="G12" s="784"/>
      <c r="H12" s="784"/>
      <c r="I12" s="784"/>
      <c r="J12" s="784"/>
      <c r="K12" s="784"/>
      <c r="L12" s="784"/>
      <c r="M12" s="784"/>
      <c r="N12" s="784"/>
      <c r="O12" s="784"/>
      <c r="P12" s="784"/>
      <c r="Q12" s="784"/>
      <c r="R12" s="785"/>
    </row>
    <row r="13" spans="1:18" ht="22.5" customHeight="1">
      <c r="A13" s="406"/>
      <c r="B13" s="806" t="s">
        <v>685</v>
      </c>
      <c r="C13" s="807"/>
      <c r="D13" s="807"/>
      <c r="E13" s="807"/>
      <c r="F13" s="808"/>
      <c r="G13" s="734" t="s">
        <v>1271</v>
      </c>
      <c r="H13" s="815" t="s">
        <v>1229</v>
      </c>
      <c r="I13" s="815"/>
      <c r="J13" s="815"/>
      <c r="K13" s="815"/>
      <c r="L13" s="816"/>
      <c r="M13" s="406" t="s">
        <v>765</v>
      </c>
      <c r="N13" s="817" t="s">
        <v>764</v>
      </c>
      <c r="O13" s="818"/>
      <c r="P13" s="818"/>
      <c r="Q13" s="818"/>
      <c r="R13" s="819"/>
    </row>
    <row r="14" spans="1:18" ht="22.5" customHeight="1">
      <c r="A14" s="404"/>
      <c r="B14" s="789" t="s">
        <v>459</v>
      </c>
      <c r="C14" s="790"/>
      <c r="D14" s="790"/>
      <c r="E14" s="790"/>
      <c r="F14" s="791"/>
      <c r="G14" s="733" t="s">
        <v>1272</v>
      </c>
      <c r="H14" s="793" t="s">
        <v>1284</v>
      </c>
      <c r="I14" s="793"/>
      <c r="J14" s="793"/>
      <c r="K14" s="793"/>
      <c r="L14" s="794"/>
      <c r="M14" s="735" t="s">
        <v>761</v>
      </c>
      <c r="N14" s="820" t="s">
        <v>760</v>
      </c>
      <c r="O14" s="821"/>
      <c r="P14" s="821"/>
      <c r="Q14" s="821"/>
      <c r="R14" s="822"/>
    </row>
    <row r="15" spans="1:18" ht="22.5" customHeight="1">
      <c r="A15" s="404" t="s">
        <v>809</v>
      </c>
      <c r="B15" s="790" t="s">
        <v>808</v>
      </c>
      <c r="C15" s="790"/>
      <c r="D15" s="790"/>
      <c r="E15" s="790"/>
      <c r="F15" s="790"/>
      <c r="G15" s="413" t="s">
        <v>1273</v>
      </c>
      <c r="H15" s="795" t="s">
        <v>1285</v>
      </c>
      <c r="I15" s="795"/>
      <c r="J15" s="795"/>
      <c r="K15" s="795"/>
      <c r="L15" s="796"/>
      <c r="M15" s="404" t="s">
        <v>759</v>
      </c>
      <c r="N15" s="823" t="s">
        <v>758</v>
      </c>
      <c r="O15" s="824"/>
      <c r="P15" s="824"/>
      <c r="Q15" s="824"/>
      <c r="R15" s="825"/>
    </row>
    <row r="16" spans="1:18" ht="22.5" customHeight="1">
      <c r="A16" s="404" t="s">
        <v>805</v>
      </c>
      <c r="B16" s="790" t="s">
        <v>686</v>
      </c>
      <c r="C16" s="790"/>
      <c r="D16" s="790"/>
      <c r="E16" s="790"/>
      <c r="F16" s="790"/>
      <c r="G16" s="405" t="s">
        <v>1274</v>
      </c>
      <c r="H16" s="778" t="s">
        <v>1286</v>
      </c>
      <c r="I16" s="779"/>
      <c r="J16" s="779"/>
      <c r="K16" s="779"/>
      <c r="L16" s="780"/>
      <c r="M16" s="404" t="s">
        <v>757</v>
      </c>
      <c r="N16" s="755" t="s">
        <v>756</v>
      </c>
      <c r="O16" s="756"/>
      <c r="P16" s="756"/>
      <c r="Q16" s="756"/>
      <c r="R16" s="757"/>
    </row>
    <row r="17" spans="1:18" ht="22.5" customHeight="1">
      <c r="A17" s="404" t="s">
        <v>802</v>
      </c>
      <c r="B17" s="789" t="s">
        <v>536</v>
      </c>
      <c r="C17" s="790"/>
      <c r="D17" s="790"/>
      <c r="E17" s="790"/>
      <c r="F17" s="791"/>
      <c r="G17" s="413" t="s">
        <v>1275</v>
      </c>
      <c r="H17" s="767" t="s">
        <v>1287</v>
      </c>
      <c r="I17" s="768"/>
      <c r="J17" s="768"/>
      <c r="K17" s="768"/>
      <c r="L17" s="769"/>
      <c r="M17" s="448" t="s">
        <v>755</v>
      </c>
      <c r="N17" s="803" t="s">
        <v>754</v>
      </c>
      <c r="O17" s="804"/>
      <c r="P17" s="804"/>
      <c r="Q17" s="804"/>
      <c r="R17" s="805"/>
    </row>
    <row r="18" spans="1:18" ht="22.5" customHeight="1">
      <c r="A18" s="404" t="s">
        <v>798</v>
      </c>
      <c r="B18" s="789" t="s">
        <v>543</v>
      </c>
      <c r="C18" s="790"/>
      <c r="D18" s="790"/>
      <c r="E18" s="790"/>
      <c r="F18" s="791"/>
      <c r="G18" s="413" t="s">
        <v>1276</v>
      </c>
      <c r="H18" s="778" t="s">
        <v>1134</v>
      </c>
      <c r="I18" s="779"/>
      <c r="J18" s="779"/>
      <c r="K18" s="779"/>
      <c r="L18" s="780"/>
      <c r="M18" s="404" t="s">
        <v>753</v>
      </c>
      <c r="N18" s="755" t="s">
        <v>752</v>
      </c>
      <c r="O18" s="756"/>
      <c r="P18" s="756"/>
      <c r="Q18" s="756"/>
      <c r="R18" s="757"/>
    </row>
    <row r="19" spans="1:18" ht="22.5" customHeight="1" thickBot="1">
      <c r="A19" s="404" t="s">
        <v>796</v>
      </c>
      <c r="B19" s="789" t="s">
        <v>557</v>
      </c>
      <c r="C19" s="790"/>
      <c r="D19" s="790"/>
      <c r="E19" s="790"/>
      <c r="F19" s="791"/>
      <c r="G19" s="413" t="s">
        <v>1277</v>
      </c>
      <c r="H19" s="797" t="s">
        <v>1288</v>
      </c>
      <c r="I19" s="798"/>
      <c r="J19" s="798"/>
      <c r="K19" s="798"/>
      <c r="L19" s="799"/>
      <c r="M19" s="404" t="s">
        <v>750</v>
      </c>
      <c r="N19" s="755" t="s">
        <v>749</v>
      </c>
      <c r="O19" s="756"/>
      <c r="P19" s="756"/>
      <c r="Q19" s="756"/>
      <c r="R19" s="757"/>
    </row>
    <row r="20" spans="1:18" ht="22.5" customHeight="1">
      <c r="A20" s="404" t="s">
        <v>794</v>
      </c>
      <c r="B20" s="789" t="s">
        <v>791</v>
      </c>
      <c r="C20" s="790"/>
      <c r="D20" s="790"/>
      <c r="E20" s="790"/>
      <c r="F20" s="791"/>
      <c r="G20" s="406" t="s">
        <v>700</v>
      </c>
      <c r="H20" s="770" t="s">
        <v>691</v>
      </c>
      <c r="I20" s="771"/>
      <c r="J20" s="771"/>
      <c r="K20" s="771"/>
      <c r="L20" s="772"/>
      <c r="M20" s="703" t="s">
        <v>748</v>
      </c>
      <c r="N20" s="755" t="s">
        <v>1016</v>
      </c>
      <c r="O20" s="756"/>
      <c r="P20" s="756"/>
      <c r="Q20" s="756"/>
      <c r="R20" s="757"/>
    </row>
    <row r="21" spans="1:18" ht="22.5" customHeight="1">
      <c r="A21" s="404" t="s">
        <v>792</v>
      </c>
      <c r="B21" s="789" t="s">
        <v>569</v>
      </c>
      <c r="C21" s="790"/>
      <c r="D21" s="790"/>
      <c r="E21" s="790"/>
      <c r="F21" s="791"/>
      <c r="G21" s="404" t="s">
        <v>49</v>
      </c>
      <c r="H21" s="778" t="s">
        <v>692</v>
      </c>
      <c r="I21" s="779"/>
      <c r="J21" s="779"/>
      <c r="K21" s="779"/>
      <c r="L21" s="780"/>
      <c r="M21" s="404" t="s">
        <v>747</v>
      </c>
      <c r="N21" s="755" t="s">
        <v>746</v>
      </c>
      <c r="O21" s="756"/>
      <c r="P21" s="756"/>
      <c r="Q21" s="756"/>
      <c r="R21" s="757"/>
    </row>
    <row r="22" spans="1:18" ht="22.5" customHeight="1">
      <c r="A22" s="404" t="s">
        <v>789</v>
      </c>
      <c r="B22" s="809" t="s">
        <v>785</v>
      </c>
      <c r="C22" s="810"/>
      <c r="D22" s="810"/>
      <c r="E22" s="810"/>
      <c r="F22" s="811"/>
      <c r="G22" s="413" t="s">
        <v>449</v>
      </c>
      <c r="H22" s="778" t="s">
        <v>693</v>
      </c>
      <c r="I22" s="779"/>
      <c r="J22" s="779"/>
      <c r="K22" s="779"/>
      <c r="L22" s="780"/>
      <c r="M22" s="404" t="s">
        <v>745</v>
      </c>
      <c r="N22" s="755" t="s">
        <v>744</v>
      </c>
      <c r="O22" s="756"/>
      <c r="P22" s="756"/>
      <c r="Q22" s="756"/>
      <c r="R22" s="757"/>
    </row>
    <row r="23" spans="1:18" ht="22.5" customHeight="1">
      <c r="A23" s="404" t="s">
        <v>786</v>
      </c>
      <c r="B23" s="789" t="s">
        <v>782</v>
      </c>
      <c r="C23" s="790"/>
      <c r="D23" s="790"/>
      <c r="E23" s="790"/>
      <c r="F23" s="791"/>
      <c r="G23" s="405" t="s">
        <v>383</v>
      </c>
      <c r="H23" s="778" t="s">
        <v>385</v>
      </c>
      <c r="I23" s="779"/>
      <c r="J23" s="779"/>
      <c r="K23" s="779"/>
      <c r="L23" s="780"/>
      <c r="M23" s="404" t="s">
        <v>743</v>
      </c>
      <c r="N23" s="755" t="s">
        <v>742</v>
      </c>
      <c r="O23" s="756"/>
      <c r="P23" s="756"/>
      <c r="Q23" s="756"/>
      <c r="R23" s="757"/>
    </row>
    <row r="24" spans="1:18" ht="22.5" customHeight="1">
      <c r="A24" s="404" t="s">
        <v>783</v>
      </c>
      <c r="B24" s="789" t="s">
        <v>777</v>
      </c>
      <c r="C24" s="790"/>
      <c r="D24" s="790"/>
      <c r="E24" s="790"/>
      <c r="F24" s="791"/>
      <c r="G24" s="405" t="s">
        <v>450</v>
      </c>
      <c r="H24" s="778" t="s">
        <v>451</v>
      </c>
      <c r="I24" s="779"/>
      <c r="J24" s="779"/>
      <c r="K24" s="779"/>
      <c r="L24" s="780"/>
      <c r="M24" s="404" t="s">
        <v>741</v>
      </c>
      <c r="N24" s="755" t="s">
        <v>740</v>
      </c>
      <c r="O24" s="756"/>
      <c r="P24" s="756"/>
      <c r="Q24" s="756"/>
      <c r="R24" s="757"/>
    </row>
    <row r="25" spans="1:18" ht="22.5" customHeight="1">
      <c r="A25" s="404" t="s">
        <v>778</v>
      </c>
      <c r="B25" s="812" t="s">
        <v>612</v>
      </c>
      <c r="C25" s="813"/>
      <c r="D25" s="813"/>
      <c r="E25" s="813"/>
      <c r="F25" s="814"/>
      <c r="G25" s="413" t="s">
        <v>384</v>
      </c>
      <c r="H25" s="778" t="s">
        <v>386</v>
      </c>
      <c r="I25" s="779"/>
      <c r="J25" s="779"/>
      <c r="K25" s="779"/>
      <c r="L25" s="780"/>
      <c r="M25" s="404" t="s">
        <v>739</v>
      </c>
      <c r="N25" s="755" t="s">
        <v>738</v>
      </c>
      <c r="O25" s="756"/>
      <c r="P25" s="756"/>
      <c r="Q25" s="756"/>
      <c r="R25" s="757"/>
    </row>
    <row r="26" spans="1:18" ht="22.5" customHeight="1">
      <c r="A26" s="404" t="s">
        <v>774</v>
      </c>
      <c r="B26" s="786" t="s">
        <v>687</v>
      </c>
      <c r="C26" s="787"/>
      <c r="D26" s="787"/>
      <c r="E26" s="787"/>
      <c r="F26" s="788"/>
      <c r="G26" s="404" t="s">
        <v>50</v>
      </c>
      <c r="H26" s="778" t="s">
        <v>694</v>
      </c>
      <c r="I26" s="779"/>
      <c r="J26" s="779"/>
      <c r="K26" s="779"/>
      <c r="L26" s="780"/>
      <c r="M26" s="404" t="s">
        <v>737</v>
      </c>
      <c r="N26" s="755" t="s">
        <v>736</v>
      </c>
      <c r="O26" s="756"/>
      <c r="P26" s="756"/>
      <c r="Q26" s="756"/>
      <c r="R26" s="757"/>
    </row>
    <row r="27" spans="1:18" ht="22.5" customHeight="1">
      <c r="A27" s="404" t="s">
        <v>771</v>
      </c>
      <c r="B27" s="786" t="s">
        <v>766</v>
      </c>
      <c r="C27" s="787"/>
      <c r="D27" s="787"/>
      <c r="E27" s="787"/>
      <c r="F27" s="788"/>
      <c r="G27" s="404" t="s">
        <v>51</v>
      </c>
      <c r="H27" s="778" t="s">
        <v>695</v>
      </c>
      <c r="I27" s="779"/>
      <c r="J27" s="779"/>
      <c r="K27" s="779"/>
      <c r="L27" s="780"/>
      <c r="M27" s="448" t="s">
        <v>811</v>
      </c>
      <c r="N27" s="755" t="s">
        <v>697</v>
      </c>
      <c r="O27" s="756"/>
      <c r="P27" s="756"/>
      <c r="Q27" s="756"/>
      <c r="R27" s="757"/>
    </row>
    <row r="28" spans="1:18" ht="22.5" customHeight="1">
      <c r="A28" s="404" t="s">
        <v>767</v>
      </c>
      <c r="B28" s="786" t="s">
        <v>762</v>
      </c>
      <c r="C28" s="787"/>
      <c r="D28" s="787"/>
      <c r="E28" s="787"/>
      <c r="F28" s="788"/>
      <c r="G28" s="404" t="s">
        <v>52</v>
      </c>
      <c r="H28" s="755" t="s">
        <v>696</v>
      </c>
      <c r="I28" s="756"/>
      <c r="J28" s="756"/>
      <c r="K28" s="756"/>
      <c r="L28" s="757"/>
      <c r="M28" s="404" t="s">
        <v>810</v>
      </c>
      <c r="N28" s="755" t="s">
        <v>698</v>
      </c>
      <c r="O28" s="756"/>
      <c r="P28" s="756"/>
      <c r="Q28" s="756"/>
      <c r="R28" s="757"/>
    </row>
    <row r="29" spans="1:18" ht="22.5" customHeight="1">
      <c r="A29" s="404" t="s">
        <v>1063</v>
      </c>
      <c r="B29" s="778" t="s">
        <v>688</v>
      </c>
      <c r="C29" s="779"/>
      <c r="D29" s="779"/>
      <c r="E29" s="779"/>
      <c r="F29" s="780"/>
      <c r="G29" s="404" t="s">
        <v>53</v>
      </c>
      <c r="H29" s="755" t="s">
        <v>230</v>
      </c>
      <c r="I29" s="756"/>
      <c r="J29" s="756"/>
      <c r="K29" s="756"/>
      <c r="L29" s="757"/>
      <c r="M29" s="404" t="s">
        <v>807</v>
      </c>
      <c r="N29" s="755" t="s">
        <v>806</v>
      </c>
      <c r="O29" s="756"/>
      <c r="P29" s="756"/>
      <c r="Q29" s="756"/>
      <c r="R29" s="757"/>
    </row>
    <row r="30" spans="1:18" ht="22.5" customHeight="1">
      <c r="A30" s="404" t="s">
        <v>1064</v>
      </c>
      <c r="B30" s="800" t="s">
        <v>689</v>
      </c>
      <c r="C30" s="801"/>
      <c r="D30" s="801"/>
      <c r="E30" s="801"/>
      <c r="F30" s="802"/>
      <c r="G30" s="404" t="s">
        <v>54</v>
      </c>
      <c r="H30" s="755" t="s">
        <v>801</v>
      </c>
      <c r="I30" s="756"/>
      <c r="J30" s="756"/>
      <c r="K30" s="756"/>
      <c r="L30" s="757"/>
      <c r="M30" s="404" t="s">
        <v>804</v>
      </c>
      <c r="N30" s="755" t="s">
        <v>803</v>
      </c>
      <c r="O30" s="756"/>
      <c r="P30" s="756"/>
      <c r="Q30" s="756"/>
      <c r="R30" s="757"/>
    </row>
    <row r="31" spans="1:18" ht="22.5" customHeight="1">
      <c r="A31" s="404" t="s">
        <v>1065</v>
      </c>
      <c r="B31" s="778" t="s">
        <v>690</v>
      </c>
      <c r="C31" s="779"/>
      <c r="D31" s="779"/>
      <c r="E31" s="779"/>
      <c r="F31" s="780"/>
      <c r="G31" s="404" t="s">
        <v>55</v>
      </c>
      <c r="H31" s="755" t="s">
        <v>797</v>
      </c>
      <c r="I31" s="756"/>
      <c r="J31" s="756"/>
      <c r="K31" s="756"/>
      <c r="L31" s="757"/>
      <c r="M31" s="404" t="s">
        <v>800</v>
      </c>
      <c r="N31" s="755" t="s">
        <v>799</v>
      </c>
      <c r="O31" s="756"/>
      <c r="P31" s="756"/>
      <c r="Q31" s="756"/>
      <c r="R31" s="757"/>
    </row>
    <row r="32" spans="1:18" ht="22.5" customHeight="1" thickBot="1">
      <c r="A32" s="404" t="s">
        <v>1066</v>
      </c>
      <c r="B32" s="778" t="s">
        <v>751</v>
      </c>
      <c r="C32" s="779"/>
      <c r="D32" s="779"/>
      <c r="E32" s="779"/>
      <c r="F32" s="780"/>
      <c r="G32" s="404" t="s">
        <v>56</v>
      </c>
      <c r="H32" s="755" t="s">
        <v>795</v>
      </c>
      <c r="I32" s="756"/>
      <c r="J32" s="756"/>
      <c r="K32" s="756"/>
      <c r="L32" s="757"/>
      <c r="M32" s="736" t="s">
        <v>1291</v>
      </c>
      <c r="N32" s="764" t="s">
        <v>1292</v>
      </c>
      <c r="O32" s="765"/>
      <c r="P32" s="765"/>
      <c r="Q32" s="765"/>
      <c r="R32" s="766"/>
    </row>
    <row r="33" spans="1:18" ht="22.5" customHeight="1">
      <c r="A33" s="448" t="s">
        <v>1067</v>
      </c>
      <c r="B33" s="767" t="s">
        <v>662</v>
      </c>
      <c r="C33" s="768"/>
      <c r="D33" s="768"/>
      <c r="E33" s="768"/>
      <c r="F33" s="769"/>
      <c r="G33" s="404" t="s">
        <v>57</v>
      </c>
      <c r="H33" s="755" t="s">
        <v>793</v>
      </c>
      <c r="I33" s="756"/>
      <c r="J33" s="756"/>
      <c r="K33" s="756"/>
      <c r="L33" s="757"/>
      <c r="M33" s="406" t="s">
        <v>109</v>
      </c>
      <c r="N33" s="761" t="s">
        <v>179</v>
      </c>
      <c r="O33" s="762"/>
      <c r="P33" s="762"/>
      <c r="Q33" s="762"/>
      <c r="R33" s="763"/>
    </row>
    <row r="34" spans="1:18" ht="22.5" customHeight="1">
      <c r="A34" s="413" t="s">
        <v>1306</v>
      </c>
      <c r="B34" s="767" t="s">
        <v>1068</v>
      </c>
      <c r="C34" s="768"/>
      <c r="D34" s="768"/>
      <c r="E34" s="768"/>
      <c r="F34" s="769"/>
      <c r="G34" s="404" t="s">
        <v>231</v>
      </c>
      <c r="H34" s="755" t="s">
        <v>790</v>
      </c>
      <c r="I34" s="756"/>
      <c r="J34" s="756"/>
      <c r="K34" s="756"/>
      <c r="L34" s="757"/>
      <c r="M34" s="404" t="s">
        <v>110</v>
      </c>
      <c r="N34" s="758" t="s">
        <v>452</v>
      </c>
      <c r="O34" s="759"/>
      <c r="P34" s="759"/>
      <c r="Q34" s="759"/>
      <c r="R34" s="760"/>
    </row>
    <row r="35" spans="1:18" ht="22.5" customHeight="1" thickBot="1">
      <c r="A35" s="732" t="s">
        <v>1304</v>
      </c>
      <c r="B35" s="792" t="s">
        <v>1305</v>
      </c>
      <c r="C35" s="792"/>
      <c r="D35" s="792"/>
      <c r="E35" s="792"/>
      <c r="F35" s="792"/>
      <c r="G35" s="404" t="s">
        <v>172</v>
      </c>
      <c r="H35" s="755" t="s">
        <v>788</v>
      </c>
      <c r="I35" s="756"/>
      <c r="J35" s="756"/>
      <c r="K35" s="756"/>
      <c r="L35" s="757"/>
      <c r="M35" s="404" t="s">
        <v>111</v>
      </c>
      <c r="N35" s="758" t="s">
        <v>453</v>
      </c>
      <c r="O35" s="759"/>
      <c r="P35" s="759"/>
      <c r="Q35" s="759"/>
      <c r="R35" s="760"/>
    </row>
    <row r="36" spans="1:18" ht="22.5" customHeight="1">
      <c r="A36" s="406" t="s">
        <v>1265</v>
      </c>
      <c r="B36" s="770" t="s">
        <v>1278</v>
      </c>
      <c r="C36" s="771"/>
      <c r="D36" s="771"/>
      <c r="E36" s="771"/>
      <c r="F36" s="772"/>
      <c r="G36" s="404" t="s">
        <v>173</v>
      </c>
      <c r="H36" s="755" t="s">
        <v>784</v>
      </c>
      <c r="I36" s="756"/>
      <c r="J36" s="756"/>
      <c r="K36" s="756"/>
      <c r="L36" s="757"/>
      <c r="M36" s="404" t="s">
        <v>112</v>
      </c>
      <c r="N36" s="758" t="s">
        <v>454</v>
      </c>
      <c r="O36" s="759"/>
      <c r="P36" s="759"/>
      <c r="Q36" s="759"/>
      <c r="R36" s="760"/>
    </row>
    <row r="37" spans="1:18" ht="22.5" customHeight="1">
      <c r="A37" s="404" t="s">
        <v>1266</v>
      </c>
      <c r="B37" s="778" t="s">
        <v>1279</v>
      </c>
      <c r="C37" s="779"/>
      <c r="D37" s="779"/>
      <c r="E37" s="779"/>
      <c r="F37" s="780"/>
      <c r="G37" s="404" t="s">
        <v>174</v>
      </c>
      <c r="H37" s="755" t="s">
        <v>781</v>
      </c>
      <c r="I37" s="756"/>
      <c r="J37" s="756"/>
      <c r="K37" s="756"/>
      <c r="L37" s="757"/>
      <c r="M37" s="404" t="s">
        <v>113</v>
      </c>
      <c r="N37" s="755" t="s">
        <v>787</v>
      </c>
      <c r="O37" s="756"/>
      <c r="P37" s="756"/>
      <c r="Q37" s="756"/>
      <c r="R37" s="757"/>
    </row>
    <row r="38" spans="1:18" ht="22.5" customHeight="1">
      <c r="A38" s="404" t="s">
        <v>1267</v>
      </c>
      <c r="B38" s="778" t="s">
        <v>1280</v>
      </c>
      <c r="C38" s="779"/>
      <c r="D38" s="779"/>
      <c r="E38" s="779"/>
      <c r="F38" s="780"/>
      <c r="G38" s="404" t="s">
        <v>175</v>
      </c>
      <c r="H38" s="755" t="s">
        <v>776</v>
      </c>
      <c r="I38" s="756"/>
      <c r="J38" s="756"/>
      <c r="K38" s="756"/>
      <c r="L38" s="757"/>
      <c r="M38" s="404" t="s">
        <v>177</v>
      </c>
      <c r="N38" s="755" t="s">
        <v>181</v>
      </c>
      <c r="O38" s="756"/>
      <c r="P38" s="756"/>
      <c r="Q38" s="756"/>
      <c r="R38" s="757"/>
    </row>
    <row r="39" spans="1:18" ht="22.5" customHeight="1">
      <c r="A39" s="405" t="s">
        <v>1268</v>
      </c>
      <c r="B39" s="778" t="s">
        <v>1281</v>
      </c>
      <c r="C39" s="779"/>
      <c r="D39" s="779"/>
      <c r="E39" s="779"/>
      <c r="F39" s="780"/>
      <c r="G39" s="404" t="s">
        <v>176</v>
      </c>
      <c r="H39" s="755" t="s">
        <v>773</v>
      </c>
      <c r="I39" s="756"/>
      <c r="J39" s="756"/>
      <c r="K39" s="756"/>
      <c r="L39" s="757"/>
      <c r="M39" s="404" t="s">
        <v>780</v>
      </c>
      <c r="N39" s="755" t="s">
        <v>779</v>
      </c>
      <c r="O39" s="756"/>
      <c r="P39" s="756"/>
      <c r="Q39" s="756"/>
      <c r="R39" s="757"/>
    </row>
    <row r="40" spans="1:18" ht="21.75" customHeight="1">
      <c r="A40" s="405" t="s">
        <v>1269</v>
      </c>
      <c r="B40" s="778" t="s">
        <v>1282</v>
      </c>
      <c r="C40" s="779"/>
      <c r="D40" s="779"/>
      <c r="E40" s="779"/>
      <c r="F40" s="780"/>
      <c r="G40" s="405" t="s">
        <v>178</v>
      </c>
      <c r="H40" s="755" t="s">
        <v>1015</v>
      </c>
      <c r="I40" s="756"/>
      <c r="J40" s="756"/>
      <c r="K40" s="756"/>
      <c r="L40" s="757"/>
      <c r="M40" s="404" t="s">
        <v>775</v>
      </c>
      <c r="N40" s="755" t="s">
        <v>1289</v>
      </c>
      <c r="O40" s="756"/>
      <c r="P40" s="756"/>
      <c r="Q40" s="756"/>
      <c r="R40" s="757"/>
    </row>
    <row r="41" spans="1:18" ht="21.75" customHeight="1" thickBot="1">
      <c r="A41" s="704" t="s">
        <v>1270</v>
      </c>
      <c r="B41" s="776" t="s">
        <v>1283</v>
      </c>
      <c r="C41" s="776"/>
      <c r="D41" s="776"/>
      <c r="E41" s="776"/>
      <c r="F41" s="777"/>
      <c r="G41" s="705" t="s">
        <v>770</v>
      </c>
      <c r="H41" s="773" t="s">
        <v>769</v>
      </c>
      <c r="I41" s="774"/>
      <c r="J41" s="774"/>
      <c r="K41" s="774"/>
      <c r="L41" s="775"/>
      <c r="M41" s="404" t="s">
        <v>772</v>
      </c>
      <c r="N41" s="755" t="s">
        <v>1290</v>
      </c>
      <c r="O41" s="756"/>
      <c r="P41" s="756"/>
      <c r="Q41" s="756"/>
      <c r="R41" s="757"/>
    </row>
    <row r="42" spans="1:18" ht="21" customHeight="1" thickBot="1">
      <c r="M42" s="705" t="s">
        <v>768</v>
      </c>
      <c r="N42" s="773" t="s">
        <v>180</v>
      </c>
      <c r="O42" s="774"/>
      <c r="P42" s="774"/>
      <c r="Q42" s="774"/>
      <c r="R42" s="775"/>
    </row>
    <row r="43" spans="1:18" ht="27" customHeight="1">
      <c r="A43" s="781" t="s">
        <v>735</v>
      </c>
      <c r="B43" s="781"/>
      <c r="C43" s="781"/>
      <c r="D43" s="781"/>
      <c r="E43" s="781"/>
      <c r="F43" s="781"/>
      <c r="G43" s="781"/>
      <c r="H43" s="781"/>
      <c r="I43" s="781"/>
      <c r="J43" s="781"/>
      <c r="K43" s="781"/>
      <c r="L43" s="781"/>
      <c r="M43" s="781"/>
      <c r="N43" s="781"/>
      <c r="O43" s="781"/>
      <c r="P43" s="781"/>
      <c r="Q43" s="781"/>
      <c r="R43" s="781"/>
    </row>
    <row r="44" spans="1:18" ht="21.75" customHeight="1">
      <c r="M44" s="726"/>
      <c r="N44" s="726"/>
      <c r="O44" s="726"/>
      <c r="P44" s="726"/>
      <c r="Q44" s="726"/>
      <c r="R44" s="726"/>
    </row>
  </sheetData>
  <mergeCells count="91">
    <mergeCell ref="H13:L13"/>
    <mergeCell ref="N13:R13"/>
    <mergeCell ref="N27:R27"/>
    <mergeCell ref="N26:R26"/>
    <mergeCell ref="N20:R20"/>
    <mergeCell ref="N21:R21"/>
    <mergeCell ref="N22:R22"/>
    <mergeCell ref="N23:R23"/>
    <mergeCell ref="H20:L20"/>
    <mergeCell ref="H22:L22"/>
    <mergeCell ref="H23:L23"/>
    <mergeCell ref="H24:L24"/>
    <mergeCell ref="H25:L25"/>
    <mergeCell ref="H21:L21"/>
    <mergeCell ref="N14:R14"/>
    <mergeCell ref="N15:R15"/>
    <mergeCell ref="N16:R16"/>
    <mergeCell ref="N17:R17"/>
    <mergeCell ref="N19:R19"/>
    <mergeCell ref="B13:F13"/>
    <mergeCell ref="H34:L34"/>
    <mergeCell ref="B15:F15"/>
    <mergeCell ref="B16:F16"/>
    <mergeCell ref="B22:F22"/>
    <mergeCell ref="B21:F21"/>
    <mergeCell ref="B18:F18"/>
    <mergeCell ref="B20:F20"/>
    <mergeCell ref="B19:F19"/>
    <mergeCell ref="B28:F28"/>
    <mergeCell ref="H26:L26"/>
    <mergeCell ref="B26:F26"/>
    <mergeCell ref="B25:F25"/>
    <mergeCell ref="B35:F35"/>
    <mergeCell ref="B14:F14"/>
    <mergeCell ref="H14:L14"/>
    <mergeCell ref="H15:L15"/>
    <mergeCell ref="H16:L16"/>
    <mergeCell ref="H17:L17"/>
    <mergeCell ref="H18:L18"/>
    <mergeCell ref="H19:L19"/>
    <mergeCell ref="B24:F24"/>
    <mergeCell ref="B32:F32"/>
    <mergeCell ref="B29:F29"/>
    <mergeCell ref="B30:F30"/>
    <mergeCell ref="H28:L28"/>
    <mergeCell ref="B23:F23"/>
    <mergeCell ref="H32:L32"/>
    <mergeCell ref="H30:L30"/>
    <mergeCell ref="B38:F38"/>
    <mergeCell ref="B39:F39"/>
    <mergeCell ref="A43:R43"/>
    <mergeCell ref="A2:R3"/>
    <mergeCell ref="N40:R40"/>
    <mergeCell ref="N41:R41"/>
    <mergeCell ref="B31:F31"/>
    <mergeCell ref="A12:R12"/>
    <mergeCell ref="B33:F33"/>
    <mergeCell ref="H27:L27"/>
    <mergeCell ref="H29:L29"/>
    <mergeCell ref="B27:F27"/>
    <mergeCell ref="B37:F37"/>
    <mergeCell ref="B17:F17"/>
    <mergeCell ref="H33:L33"/>
    <mergeCell ref="H31:L31"/>
    <mergeCell ref="H35:L35"/>
    <mergeCell ref="H36:L36"/>
    <mergeCell ref="B34:F34"/>
    <mergeCell ref="B36:F36"/>
    <mergeCell ref="N42:R42"/>
    <mergeCell ref="N39:R39"/>
    <mergeCell ref="N38:R38"/>
    <mergeCell ref="N36:R36"/>
    <mergeCell ref="N37:R37"/>
    <mergeCell ref="B41:F41"/>
    <mergeCell ref="H37:L37"/>
    <mergeCell ref="H40:L40"/>
    <mergeCell ref="H41:L41"/>
    <mergeCell ref="H38:L38"/>
    <mergeCell ref="H39:L39"/>
    <mergeCell ref="B40:F40"/>
    <mergeCell ref="N25:R25"/>
    <mergeCell ref="N24:R24"/>
    <mergeCell ref="N18:R18"/>
    <mergeCell ref="N34:R34"/>
    <mergeCell ref="N35:R35"/>
    <mergeCell ref="N33:R33"/>
    <mergeCell ref="N32:R32"/>
    <mergeCell ref="N31:R31"/>
    <mergeCell ref="N30:R30"/>
    <mergeCell ref="N29:R29"/>
    <mergeCell ref="N28:R28"/>
  </mergeCells>
  <phoneticPr fontId="3"/>
  <hyperlinks>
    <hyperlink ref="B13:F13" location="入力シート!A1" display="入力シート" xr:uid="{00000000-0004-0000-0000-000000000000}"/>
    <hyperlink ref="B14:F14" location="開票立会人入力シート!Print_Area" display="開票立会人入力シート" xr:uid="{00000000-0004-0000-0000-000001000000}"/>
    <hyperlink ref="B15:F15" location="届出１!Print_Area" display="候補者届出書（本人届出）" xr:uid="{00000000-0004-0000-0000-000002000000}"/>
    <hyperlink ref="B16:F16" location="届出２!A1" display="宣誓書" xr:uid="{00000000-0004-0000-0000-000003000000}"/>
    <hyperlink ref="B17:F17" location="届出３!A1" display="所属党派証明書" xr:uid="{00000000-0004-0000-0000-000004000000}"/>
    <hyperlink ref="B18:F18" location="届出４!A1" display="通称認定申請書" xr:uid="{00000000-0004-0000-0000-000005000000}"/>
    <hyperlink ref="B19:F19" location="届出５!A1" display="選挙立会人となるべき者の届出書" xr:uid="{00000000-0004-0000-0000-000006000000}"/>
    <hyperlink ref="B20:F20" location="届出６!A1" display="（選挙立会人となるべき者の）承諾書" xr:uid="{00000000-0004-0000-0000-000007000000}"/>
    <hyperlink ref="B21:F21" location="届出７!A1" display="開票立会人となるべき者の届出書" xr:uid="{00000000-0004-0000-0000-000008000000}"/>
    <hyperlink ref="B22:F22" location="届出８!A1" display="（開票立会人となるべき者の）承諾書" xr:uid="{00000000-0004-0000-0000-000009000000}"/>
    <hyperlink ref="B23:F23" location="届出９!A1" display="選挙事務所設置届出書（候補者用）" xr:uid="{00000000-0004-0000-0000-00000A000000}"/>
    <hyperlink ref="B24:F24" location="公営１０!A1" display="選挙事務所異動届出書（候補者用）" xr:uid="{00000000-0004-0000-0000-00000B000000}"/>
    <hyperlink ref="B25:F25" location="届出１１!A1" display="出納責任者選任届" xr:uid="{00000000-0004-0000-0000-00000C000000}"/>
    <hyperlink ref="B26:F26" location="届出１２!A1" display="出納責任者異動届" xr:uid="{00000000-0004-0000-0000-00000D000000}"/>
    <hyperlink ref="B27:F27" location="届出１３!A1" display="出納責任者職務代行者（廃止）届" xr:uid="{00000000-0004-0000-0000-00000E000000}"/>
    <hyperlink ref="B28:F28" location="届出１４!A1" display="（報酬を支給する選挙運動のために使用する者の）届出書" xr:uid="{00000000-0004-0000-0000-00000F000000}"/>
    <hyperlink ref="B31:F31" location="届出１７!A1" display="選挙公報掲載文撤回申請書" xr:uid="{00000000-0004-0000-0000-000010000000}"/>
    <hyperlink ref="B32:F32" location="届出１８!A1" display="選挙運動のために頒布するビラ届出書" xr:uid="{00000000-0004-0000-0000-000011000000}"/>
    <hyperlink ref="B33:F33" location="届出１９!A1" display="個人演説会開催申出書" xr:uid="{00000000-0004-0000-0000-000012000000}"/>
    <hyperlink ref="B36:F36" location="政見様式１!A1" display="政見放送申込書" xr:uid="{00000000-0004-0000-0000-000014000000}"/>
    <hyperlink ref="B37:F37" location="政見様式２!A1" display="経歴書" xr:uid="{00000000-0004-0000-0000-000015000000}"/>
    <hyperlink ref="B38:F38" location="'政見様式３五人要件該当確認書（１号該当）'!A1" display="五人要件文書" xr:uid="{00000000-0004-0000-0000-000016000000}"/>
    <hyperlink ref="B39:F39" location="'政見様式３（添付１）'!A1" display="承諾書" xr:uid="{00000000-0004-0000-0000-000017000000}"/>
    <hyperlink ref="B40:F40" location="'政見様式３（添付２）'!A1" display="宣誓書" xr:uid="{00000000-0004-0000-0000-000018000000}"/>
    <hyperlink ref="B41:F41" location="'政見様式４要件該当確認書（２号該当）'!A1" display="参議院選挙区選出議員の選挙における政見放送に係る要件該当確認書" xr:uid="{00000000-0004-0000-0000-000019000000}"/>
    <hyperlink ref="B29:F29" location="届出１５!A1" display="選挙公報掲載申請書" xr:uid="{00000000-0004-0000-0000-00001B000000}"/>
    <hyperlink ref="B30:F30" location="届出１６!A1" display="選挙公報掲載文修正申請書" xr:uid="{00000000-0004-0000-0000-00001C000000}"/>
    <hyperlink ref="H16:L16" location="政見７!A1" display="政見放送収録約定書" xr:uid="{00000000-0004-0000-0000-00001D000000}"/>
    <hyperlink ref="H17:L17" location="政見８!A1" display="政見放送用録音・録画の契約届出書" xr:uid="{00000000-0004-0000-0000-00001E000000}"/>
    <hyperlink ref="H14:L14" location="'政見様式６－１'!A1" display="録音物使用申請書" xr:uid="{00000000-0004-0000-0000-00001F000000}"/>
    <hyperlink ref="H15:L15" location="'政見６－２'!A1" display="録音用原稿用紙" xr:uid="{00000000-0004-0000-0000-000020000000}"/>
    <hyperlink ref="H18:L18" location="政見９!A1" display="政見放送用録音・録画証明書" xr:uid="{00000000-0004-0000-0000-000021000000}"/>
    <hyperlink ref="H19:L19" location="政見１０!A1" display="請求書" xr:uid="{00000000-0004-0000-0000-000022000000}"/>
    <hyperlink ref="H20:L20" location="公営１!A1" display="選挙運動用自動車の使用の契約届出書" xr:uid="{00000000-0004-0000-0000-000023000000}"/>
    <hyperlink ref="H21:L21" location="公営２!A1" display="選挙運動用自動車使用証明書（自動車）" xr:uid="{00000000-0004-0000-0000-000024000000}"/>
    <hyperlink ref="H22:L22" location="公営３その１!A1" display="請求書（選挙運動用自動車の使用）" xr:uid="{00000000-0004-0000-0000-000025000000}"/>
    <hyperlink ref="H23:L23" location="公営３内訳１!A1" display="公営3別紙内訳１　請求内訳書（運送契約）" xr:uid="{00000000-0004-0000-0000-000026000000}"/>
    <hyperlink ref="H24:L24" location="公営３その２!A1" display="請求書（運送契約以外の場合）" xr:uid="{00000000-0004-0000-0000-000027000000}"/>
    <hyperlink ref="H25:L25" location="公営３内訳２!A1" display="公営3別紙内訳２　請求内訳書（運送契約以外の場合）" xr:uid="{00000000-0004-0000-0000-000028000000}"/>
    <hyperlink ref="H26:L26" location="公営４!A1" display="自動車燃料代確認申請書" xr:uid="{00000000-0004-0000-0000-000029000000}"/>
    <hyperlink ref="H27:L27" location="公営５!A1" display="自動車燃料代確認書" xr:uid="{00000000-0004-0000-0000-00002A000000}"/>
    <hyperlink ref="H28:L28" location="公営６!A1" display="選挙運動用自動車使用証明書（燃料）" xr:uid="{00000000-0004-0000-0000-00002B000000}"/>
    <hyperlink ref="H29:L29" location="公営７!A1" display="選挙運動用自動車使用証明書（運転手）" xr:uid="{00000000-0004-0000-0000-00002C000000}"/>
    <hyperlink ref="H30:L30" location="公営８!A1" display="通常葉書作成契約届出書" xr:uid="{00000000-0004-0000-0000-00002D000000}"/>
    <hyperlink ref="H31:L31" location="公営９!A1" display="通常葉書作成枚数確認申請書" xr:uid="{00000000-0004-0000-0000-00002E000000}"/>
    <hyperlink ref="H32:L32" location="公営１０!A1" display="通常葉書作成枚数確認書" xr:uid="{00000000-0004-0000-0000-00002F000000}"/>
    <hyperlink ref="H33:L33" location="公営１１!A1" display="通常葉書作成証明書" xr:uid="{00000000-0004-0000-0000-000030000000}"/>
    <hyperlink ref="H34:L34" location="公営１２!A1" display="請求書（通常葉書の作成）" xr:uid="{00000000-0004-0000-0000-000031000000}"/>
    <hyperlink ref="H35:L35" location="公営１３!A1" display="ビラ作成契約届出書" xr:uid="{00000000-0004-0000-0000-000032000000}"/>
    <hyperlink ref="H36:L36" location="公営１４!A1" display="ビラ作成枚数確認申請書" xr:uid="{00000000-0004-0000-0000-000033000000}"/>
    <hyperlink ref="H37:L37" location="公営１５!A1" display="ビラ作成枚数確認書" xr:uid="{00000000-0004-0000-0000-000034000000}"/>
    <hyperlink ref="H38:L38" location="公営１６!A1" display="ビラ作成証明書" xr:uid="{00000000-0004-0000-0000-000035000000}"/>
    <hyperlink ref="H39:L39" location="公営１７!A1" display="請求書（ビラの作成）" xr:uid="{00000000-0004-0000-0000-000036000000}"/>
    <hyperlink ref="H40:L40" location="公営１７別紙内訳!A1" display="公営17請求内訳" xr:uid="{00000000-0004-0000-0000-000037000000}"/>
    <hyperlink ref="H41:L41" location="公営１８!A1" display="選挙事務所用立札・看板作成契約届出書" xr:uid="{00000000-0004-0000-0000-000038000000}"/>
    <hyperlink ref="N14:R14" location="公営２０!A1" display="選挙事務所用立札・看板作成枚数確認書" xr:uid="{00000000-0004-0000-0000-00003A000000}"/>
    <hyperlink ref="N15:R15" location="公営２１!A1" display="選挙事務所用立札・看板作成証明書" xr:uid="{00000000-0004-0000-0000-00003B000000}"/>
    <hyperlink ref="N16:R16" location="公営２２!A1" display="請求書（選挙事務所用立札・看板の作成）" xr:uid="{00000000-0004-0000-0000-00003C000000}"/>
    <hyperlink ref="N17:R17" location="公営２３!A1" display="自動車等取付用立札・看板作成契約届出書" xr:uid="{00000000-0004-0000-0000-00003D000000}"/>
    <hyperlink ref="N18:R18" location="公営２４!A1" display="自動車等取付用立札・看板作成枚数確認申請書" xr:uid="{00000000-0004-0000-0000-00003E000000}"/>
    <hyperlink ref="N19:R19" location="公営２５!A1" display="自動車等取付用立札・看板作成枚数確認書" xr:uid="{00000000-0004-0000-0000-00003F000000}"/>
    <hyperlink ref="N20:R20" location="公営２６!A1" display="自動車等取付用立札・看板作成証明書" xr:uid="{00000000-0004-0000-0000-000040000000}"/>
    <hyperlink ref="N21:R21" location="公営２７!A1" display="請求書（自動車等取付用立札・看板の作成）" xr:uid="{00000000-0004-0000-0000-000041000000}"/>
    <hyperlink ref="N22:R22" location="公営２８!A1" display="個人演説会場用立札・看板作成契約届出書" xr:uid="{00000000-0004-0000-0000-000042000000}"/>
    <hyperlink ref="N23:R23" location="公営２９!A1" display="個人演説会場用立札・看板作成枚数確認申請書" xr:uid="{00000000-0004-0000-0000-000043000000}"/>
    <hyperlink ref="N24:R24" location="公営３０!A1" display="個人演説会場用立札・看板作成枚数確認書" xr:uid="{00000000-0004-0000-0000-000044000000}"/>
    <hyperlink ref="N25:R25" location="公営３１!A1" display="個人演説会場用立札・看板作成証明書" xr:uid="{00000000-0004-0000-0000-000045000000}"/>
    <hyperlink ref="N26:R26" location="公営３２!A1" display="請求書（個人演説会場用立札・看板の作成）" xr:uid="{00000000-0004-0000-0000-000046000000}"/>
    <hyperlink ref="N27:R27" location="公営３３!A1" display="ポスター作成契約届出書" xr:uid="{00000000-0004-0000-0000-000047000000}"/>
    <hyperlink ref="N28:R28" location="公営３４!A1" display="ポスター作成枚数確認申請書" xr:uid="{00000000-0004-0000-0000-000048000000}"/>
    <hyperlink ref="N29:R29" location="公営３５!A1" display="ポスター作成枚数確認書" xr:uid="{00000000-0004-0000-0000-000049000000}"/>
    <hyperlink ref="N30:R30" location="公営３６!A1" display="ポスター作成証明書" xr:uid="{00000000-0004-0000-0000-00004A000000}"/>
    <hyperlink ref="N31:R31" location="公営３７!A1" display="請求書（ポスターの作成）" xr:uid="{00000000-0004-0000-0000-00004B000000}"/>
    <hyperlink ref="N32:R32" location="公営３７別紙内訳!A1" display="公営37請求内訳" xr:uid="{00000000-0004-0000-0000-00004C000000}"/>
    <hyperlink ref="N33:R33" location="契約１!A1" display="運送契約書例（一般運送契約用）" xr:uid="{00000000-0004-0000-0000-00004D000000}"/>
    <hyperlink ref="N34:R34" location="契約２!A1" display="車輌賃貸借契約書例（自動車の借入れ契約用）" xr:uid="{00000000-0004-0000-0000-00004E000000}"/>
    <hyperlink ref="N35:R35" location="契約３!A1" display="選挙運動用自動車燃料供給契約書例（燃料供給の契約用）" xr:uid="{00000000-0004-0000-0000-00004F000000}"/>
    <hyperlink ref="N36:R36" location="契約４!A1" display="自動車運転契約書例（運転手の雇用契約用）" xr:uid="{00000000-0004-0000-0000-000050000000}"/>
    <hyperlink ref="N37:R37" location="契約５!A1" display="選挙運動用通常葉書作成契約書例" xr:uid="{00000000-0004-0000-0000-000051000000}"/>
    <hyperlink ref="N38:R38" location="契約６!A1" display="選挙運動用ビラ作成契約書例" xr:uid="{00000000-0004-0000-0000-000052000000}"/>
    <hyperlink ref="N39:R39" location="契約７!A1" display="選挙事務所用立札・看板作成契約書例" xr:uid="{00000000-0004-0000-0000-000053000000}"/>
    <hyperlink ref="N40:R40" location="契約８!A1" display="選挙運動用自動車等取付用立札・看板作成契約書例" xr:uid="{00000000-0004-0000-0000-000054000000}"/>
    <hyperlink ref="N41:R41" location="契約９!A1" display="個人演説会場用立札・看板作成契約書例" xr:uid="{00000000-0004-0000-0000-000055000000}"/>
    <hyperlink ref="N42:R42" location="契約１０!A1" display="選挙運動用ポスター作成契約書例" xr:uid="{00000000-0004-0000-0000-000056000000}"/>
    <hyperlink ref="B34:F34" location="参考様式!A1" display="候補者届出事項の異動届出書" xr:uid="{C6142995-595A-4AD1-B834-E90DE2C5C246}"/>
    <hyperlink ref="B35:F35" location="参考様式2!A1" display="代理人証明書（委任状）" xr:uid="{EBE32D1F-DF23-4662-A754-E6E54CA2B496}"/>
    <hyperlink ref="H13:L13" location="政見様式５!A1" display="政見放送手話通訳士派遣申込書" xr:uid="{F32D128B-2802-4C08-8272-0CA24DFD47CA}"/>
    <hyperlink ref="N13:R13" location="公営１９!A1" display="選挙事務所用立札・看板作成枚数確認申請書" xr:uid="{E76E05B8-DEEE-4B20-9671-9DC89B60A791}"/>
  </hyperlinks>
  <pageMargins left="0.78740157480314965" right="0.59055118110236227" top="0.39370078740157483" bottom="0.19685039370078741" header="0.31496062992125984" footer="0.11811023622047245"/>
  <pageSetup paperSize="8" scale="84" orientation="landscape" horizontalDpi="200" verticalDpi="2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880"/>
  <sheetViews>
    <sheetView view="pageBreakPreview" zoomScaleNormal="100" zoomScaleSheetLayoutView="100" workbookViewId="0">
      <selection activeCell="B39" sqref="B39:C39"/>
    </sheetView>
  </sheetViews>
  <sheetFormatPr defaultColWidth="5.875" defaultRowHeight="14.25"/>
  <cols>
    <col min="1" max="13" width="5.875" style="114" customWidth="1"/>
    <col min="14" max="14" width="6.75" style="114" customWidth="1"/>
    <col min="15" max="16384" width="5.875" style="114"/>
  </cols>
  <sheetData>
    <row r="1" spans="1:14">
      <c r="N1" s="138" t="s">
        <v>456</v>
      </c>
    </row>
    <row r="5" spans="1:14" ht="28.5">
      <c r="A5" s="921" t="s">
        <v>569</v>
      </c>
      <c r="B5" s="921"/>
      <c r="C5" s="921"/>
      <c r="D5" s="921"/>
      <c r="E5" s="921"/>
      <c r="F5" s="921"/>
      <c r="G5" s="921"/>
      <c r="H5" s="921"/>
      <c r="I5" s="921"/>
      <c r="J5" s="921"/>
      <c r="K5" s="921"/>
      <c r="L5" s="921"/>
      <c r="M5" s="921"/>
      <c r="N5" s="921"/>
    </row>
    <row r="9" spans="1:14" ht="14.25" customHeight="1">
      <c r="G9" s="114" t="s">
        <v>558</v>
      </c>
    </row>
    <row r="10" spans="1:14" ht="14.25" customHeight="1"/>
    <row r="11" spans="1:14" ht="18.75" customHeight="1">
      <c r="G11" s="114" t="s">
        <v>533</v>
      </c>
      <c r="H11" s="142"/>
      <c r="I11" s="395">
        <f>開票立会人入力シート!K3</f>
        <v>0</v>
      </c>
      <c r="J11" s="142"/>
      <c r="K11" s="142"/>
    </row>
    <row r="12" spans="1:14" ht="18.75" customHeight="1">
      <c r="H12" s="142"/>
      <c r="I12" s="142"/>
      <c r="J12" s="142"/>
      <c r="K12" s="142"/>
    </row>
    <row r="13" spans="1:14" ht="18.75" customHeight="1">
      <c r="G13" s="114" t="s">
        <v>483</v>
      </c>
      <c r="H13" s="142"/>
      <c r="I13" s="714">
        <f>開票立会人入力シート!H3</f>
        <v>0</v>
      </c>
      <c r="J13" s="714"/>
      <c r="K13" s="714">
        <f>開票立会人入力シート!J3</f>
        <v>0</v>
      </c>
      <c r="L13" s="191"/>
    </row>
    <row r="14" spans="1:14" ht="18.75" customHeight="1">
      <c r="H14" s="142"/>
      <c r="I14" s="141"/>
      <c r="J14" s="142"/>
      <c r="K14" s="142"/>
    </row>
    <row r="15" spans="1:14" ht="14.25" customHeight="1">
      <c r="G15" s="114" t="s">
        <v>534</v>
      </c>
      <c r="I15" s="141">
        <f>開票立会人入力シート!G3</f>
        <v>0</v>
      </c>
      <c r="J15" s="141"/>
      <c r="K15" s="141">
        <f>開票立会人入力シート!I3</f>
        <v>0</v>
      </c>
    </row>
    <row r="16" spans="1:14" ht="14.25" customHeight="1">
      <c r="I16" s="141"/>
      <c r="J16" s="141"/>
      <c r="K16" s="141"/>
    </row>
    <row r="17" spans="1:13" ht="14.25" customHeight="1">
      <c r="H17" s="144" t="s">
        <v>562</v>
      </c>
      <c r="I17" s="935" t="str">
        <f>開票立会人入力シート!R3</f>
        <v>S//</v>
      </c>
      <c r="J17" s="936"/>
      <c r="K17" s="936"/>
      <c r="L17" s="144" t="s">
        <v>561</v>
      </c>
      <c r="M17" s="145"/>
    </row>
    <row r="18" spans="1:13" ht="14.25" customHeight="1"/>
    <row r="19" spans="1:13" ht="18.75" customHeight="1">
      <c r="G19" s="142"/>
    </row>
    <row r="20" spans="1:13" ht="14.25" customHeight="1"/>
    <row r="21" spans="1:13" ht="14.25" customHeight="1">
      <c r="A21" s="114" t="s">
        <v>559</v>
      </c>
      <c r="C21" s="141" t="str">
        <f>入力シート!C1</f>
        <v>令和4年7月10日執行参議院青森県選挙区選出議員選挙</v>
      </c>
    </row>
    <row r="22" spans="1:13" ht="14.25" customHeight="1">
      <c r="C22" s="141"/>
    </row>
    <row r="23" spans="1:13" ht="18.75" customHeight="1">
      <c r="G23" s="142"/>
      <c r="J23" s="142"/>
    </row>
    <row r="24" spans="1:13" ht="18.75" customHeight="1">
      <c r="A24" s="114" t="s">
        <v>570</v>
      </c>
      <c r="F24" s="141" t="str">
        <f>開票立会人入力シート!B3</f>
        <v>青森市</v>
      </c>
      <c r="G24" s="142"/>
      <c r="H24" s="114" t="s">
        <v>571</v>
      </c>
      <c r="J24" s="142"/>
    </row>
    <row r="25" spans="1:13" ht="18.75" customHeight="1">
      <c r="G25" s="142"/>
      <c r="J25" s="142"/>
    </row>
    <row r="27" spans="1:13" ht="14.25" customHeight="1">
      <c r="A27" s="114" t="s">
        <v>563</v>
      </c>
    </row>
    <row r="30" spans="1:13">
      <c r="B30" s="931" t="str">
        <f>開票立会人入力シート!D3</f>
        <v>令和-118年1月0日</v>
      </c>
      <c r="C30" s="932"/>
      <c r="D30" s="932"/>
    </row>
    <row r="33" spans="1:14">
      <c r="B33" s="114" t="s">
        <v>725</v>
      </c>
      <c r="J33" s="141">
        <f>入力シート!C29</f>
        <v>0</v>
      </c>
      <c r="N33" s="114" t="s">
        <v>564</v>
      </c>
    </row>
    <row r="34" spans="1:14">
      <c r="I34" s="141"/>
    </row>
    <row r="36" spans="1:14" ht="21">
      <c r="D36" s="133"/>
      <c r="E36" s="133"/>
      <c r="F36" s="134" t="s">
        <v>534</v>
      </c>
      <c r="G36" s="133"/>
      <c r="I36" s="928">
        <f>入力シート!C8</f>
        <v>0</v>
      </c>
      <c r="J36" s="928"/>
      <c r="K36" s="927">
        <f>入力シート!C10</f>
        <v>0</v>
      </c>
      <c r="L36" s="927"/>
    </row>
    <row r="37" spans="1:14" ht="21">
      <c r="D37" s="133"/>
      <c r="E37" s="133"/>
      <c r="F37" s="134"/>
      <c r="G37" s="133"/>
      <c r="I37" s="135"/>
      <c r="J37" s="135"/>
      <c r="K37" s="136"/>
      <c r="L37" s="136"/>
    </row>
    <row r="38" spans="1:14" ht="21">
      <c r="D38" s="133"/>
      <c r="E38" s="133"/>
      <c r="F38" s="134"/>
      <c r="G38" s="133"/>
      <c r="I38" s="135"/>
      <c r="J38" s="135"/>
      <c r="K38" s="136"/>
      <c r="L38" s="136"/>
    </row>
    <row r="39" spans="1:14" ht="14.25" customHeight="1">
      <c r="B39" s="934" t="str">
        <f>開票立会人入力シート!B3</f>
        <v>青森市</v>
      </c>
      <c r="C39" s="934"/>
      <c r="D39" s="155" t="s">
        <v>577</v>
      </c>
      <c r="E39" s="133"/>
      <c r="F39" s="134"/>
      <c r="G39" s="133"/>
      <c r="H39" s="140" t="s">
        <v>515</v>
      </c>
      <c r="J39" s="156"/>
      <c r="L39" s="153"/>
    </row>
    <row r="40" spans="1:14">
      <c r="A40" s="137"/>
    </row>
    <row r="41" spans="1:14">
      <c r="K41" s="157"/>
      <c r="L41" s="157"/>
      <c r="M41" s="138"/>
    </row>
    <row r="44" spans="1:14">
      <c r="A44" s="289" t="s">
        <v>1333</v>
      </c>
    </row>
    <row r="45" spans="1:14">
      <c r="A45" s="289" t="s">
        <v>1334</v>
      </c>
    </row>
    <row r="46" spans="1:14">
      <c r="A46" s="289" t="s">
        <v>1342</v>
      </c>
    </row>
    <row r="47" spans="1:14">
      <c r="A47" s="289" t="s">
        <v>1343</v>
      </c>
    </row>
    <row r="48" spans="1:14">
      <c r="N48" s="138" t="s">
        <v>456</v>
      </c>
    </row>
    <row r="52" spans="1:14" ht="28.5">
      <c r="A52" s="921" t="s">
        <v>569</v>
      </c>
      <c r="B52" s="921"/>
      <c r="C52" s="921"/>
      <c r="D52" s="921"/>
      <c r="E52" s="921"/>
      <c r="F52" s="921"/>
      <c r="G52" s="921"/>
      <c r="H52" s="921"/>
      <c r="I52" s="921"/>
      <c r="J52" s="921"/>
      <c r="K52" s="921"/>
      <c r="L52" s="921"/>
      <c r="M52" s="921"/>
      <c r="N52" s="921"/>
    </row>
    <row r="56" spans="1:14">
      <c r="G56" s="114" t="s">
        <v>558</v>
      </c>
    </row>
    <row r="58" spans="1:14" ht="18.75">
      <c r="G58" s="114" t="s">
        <v>533</v>
      </c>
      <c r="H58" s="142"/>
      <c r="I58" s="395">
        <f>開票立会人入力シート!K4</f>
        <v>0</v>
      </c>
      <c r="J58" s="142"/>
      <c r="K58" s="142"/>
    </row>
    <row r="59" spans="1:14" ht="18.75">
      <c r="H59" s="142"/>
      <c r="I59" s="142"/>
      <c r="J59" s="142"/>
      <c r="K59" s="142"/>
    </row>
    <row r="60" spans="1:14" ht="18.75">
      <c r="G60" s="114" t="s">
        <v>483</v>
      </c>
      <c r="H60" s="142"/>
      <c r="I60" s="141">
        <f>開票立会人入力シート!H4</f>
        <v>0</v>
      </c>
      <c r="J60" s="142"/>
      <c r="K60" s="141">
        <f>開票立会人入力シート!J4</f>
        <v>0</v>
      </c>
    </row>
    <row r="61" spans="1:14" ht="18.75">
      <c r="H61" s="142"/>
      <c r="I61" s="141"/>
      <c r="J61" s="142"/>
      <c r="K61" s="142"/>
    </row>
    <row r="62" spans="1:14">
      <c r="G62" s="114" t="s">
        <v>534</v>
      </c>
      <c r="I62" s="141">
        <f>開票立会人入力シート!G4</f>
        <v>0</v>
      </c>
      <c r="J62" s="141"/>
      <c r="K62" s="141">
        <f>開票立会人入力シート!I4</f>
        <v>0</v>
      </c>
    </row>
    <row r="63" spans="1:14">
      <c r="I63" s="141"/>
      <c r="J63" s="141"/>
      <c r="K63" s="141"/>
    </row>
    <row r="64" spans="1:14">
      <c r="H64" s="144" t="s">
        <v>562</v>
      </c>
      <c r="I64" s="937" t="str">
        <f>開票立会人入力シート!R4</f>
        <v>S//</v>
      </c>
      <c r="J64" s="938"/>
      <c r="K64" s="938"/>
      <c r="L64" s="144" t="s">
        <v>561</v>
      </c>
      <c r="M64" s="145"/>
    </row>
    <row r="66" spans="1:14" ht="18.75">
      <c r="G66" s="142"/>
    </row>
    <row r="68" spans="1:14">
      <c r="A68" s="114" t="s">
        <v>559</v>
      </c>
      <c r="C68" s="141" t="str">
        <f>入力シート!C1</f>
        <v>令和4年7月10日執行参議院青森県選挙区選出議員選挙</v>
      </c>
    </row>
    <row r="69" spans="1:14">
      <c r="C69" s="141"/>
    </row>
    <row r="70" spans="1:14" ht="18.75">
      <c r="G70" s="142"/>
      <c r="J70" s="142"/>
    </row>
    <row r="71" spans="1:14" ht="18.75">
      <c r="A71" s="114" t="s">
        <v>570</v>
      </c>
      <c r="F71" s="141" t="str">
        <f>開票立会人入力シート!B4</f>
        <v>弘前市</v>
      </c>
      <c r="G71" s="142"/>
      <c r="H71" s="114" t="s">
        <v>571</v>
      </c>
      <c r="J71" s="142"/>
    </row>
    <row r="72" spans="1:14" ht="18.75">
      <c r="G72" s="142"/>
      <c r="J72" s="142"/>
    </row>
    <row r="74" spans="1:14">
      <c r="A74" s="114" t="s">
        <v>563</v>
      </c>
    </row>
    <row r="77" spans="1:14">
      <c r="B77" s="931" t="str">
        <f>開票立会人入力シート!D4</f>
        <v>令和-118年1月0日</v>
      </c>
      <c r="C77" s="932"/>
      <c r="D77" s="932"/>
    </row>
    <row r="80" spans="1:14">
      <c r="B80" s="114" t="s">
        <v>725</v>
      </c>
      <c r="J80" s="141">
        <f>入力シート!C29</f>
        <v>0</v>
      </c>
      <c r="N80" s="114" t="s">
        <v>564</v>
      </c>
    </row>
    <row r="81" spans="1:14">
      <c r="I81" s="141"/>
    </row>
    <row r="83" spans="1:14" ht="21">
      <c r="D83" s="133"/>
      <c r="E83" s="133"/>
      <c r="F83" s="134" t="s">
        <v>534</v>
      </c>
      <c r="G83" s="133"/>
      <c r="I83" s="927">
        <f>入力シート!C8</f>
        <v>0</v>
      </c>
      <c r="J83" s="927"/>
      <c r="K83" s="928">
        <f>入力シート!C10</f>
        <v>0</v>
      </c>
      <c r="L83" s="928"/>
    </row>
    <row r="84" spans="1:14" ht="21">
      <c r="D84" s="133"/>
      <c r="E84" s="133"/>
      <c r="F84" s="134"/>
      <c r="G84" s="133"/>
      <c r="I84" s="135"/>
      <c r="J84" s="135"/>
      <c r="K84" s="136"/>
      <c r="L84" s="136"/>
    </row>
    <row r="85" spans="1:14" ht="21">
      <c r="D85" s="133"/>
      <c r="E85" s="133"/>
      <c r="F85" s="134"/>
      <c r="G85" s="133"/>
      <c r="I85" s="135"/>
      <c r="J85" s="135"/>
      <c r="K85" s="136"/>
      <c r="L85" s="136"/>
    </row>
    <row r="86" spans="1:14">
      <c r="B86" s="934" t="str">
        <f>開票立会人入力シート!B4</f>
        <v>弘前市</v>
      </c>
      <c r="C86" s="934"/>
      <c r="D86" s="155" t="s">
        <v>577</v>
      </c>
      <c r="E86" s="133"/>
      <c r="F86" s="134"/>
      <c r="G86" s="133"/>
      <c r="H86" s="140" t="s">
        <v>515</v>
      </c>
      <c r="J86" s="156"/>
      <c r="L86" s="153"/>
    </row>
    <row r="87" spans="1:14">
      <c r="A87" s="137"/>
    </row>
    <row r="88" spans="1:14">
      <c r="K88" s="157"/>
      <c r="L88" s="157"/>
      <c r="M88" s="138"/>
    </row>
    <row r="91" spans="1:14">
      <c r="A91" s="289" t="s">
        <v>1333</v>
      </c>
    </row>
    <row r="92" spans="1:14">
      <c r="A92" s="289" t="s">
        <v>1334</v>
      </c>
    </row>
    <row r="93" spans="1:14">
      <c r="A93" s="289" t="s">
        <v>1342</v>
      </c>
    </row>
    <row r="94" spans="1:14">
      <c r="A94" s="289" t="s">
        <v>1343</v>
      </c>
    </row>
    <row r="95" spans="1:14">
      <c r="N95" s="138" t="s">
        <v>456</v>
      </c>
    </row>
    <row r="99" spans="1:14" ht="28.5">
      <c r="A99" s="921" t="s">
        <v>569</v>
      </c>
      <c r="B99" s="921"/>
      <c r="C99" s="921"/>
      <c r="D99" s="921"/>
      <c r="E99" s="921"/>
      <c r="F99" s="921"/>
      <c r="G99" s="921"/>
      <c r="H99" s="921"/>
      <c r="I99" s="921"/>
      <c r="J99" s="921"/>
      <c r="K99" s="921"/>
      <c r="L99" s="921"/>
      <c r="M99" s="921"/>
      <c r="N99" s="921"/>
    </row>
    <row r="103" spans="1:14">
      <c r="G103" s="114" t="s">
        <v>558</v>
      </c>
    </row>
    <row r="105" spans="1:14" ht="18.75">
      <c r="G105" s="114" t="s">
        <v>533</v>
      </c>
      <c r="H105" s="142"/>
      <c r="I105" s="395">
        <f>開票立会人入力シート!K5</f>
        <v>0</v>
      </c>
      <c r="J105" s="142"/>
      <c r="K105" s="142"/>
    </row>
    <row r="106" spans="1:14" ht="18.75">
      <c r="H106" s="142"/>
      <c r="I106" s="142"/>
      <c r="J106" s="142"/>
      <c r="K106" s="142"/>
    </row>
    <row r="107" spans="1:14" ht="18.75">
      <c r="G107" s="114" t="s">
        <v>483</v>
      </c>
      <c r="H107" s="142"/>
      <c r="I107" s="141">
        <f>開票立会人入力シート!H5</f>
        <v>0</v>
      </c>
      <c r="J107" s="142"/>
      <c r="K107" s="141">
        <f>開票立会人入力シート!J5</f>
        <v>0</v>
      </c>
    </row>
    <row r="108" spans="1:14" ht="18.75">
      <c r="H108" s="142"/>
      <c r="I108" s="141"/>
      <c r="J108" s="142"/>
      <c r="K108" s="142"/>
    </row>
    <row r="109" spans="1:14">
      <c r="G109" s="114" t="s">
        <v>534</v>
      </c>
      <c r="I109" s="141">
        <f>開票立会人入力シート!G5</f>
        <v>0</v>
      </c>
      <c r="J109" s="141"/>
      <c r="K109" s="141">
        <f>開票立会人入力シート!I5</f>
        <v>0</v>
      </c>
    </row>
    <row r="110" spans="1:14">
      <c r="I110" s="141"/>
      <c r="J110" s="141"/>
      <c r="K110" s="141"/>
    </row>
    <row r="111" spans="1:14">
      <c r="H111" s="144" t="s">
        <v>562</v>
      </c>
      <c r="I111" s="937" t="str">
        <f>開票立会人入力シート!R5</f>
        <v>S//</v>
      </c>
      <c r="J111" s="938"/>
      <c r="K111" s="938"/>
      <c r="L111" s="144" t="s">
        <v>561</v>
      </c>
      <c r="M111" s="145"/>
    </row>
    <row r="113" spans="1:14" ht="18.75">
      <c r="G113" s="142"/>
    </row>
    <row r="115" spans="1:14">
      <c r="A115" s="114" t="s">
        <v>559</v>
      </c>
      <c r="C115" s="141" t="str">
        <f>入力シート!C1</f>
        <v>令和4年7月10日執行参議院青森県選挙区選出議員選挙</v>
      </c>
    </row>
    <row r="116" spans="1:14">
      <c r="C116" s="141"/>
    </row>
    <row r="117" spans="1:14" ht="18.75">
      <c r="G117" s="142"/>
      <c r="J117" s="142"/>
    </row>
    <row r="118" spans="1:14" ht="18.75">
      <c r="A118" s="114" t="s">
        <v>570</v>
      </c>
      <c r="F118" s="141" t="str">
        <f>開票立会人入力シート!B5</f>
        <v>八戸市</v>
      </c>
      <c r="G118" s="142"/>
      <c r="H118" s="114" t="s">
        <v>571</v>
      </c>
      <c r="J118" s="142"/>
    </row>
    <row r="119" spans="1:14" ht="18.75">
      <c r="G119" s="142"/>
      <c r="J119" s="142"/>
    </row>
    <row r="121" spans="1:14">
      <c r="A121" s="114" t="s">
        <v>563</v>
      </c>
    </row>
    <row r="124" spans="1:14">
      <c r="B124" s="931" t="str">
        <f>開票立会人入力シート!D5</f>
        <v>令和-118年1月0日</v>
      </c>
      <c r="C124" s="932"/>
      <c r="D124" s="932"/>
    </row>
    <row r="127" spans="1:14">
      <c r="B127" s="114" t="s">
        <v>725</v>
      </c>
      <c r="J127" s="141">
        <f>入力シート!C29</f>
        <v>0</v>
      </c>
      <c r="N127" s="114" t="s">
        <v>564</v>
      </c>
    </row>
    <row r="128" spans="1:14">
      <c r="I128" s="141"/>
    </row>
    <row r="130" spans="1:14" ht="21">
      <c r="D130" s="133"/>
      <c r="E130" s="133"/>
      <c r="F130" s="134" t="s">
        <v>534</v>
      </c>
      <c r="G130" s="133"/>
      <c r="I130" s="927">
        <f>入力シート!C8</f>
        <v>0</v>
      </c>
      <c r="J130" s="927"/>
      <c r="K130" s="928">
        <f>入力シート!C10</f>
        <v>0</v>
      </c>
      <c r="L130" s="928"/>
    </row>
    <row r="131" spans="1:14" ht="21">
      <c r="D131" s="133"/>
      <c r="E131" s="133"/>
      <c r="F131" s="134"/>
      <c r="G131" s="133"/>
      <c r="I131" s="135"/>
      <c r="J131" s="135"/>
      <c r="K131" s="136"/>
      <c r="L131" s="136"/>
    </row>
    <row r="132" spans="1:14" ht="21">
      <c r="D132" s="133"/>
      <c r="E132" s="133"/>
      <c r="F132" s="134"/>
      <c r="G132" s="133"/>
      <c r="I132" s="135"/>
      <c r="J132" s="135"/>
      <c r="K132" s="136"/>
      <c r="L132" s="136"/>
    </row>
    <row r="133" spans="1:14">
      <c r="B133" s="934" t="str">
        <f>開票立会人入力シート!B5</f>
        <v>八戸市</v>
      </c>
      <c r="C133" s="934"/>
      <c r="D133" s="155" t="s">
        <v>577</v>
      </c>
      <c r="E133" s="133"/>
      <c r="F133" s="134"/>
      <c r="G133" s="133"/>
      <c r="H133" s="140" t="s">
        <v>515</v>
      </c>
      <c r="J133" s="156"/>
      <c r="L133" s="153"/>
    </row>
    <row r="134" spans="1:14">
      <c r="A134" s="137"/>
    </row>
    <row r="135" spans="1:14">
      <c r="K135" s="157"/>
      <c r="L135" s="157"/>
      <c r="M135" s="138"/>
    </row>
    <row r="138" spans="1:14">
      <c r="A138" s="289" t="s">
        <v>1333</v>
      </c>
    </row>
    <row r="139" spans="1:14">
      <c r="A139" s="289" t="s">
        <v>1334</v>
      </c>
    </row>
    <row r="140" spans="1:14">
      <c r="A140" s="289" t="s">
        <v>1342</v>
      </c>
    </row>
    <row r="141" spans="1:14">
      <c r="A141" s="289" t="s">
        <v>1343</v>
      </c>
    </row>
    <row r="142" spans="1:14">
      <c r="N142" s="138" t="s">
        <v>456</v>
      </c>
    </row>
    <row r="146" spans="1:14" ht="28.5">
      <c r="A146" s="921" t="s">
        <v>569</v>
      </c>
      <c r="B146" s="921"/>
      <c r="C146" s="921"/>
      <c r="D146" s="921"/>
      <c r="E146" s="921"/>
      <c r="F146" s="921"/>
      <c r="G146" s="921"/>
      <c r="H146" s="921"/>
      <c r="I146" s="921"/>
      <c r="J146" s="921"/>
      <c r="K146" s="921"/>
      <c r="L146" s="921"/>
      <c r="M146" s="921"/>
      <c r="N146" s="921"/>
    </row>
    <row r="150" spans="1:14">
      <c r="G150" s="114" t="s">
        <v>558</v>
      </c>
    </row>
    <row r="152" spans="1:14" ht="18.75">
      <c r="G152" s="114" t="s">
        <v>533</v>
      </c>
      <c r="H152" s="142"/>
      <c r="I152" s="395">
        <f>開票立会人入力シート!K6</f>
        <v>0</v>
      </c>
      <c r="J152" s="142"/>
      <c r="K152" s="142"/>
    </row>
    <row r="153" spans="1:14" ht="18.75">
      <c r="H153" s="142"/>
      <c r="I153" s="142"/>
      <c r="J153" s="142"/>
      <c r="K153" s="142"/>
    </row>
    <row r="154" spans="1:14" ht="18.75">
      <c r="G154" s="114" t="s">
        <v>483</v>
      </c>
      <c r="H154" s="142"/>
      <c r="I154" s="141">
        <f>開票立会人入力シート!H6</f>
        <v>0</v>
      </c>
      <c r="J154" s="142"/>
      <c r="K154" s="141">
        <f>開票立会人入力シート!J6</f>
        <v>0</v>
      </c>
    </row>
    <row r="155" spans="1:14" ht="18.75">
      <c r="H155" s="142"/>
      <c r="I155" s="141"/>
      <c r="J155" s="142"/>
      <c r="K155" s="142"/>
    </row>
    <row r="156" spans="1:14">
      <c r="G156" s="114" t="s">
        <v>534</v>
      </c>
      <c r="I156" s="141">
        <f>開票立会人入力シート!G6</f>
        <v>0</v>
      </c>
      <c r="J156" s="141"/>
      <c r="K156" s="141">
        <f>開票立会人入力シート!I6</f>
        <v>0</v>
      </c>
    </row>
    <row r="157" spans="1:14">
      <c r="I157" s="141"/>
      <c r="J157" s="141"/>
      <c r="K157" s="141"/>
    </row>
    <row r="158" spans="1:14">
      <c r="H158" s="144" t="s">
        <v>562</v>
      </c>
      <c r="I158" s="937" t="str">
        <f>開票立会人入力シート!R6</f>
        <v>S//</v>
      </c>
      <c r="J158" s="938"/>
      <c r="K158" s="938"/>
      <c r="L158" s="144" t="s">
        <v>561</v>
      </c>
      <c r="M158" s="145"/>
    </row>
    <row r="160" spans="1:14" ht="18.75">
      <c r="G160" s="142"/>
    </row>
    <row r="162" spans="1:14">
      <c r="A162" s="114" t="s">
        <v>559</v>
      </c>
      <c r="C162" s="141" t="str">
        <f>入力シート!C1</f>
        <v>令和4年7月10日執行参議院青森県選挙区選出議員選挙</v>
      </c>
    </row>
    <row r="163" spans="1:14">
      <c r="C163" s="141"/>
    </row>
    <row r="164" spans="1:14" ht="18.75">
      <c r="G164" s="142"/>
      <c r="J164" s="142"/>
    </row>
    <row r="165" spans="1:14" ht="18.75">
      <c r="A165" s="114" t="s">
        <v>570</v>
      </c>
      <c r="F165" s="141" t="str">
        <f>開票立会人入力シート!B6</f>
        <v>黒石市</v>
      </c>
      <c r="G165" s="142"/>
      <c r="H165" s="114" t="s">
        <v>571</v>
      </c>
      <c r="J165" s="142"/>
    </row>
    <row r="166" spans="1:14" ht="18.75">
      <c r="G166" s="142"/>
      <c r="J166" s="142"/>
    </row>
    <row r="168" spans="1:14">
      <c r="A168" s="114" t="s">
        <v>563</v>
      </c>
    </row>
    <row r="171" spans="1:14">
      <c r="B171" s="931" t="str">
        <f>開票立会人入力シート!D6</f>
        <v>令和-118年1月0日</v>
      </c>
      <c r="C171" s="932"/>
      <c r="D171" s="932"/>
    </row>
    <row r="174" spans="1:14">
      <c r="B174" s="114" t="s">
        <v>725</v>
      </c>
      <c r="J174" s="141">
        <f>入力シート!C29</f>
        <v>0</v>
      </c>
      <c r="N174" s="114" t="s">
        <v>564</v>
      </c>
    </row>
    <row r="175" spans="1:14">
      <c r="I175" s="141"/>
    </row>
    <row r="177" spans="1:14" ht="21">
      <c r="D177" s="133"/>
      <c r="E177" s="133"/>
      <c r="F177" s="134" t="s">
        <v>534</v>
      </c>
      <c r="G177" s="133"/>
      <c r="I177" s="927">
        <f>入力シート!C8</f>
        <v>0</v>
      </c>
      <c r="J177" s="927"/>
      <c r="K177" s="928">
        <f>入力シート!C10</f>
        <v>0</v>
      </c>
      <c r="L177" s="928"/>
    </row>
    <row r="178" spans="1:14" ht="21">
      <c r="D178" s="133"/>
      <c r="E178" s="133"/>
      <c r="F178" s="134"/>
      <c r="G178" s="133"/>
      <c r="I178" s="135"/>
      <c r="J178" s="135"/>
      <c r="K178" s="136"/>
      <c r="L178" s="136"/>
    </row>
    <row r="179" spans="1:14" ht="21">
      <c r="D179" s="133"/>
      <c r="E179" s="133"/>
      <c r="F179" s="134"/>
      <c r="G179" s="133"/>
      <c r="I179" s="135"/>
      <c r="J179" s="135"/>
      <c r="K179" s="136"/>
      <c r="L179" s="136"/>
    </row>
    <row r="180" spans="1:14">
      <c r="B180" s="934" t="str">
        <f>開票立会人入力シート!B6</f>
        <v>黒石市</v>
      </c>
      <c r="C180" s="934"/>
      <c r="D180" s="155" t="s">
        <v>577</v>
      </c>
      <c r="E180" s="133"/>
      <c r="F180" s="134"/>
      <c r="G180" s="133"/>
      <c r="H180" s="140" t="s">
        <v>515</v>
      </c>
      <c r="J180" s="156"/>
      <c r="L180" s="153"/>
    </row>
    <row r="181" spans="1:14">
      <c r="A181" s="137"/>
    </row>
    <row r="182" spans="1:14">
      <c r="K182" s="157"/>
      <c r="L182" s="157"/>
      <c r="M182" s="138"/>
    </row>
    <row r="185" spans="1:14">
      <c r="A185" s="289" t="s">
        <v>1333</v>
      </c>
    </row>
    <row r="186" spans="1:14">
      <c r="A186" s="289" t="s">
        <v>1334</v>
      </c>
    </row>
    <row r="187" spans="1:14">
      <c r="A187" s="289" t="s">
        <v>1342</v>
      </c>
    </row>
    <row r="188" spans="1:14">
      <c r="A188" s="289" t="s">
        <v>1343</v>
      </c>
    </row>
    <row r="189" spans="1:14">
      <c r="N189" s="138" t="s">
        <v>456</v>
      </c>
    </row>
    <row r="193" spans="1:14" ht="28.5">
      <c r="A193" s="921" t="s">
        <v>569</v>
      </c>
      <c r="B193" s="921"/>
      <c r="C193" s="921"/>
      <c r="D193" s="921"/>
      <c r="E193" s="921"/>
      <c r="F193" s="921"/>
      <c r="G193" s="921"/>
      <c r="H193" s="921"/>
      <c r="I193" s="921"/>
      <c r="J193" s="921"/>
      <c r="K193" s="921"/>
      <c r="L193" s="921"/>
      <c r="M193" s="921"/>
      <c r="N193" s="921"/>
    </row>
    <row r="197" spans="1:14">
      <c r="G197" s="114" t="s">
        <v>558</v>
      </c>
    </row>
    <row r="199" spans="1:14" ht="18.75">
      <c r="G199" s="114" t="s">
        <v>533</v>
      </c>
      <c r="H199" s="142"/>
      <c r="I199" s="395">
        <f>開票立会人入力シート!K7</f>
        <v>0</v>
      </c>
      <c r="J199" s="142"/>
      <c r="K199" s="142"/>
    </row>
    <row r="200" spans="1:14" ht="18.75">
      <c r="H200" s="142"/>
      <c r="I200" s="142"/>
      <c r="J200" s="142"/>
      <c r="K200" s="142"/>
    </row>
    <row r="201" spans="1:14" ht="18.75">
      <c r="G201" s="114" t="s">
        <v>483</v>
      </c>
      <c r="H201" s="142"/>
      <c r="I201" s="141">
        <f>開票立会人入力シート!H7</f>
        <v>0</v>
      </c>
      <c r="J201" s="142"/>
      <c r="K201" s="141">
        <f>開票立会人入力シート!J7</f>
        <v>0</v>
      </c>
    </row>
    <row r="202" spans="1:14" ht="18.75">
      <c r="H202" s="142"/>
      <c r="I202" s="141"/>
      <c r="J202" s="142"/>
      <c r="K202" s="142"/>
    </row>
    <row r="203" spans="1:14">
      <c r="G203" s="114" t="s">
        <v>534</v>
      </c>
      <c r="I203" s="141">
        <f>開票立会人入力シート!G7</f>
        <v>0</v>
      </c>
      <c r="J203" s="141"/>
      <c r="K203" s="141">
        <f>開票立会人入力シート!I7</f>
        <v>0</v>
      </c>
    </row>
    <row r="204" spans="1:14">
      <c r="I204" s="141"/>
      <c r="J204" s="141"/>
      <c r="K204" s="141"/>
    </row>
    <row r="205" spans="1:14">
      <c r="H205" s="144" t="s">
        <v>562</v>
      </c>
      <c r="I205" s="937" t="str">
        <f>開票立会人入力シート!R7</f>
        <v>S//</v>
      </c>
      <c r="J205" s="938"/>
      <c r="K205" s="938"/>
      <c r="L205" s="144" t="s">
        <v>561</v>
      </c>
      <c r="M205" s="145"/>
    </row>
    <row r="207" spans="1:14" ht="18.75">
      <c r="G207" s="142"/>
    </row>
    <row r="209" spans="1:14">
      <c r="A209" s="114" t="s">
        <v>559</v>
      </c>
      <c r="C209" s="141" t="str">
        <f>入力シート!C1</f>
        <v>令和4年7月10日執行参議院青森県選挙区選出議員選挙</v>
      </c>
    </row>
    <row r="210" spans="1:14">
      <c r="C210" s="141"/>
    </row>
    <row r="211" spans="1:14" ht="18.75">
      <c r="G211" s="142"/>
      <c r="J211" s="142"/>
    </row>
    <row r="212" spans="1:14" ht="18.75">
      <c r="A212" s="114" t="s">
        <v>570</v>
      </c>
      <c r="F212" s="141" t="str">
        <f>開票立会人入力シート!B7</f>
        <v>五所川原市</v>
      </c>
      <c r="G212" s="142"/>
      <c r="H212" s="140" t="s">
        <v>571</v>
      </c>
      <c r="J212" s="142"/>
    </row>
    <row r="213" spans="1:14" ht="18.75">
      <c r="G213" s="142"/>
      <c r="J213" s="142"/>
    </row>
    <row r="215" spans="1:14">
      <c r="A215" s="114" t="s">
        <v>563</v>
      </c>
    </row>
    <row r="218" spans="1:14">
      <c r="B218" s="931" t="str">
        <f>開票立会人入力シート!D7</f>
        <v>令和-118年1月0日</v>
      </c>
      <c r="C218" s="932"/>
      <c r="D218" s="932"/>
    </row>
    <row r="221" spans="1:14">
      <c r="B221" s="114" t="s">
        <v>725</v>
      </c>
      <c r="J221" s="141">
        <f>入力シート!C29</f>
        <v>0</v>
      </c>
      <c r="N221" s="114" t="s">
        <v>564</v>
      </c>
    </row>
    <row r="222" spans="1:14">
      <c r="I222" s="141"/>
    </row>
    <row r="224" spans="1:14" ht="21">
      <c r="D224" s="133"/>
      <c r="E224" s="133"/>
      <c r="F224" s="134" t="s">
        <v>534</v>
      </c>
      <c r="G224" s="133"/>
      <c r="I224" s="927">
        <f>入力シート!C8</f>
        <v>0</v>
      </c>
      <c r="J224" s="927"/>
      <c r="K224" s="928">
        <f>入力シート!C10</f>
        <v>0</v>
      </c>
      <c r="L224" s="928"/>
    </row>
    <row r="225" spans="1:14" ht="21">
      <c r="D225" s="133"/>
      <c r="E225" s="133"/>
      <c r="F225" s="134"/>
      <c r="G225" s="133"/>
      <c r="I225" s="135"/>
      <c r="J225" s="135"/>
      <c r="K225" s="136"/>
      <c r="L225" s="136"/>
    </row>
    <row r="226" spans="1:14" ht="21">
      <c r="D226" s="133"/>
      <c r="E226" s="133"/>
      <c r="F226" s="134"/>
      <c r="G226" s="133"/>
      <c r="I226" s="135"/>
      <c r="J226" s="135"/>
      <c r="K226" s="136"/>
      <c r="L226" s="136"/>
    </row>
    <row r="227" spans="1:14">
      <c r="B227" s="934" t="str">
        <f>開票立会人入力シート!B7</f>
        <v>五所川原市</v>
      </c>
      <c r="C227" s="934"/>
      <c r="D227" s="155" t="s">
        <v>577</v>
      </c>
      <c r="E227" s="133"/>
      <c r="F227" s="134"/>
      <c r="G227" s="133"/>
      <c r="H227" s="140" t="s">
        <v>515</v>
      </c>
      <c r="J227" s="156"/>
      <c r="L227" s="153"/>
    </row>
    <row r="228" spans="1:14">
      <c r="A228" s="137"/>
    </row>
    <row r="229" spans="1:14">
      <c r="K229" s="157"/>
      <c r="L229" s="157"/>
      <c r="M229" s="138"/>
    </row>
    <row r="232" spans="1:14">
      <c r="A232" s="289" t="s">
        <v>1333</v>
      </c>
    </row>
    <row r="233" spans="1:14">
      <c r="A233" s="289" t="s">
        <v>1334</v>
      </c>
    </row>
    <row r="234" spans="1:14">
      <c r="A234" s="289" t="s">
        <v>1342</v>
      </c>
    </row>
    <row r="235" spans="1:14">
      <c r="A235" s="289" t="s">
        <v>1343</v>
      </c>
    </row>
    <row r="236" spans="1:14">
      <c r="N236" s="138" t="s">
        <v>456</v>
      </c>
    </row>
    <row r="240" spans="1:14" ht="28.5">
      <c r="A240" s="921" t="s">
        <v>569</v>
      </c>
      <c r="B240" s="921"/>
      <c r="C240" s="921"/>
      <c r="D240" s="921"/>
      <c r="E240" s="921"/>
      <c r="F240" s="921"/>
      <c r="G240" s="921"/>
      <c r="H240" s="921"/>
      <c r="I240" s="921"/>
      <c r="J240" s="921"/>
      <c r="K240" s="921"/>
      <c r="L240" s="921"/>
      <c r="M240" s="921"/>
      <c r="N240" s="921"/>
    </row>
    <row r="244" spans="1:13">
      <c r="G244" s="114" t="s">
        <v>558</v>
      </c>
    </row>
    <row r="246" spans="1:13" ht="18.75">
      <c r="G246" s="114" t="s">
        <v>533</v>
      </c>
      <c r="H246" s="142"/>
      <c r="I246" s="395">
        <f>開票立会人入力シート!K8</f>
        <v>0</v>
      </c>
      <c r="J246" s="142"/>
      <c r="K246" s="142"/>
    </row>
    <row r="247" spans="1:13" ht="18.75">
      <c r="H247" s="142"/>
      <c r="I247" s="142"/>
      <c r="J247" s="142"/>
      <c r="K247" s="142"/>
    </row>
    <row r="248" spans="1:13" ht="18.75">
      <c r="G248" s="114" t="s">
        <v>483</v>
      </c>
      <c r="H248" s="142"/>
      <c r="I248" s="141">
        <f>開票立会人入力シート!H8</f>
        <v>0</v>
      </c>
      <c r="J248" s="142"/>
      <c r="K248" s="141">
        <f>開票立会人入力シート!J8</f>
        <v>0</v>
      </c>
    </row>
    <row r="249" spans="1:13" ht="18.75">
      <c r="H249" s="142"/>
      <c r="I249" s="141"/>
      <c r="J249" s="142"/>
      <c r="K249" s="142"/>
    </row>
    <row r="250" spans="1:13">
      <c r="G250" s="114" t="s">
        <v>534</v>
      </c>
      <c r="I250" s="141">
        <f>開票立会人入力シート!G8</f>
        <v>0</v>
      </c>
      <c r="J250" s="141"/>
      <c r="K250" s="141">
        <f>開票立会人入力シート!I8</f>
        <v>0</v>
      </c>
    </row>
    <row r="251" spans="1:13">
      <c r="I251" s="141"/>
      <c r="J251" s="141"/>
      <c r="K251" s="141"/>
    </row>
    <row r="252" spans="1:13">
      <c r="H252" s="144" t="s">
        <v>562</v>
      </c>
      <c r="I252" s="937" t="str">
        <f>開票立会人入力シート!R8</f>
        <v>S//</v>
      </c>
      <c r="J252" s="938"/>
      <c r="K252" s="938"/>
      <c r="L252" s="144" t="s">
        <v>561</v>
      </c>
      <c r="M252" s="145"/>
    </row>
    <row r="254" spans="1:13" ht="18.75">
      <c r="G254" s="142"/>
    </row>
    <row r="256" spans="1:13">
      <c r="A256" s="114" t="s">
        <v>559</v>
      </c>
      <c r="C256" s="141" t="str">
        <f>入力シート!C1</f>
        <v>令和4年7月10日執行参議院青森県選挙区選出議員選挙</v>
      </c>
    </row>
    <row r="257" spans="1:14">
      <c r="C257" s="141"/>
    </row>
    <row r="258" spans="1:14" ht="18.75">
      <c r="G258" s="142"/>
      <c r="J258" s="142"/>
    </row>
    <row r="259" spans="1:14" ht="18.75">
      <c r="A259" s="114" t="s">
        <v>570</v>
      </c>
      <c r="F259" s="141" t="str">
        <f>開票立会人入力シート!B8</f>
        <v>十和田市</v>
      </c>
      <c r="G259" s="142"/>
      <c r="H259" s="114" t="s">
        <v>571</v>
      </c>
      <c r="J259" s="142"/>
    </row>
    <row r="260" spans="1:14" ht="18.75">
      <c r="G260" s="142"/>
      <c r="J260" s="142"/>
    </row>
    <row r="262" spans="1:14">
      <c r="A262" s="114" t="s">
        <v>563</v>
      </c>
    </row>
    <row r="265" spans="1:14">
      <c r="B265" s="931" t="str">
        <f>開票立会人入力シート!D8</f>
        <v>令和-118年1月0日</v>
      </c>
      <c r="C265" s="932"/>
      <c r="D265" s="932"/>
    </row>
    <row r="268" spans="1:14">
      <c r="B268" s="114" t="s">
        <v>725</v>
      </c>
      <c r="J268" s="141">
        <f>入力シート!C29</f>
        <v>0</v>
      </c>
      <c r="N268" s="114" t="s">
        <v>564</v>
      </c>
    </row>
    <row r="269" spans="1:14">
      <c r="I269" s="141"/>
    </row>
    <row r="271" spans="1:14" ht="21">
      <c r="D271" s="133"/>
      <c r="E271" s="133"/>
      <c r="F271" s="134" t="s">
        <v>534</v>
      </c>
      <c r="G271" s="133"/>
      <c r="I271" s="927">
        <f>入力シート!C8</f>
        <v>0</v>
      </c>
      <c r="J271" s="927"/>
      <c r="K271" s="928">
        <f>入力シート!C10</f>
        <v>0</v>
      </c>
      <c r="L271" s="928"/>
    </row>
    <row r="272" spans="1:14" ht="21">
      <c r="D272" s="133"/>
      <c r="E272" s="133"/>
      <c r="F272" s="134"/>
      <c r="G272" s="133"/>
      <c r="I272" s="135"/>
      <c r="J272" s="135"/>
      <c r="K272" s="136"/>
      <c r="L272" s="136"/>
    </row>
    <row r="273" spans="1:14" ht="21">
      <c r="D273" s="133"/>
      <c r="E273" s="133"/>
      <c r="F273" s="134"/>
      <c r="G273" s="133"/>
      <c r="I273" s="135"/>
      <c r="J273" s="135"/>
      <c r="K273" s="136"/>
      <c r="L273" s="136"/>
    </row>
    <row r="274" spans="1:14">
      <c r="B274" s="934" t="str">
        <f>開票立会人入力シート!B8</f>
        <v>十和田市</v>
      </c>
      <c r="C274" s="934"/>
      <c r="D274" s="155" t="s">
        <v>577</v>
      </c>
      <c r="E274" s="133"/>
      <c r="F274" s="134"/>
      <c r="G274" s="133"/>
      <c r="H274" s="140" t="s">
        <v>515</v>
      </c>
      <c r="J274" s="156"/>
      <c r="L274" s="153"/>
    </row>
    <row r="275" spans="1:14">
      <c r="A275" s="137"/>
    </row>
    <row r="276" spans="1:14">
      <c r="K276" s="157"/>
      <c r="L276" s="157"/>
      <c r="M276" s="138"/>
    </row>
    <row r="279" spans="1:14">
      <c r="A279" s="289" t="s">
        <v>1333</v>
      </c>
    </row>
    <row r="280" spans="1:14">
      <c r="A280" s="289" t="s">
        <v>1334</v>
      </c>
    </row>
    <row r="281" spans="1:14">
      <c r="A281" s="289" t="s">
        <v>1342</v>
      </c>
    </row>
    <row r="282" spans="1:14">
      <c r="A282" s="289" t="s">
        <v>1343</v>
      </c>
    </row>
    <row r="283" spans="1:14">
      <c r="N283" s="138" t="s">
        <v>456</v>
      </c>
    </row>
    <row r="287" spans="1:14" ht="28.5">
      <c r="A287" s="921" t="s">
        <v>569</v>
      </c>
      <c r="B287" s="921"/>
      <c r="C287" s="921"/>
      <c r="D287" s="921"/>
      <c r="E287" s="921"/>
      <c r="F287" s="921"/>
      <c r="G287" s="921"/>
      <c r="H287" s="921"/>
      <c r="I287" s="921"/>
      <c r="J287" s="921"/>
      <c r="K287" s="921"/>
      <c r="L287" s="921"/>
      <c r="M287" s="921"/>
      <c r="N287" s="921"/>
    </row>
    <row r="291" spans="1:13">
      <c r="G291" s="114" t="s">
        <v>558</v>
      </c>
    </row>
    <row r="293" spans="1:13" ht="18.75">
      <c r="G293" s="114" t="s">
        <v>533</v>
      </c>
      <c r="H293" s="142"/>
      <c r="I293" s="395">
        <f>開票立会人入力シート!K9</f>
        <v>0</v>
      </c>
      <c r="J293" s="142"/>
      <c r="K293" s="142"/>
    </row>
    <row r="294" spans="1:13" ht="18.75">
      <c r="H294" s="142"/>
      <c r="I294" s="142"/>
      <c r="J294" s="142"/>
      <c r="K294" s="142"/>
    </row>
    <row r="295" spans="1:13" ht="18.75">
      <c r="G295" s="114" t="s">
        <v>483</v>
      </c>
      <c r="H295" s="142"/>
      <c r="I295" s="141">
        <f>開票立会人入力シート!H9</f>
        <v>0</v>
      </c>
      <c r="J295" s="142"/>
      <c r="K295" s="141">
        <f>開票立会人入力シート!J9</f>
        <v>0</v>
      </c>
    </row>
    <row r="296" spans="1:13" ht="18.75">
      <c r="H296" s="142"/>
      <c r="I296" s="141"/>
      <c r="J296" s="142"/>
      <c r="K296" s="142"/>
    </row>
    <row r="297" spans="1:13">
      <c r="G297" s="114" t="s">
        <v>534</v>
      </c>
      <c r="I297" s="141">
        <f>開票立会人入力シート!G9</f>
        <v>0</v>
      </c>
      <c r="J297" s="141"/>
      <c r="K297" s="141">
        <f>開票立会人入力シート!I9</f>
        <v>0</v>
      </c>
    </row>
    <row r="298" spans="1:13">
      <c r="I298" s="141"/>
      <c r="J298" s="141"/>
      <c r="K298" s="141"/>
    </row>
    <row r="299" spans="1:13">
      <c r="H299" s="144" t="s">
        <v>562</v>
      </c>
      <c r="I299" s="937" t="str">
        <f>開票立会人入力シート!R9</f>
        <v>S//</v>
      </c>
      <c r="J299" s="938"/>
      <c r="K299" s="938"/>
      <c r="L299" s="144" t="s">
        <v>561</v>
      </c>
      <c r="M299" s="145"/>
    </row>
    <row r="301" spans="1:13" ht="18.75">
      <c r="G301" s="142"/>
    </row>
    <row r="303" spans="1:13">
      <c r="A303" s="114" t="s">
        <v>559</v>
      </c>
      <c r="C303" s="141" t="str">
        <f>入力シート!C1</f>
        <v>令和4年7月10日執行参議院青森県選挙区選出議員選挙</v>
      </c>
    </row>
    <row r="304" spans="1:13">
      <c r="C304" s="141"/>
    </row>
    <row r="305" spans="1:14" ht="18.75">
      <c r="G305" s="142"/>
      <c r="J305" s="142"/>
    </row>
    <row r="306" spans="1:14" ht="18.75">
      <c r="A306" s="114" t="s">
        <v>570</v>
      </c>
      <c r="F306" s="141" t="str">
        <f>開票立会人入力シート!B9</f>
        <v>三沢市</v>
      </c>
      <c r="G306" s="142"/>
      <c r="H306" s="114" t="s">
        <v>571</v>
      </c>
      <c r="J306" s="142"/>
    </row>
    <row r="307" spans="1:14" ht="18.75">
      <c r="G307" s="142"/>
      <c r="J307" s="142"/>
    </row>
    <row r="309" spans="1:14">
      <c r="A309" s="114" t="s">
        <v>563</v>
      </c>
    </row>
    <row r="312" spans="1:14">
      <c r="B312" s="931" t="str">
        <f>開票立会人入力シート!D9</f>
        <v>令和-118年1月0日</v>
      </c>
      <c r="C312" s="932"/>
      <c r="D312" s="932"/>
    </row>
    <row r="315" spans="1:14">
      <c r="B315" s="114" t="s">
        <v>725</v>
      </c>
      <c r="J315" s="141">
        <f>入力シート!C29</f>
        <v>0</v>
      </c>
      <c r="N315" s="114" t="s">
        <v>564</v>
      </c>
    </row>
    <row r="316" spans="1:14">
      <c r="I316" s="141"/>
    </row>
    <row r="318" spans="1:14" ht="21">
      <c r="D318" s="133"/>
      <c r="E318" s="133"/>
      <c r="F318" s="134" t="s">
        <v>534</v>
      </c>
      <c r="G318" s="133"/>
      <c r="I318" s="927">
        <f>入力シート!C8</f>
        <v>0</v>
      </c>
      <c r="J318" s="927"/>
      <c r="K318" s="928">
        <f>入力シート!C10</f>
        <v>0</v>
      </c>
      <c r="L318" s="928"/>
    </row>
    <row r="319" spans="1:14" ht="21">
      <c r="D319" s="133"/>
      <c r="E319" s="133"/>
      <c r="F319" s="134"/>
      <c r="G319" s="133"/>
      <c r="I319" s="135"/>
      <c r="J319" s="135"/>
      <c r="K319" s="136"/>
      <c r="L319" s="136"/>
    </row>
    <row r="320" spans="1:14" ht="21">
      <c r="D320" s="133"/>
      <c r="E320" s="133"/>
      <c r="F320" s="134"/>
      <c r="G320" s="133"/>
      <c r="I320" s="135"/>
      <c r="J320" s="135"/>
      <c r="K320" s="136"/>
      <c r="L320" s="136"/>
    </row>
    <row r="321" spans="1:14">
      <c r="B321" s="934" t="str">
        <f>開票立会人入力シート!B9</f>
        <v>三沢市</v>
      </c>
      <c r="C321" s="934"/>
      <c r="D321" s="155" t="s">
        <v>577</v>
      </c>
      <c r="E321" s="133"/>
      <c r="F321" s="134"/>
      <c r="G321" s="133"/>
      <c r="H321" s="140" t="s">
        <v>515</v>
      </c>
      <c r="J321" s="156"/>
      <c r="L321" s="153"/>
    </row>
    <row r="322" spans="1:14">
      <c r="B322" s="138"/>
      <c r="C322" s="138"/>
      <c r="D322" s="155"/>
      <c r="E322" s="133"/>
      <c r="F322" s="134"/>
      <c r="G322" s="133"/>
      <c r="H322" s="140"/>
      <c r="J322" s="156"/>
      <c r="L322" s="153"/>
    </row>
    <row r="323" spans="1:14">
      <c r="B323" s="138"/>
      <c r="C323" s="138"/>
      <c r="D323" s="155"/>
      <c r="E323" s="133"/>
      <c r="F323" s="134"/>
      <c r="G323" s="133"/>
      <c r="H323" s="140"/>
      <c r="J323" s="156"/>
      <c r="L323" s="153"/>
    </row>
    <row r="324" spans="1:14">
      <c r="B324" s="138"/>
      <c r="C324" s="138"/>
      <c r="D324" s="155"/>
      <c r="E324" s="133"/>
      <c r="F324" s="134"/>
      <c r="G324" s="133"/>
      <c r="H324" s="140"/>
      <c r="J324" s="156"/>
      <c r="L324" s="153"/>
    </row>
    <row r="325" spans="1:14">
      <c r="B325" s="138"/>
      <c r="C325" s="138"/>
      <c r="D325" s="155"/>
      <c r="E325" s="133"/>
      <c r="F325" s="134"/>
      <c r="G325" s="133"/>
      <c r="H325" s="140"/>
      <c r="J325" s="156"/>
      <c r="L325" s="153"/>
    </row>
    <row r="326" spans="1:14">
      <c r="A326" s="289" t="s">
        <v>1333</v>
      </c>
    </row>
    <row r="327" spans="1:14">
      <c r="A327" s="289" t="s">
        <v>1334</v>
      </c>
    </row>
    <row r="328" spans="1:14">
      <c r="A328" s="289" t="s">
        <v>1342</v>
      </c>
    </row>
    <row r="329" spans="1:14">
      <c r="A329" s="289" t="s">
        <v>1343</v>
      </c>
    </row>
    <row r="330" spans="1:14">
      <c r="N330" s="138" t="s">
        <v>456</v>
      </c>
    </row>
    <row r="334" spans="1:14" ht="28.5">
      <c r="A334" s="921" t="s">
        <v>569</v>
      </c>
      <c r="B334" s="921"/>
      <c r="C334" s="921"/>
      <c r="D334" s="921"/>
      <c r="E334" s="921"/>
      <c r="F334" s="921"/>
      <c r="G334" s="921"/>
      <c r="H334" s="921"/>
      <c r="I334" s="921"/>
      <c r="J334" s="921"/>
      <c r="K334" s="921"/>
      <c r="L334" s="921"/>
      <c r="M334" s="921"/>
      <c r="N334" s="921"/>
    </row>
    <row r="338" spans="1:13">
      <c r="G338" s="114" t="s">
        <v>558</v>
      </c>
    </row>
    <row r="340" spans="1:13" ht="18.75">
      <c r="G340" s="114" t="s">
        <v>533</v>
      </c>
      <c r="H340" s="142"/>
      <c r="I340" s="402">
        <f>開票立会人入力シート!K10</f>
        <v>0</v>
      </c>
      <c r="J340" s="142"/>
      <c r="K340" s="142"/>
    </row>
    <row r="341" spans="1:13" ht="18.75">
      <c r="H341" s="142"/>
      <c r="I341" s="142"/>
      <c r="J341" s="142"/>
      <c r="K341" s="142"/>
    </row>
    <row r="342" spans="1:13" ht="18.75">
      <c r="G342" s="114" t="s">
        <v>483</v>
      </c>
      <c r="H342" s="142"/>
      <c r="I342" s="141">
        <f>開票立会人入力シート!H10</f>
        <v>0</v>
      </c>
      <c r="J342" s="142"/>
      <c r="K342" s="141">
        <f>開票立会人入力シート!J10</f>
        <v>0</v>
      </c>
    </row>
    <row r="343" spans="1:13" ht="18.75">
      <c r="H343" s="142"/>
      <c r="I343" s="141"/>
      <c r="J343" s="142"/>
      <c r="K343" s="142"/>
    </row>
    <row r="344" spans="1:13">
      <c r="G344" s="114" t="s">
        <v>534</v>
      </c>
      <c r="I344" s="141">
        <f>開票立会人入力シート!G10</f>
        <v>0</v>
      </c>
      <c r="J344" s="141"/>
      <c r="K344" s="141">
        <f>開票立会人入力シート!I10</f>
        <v>0</v>
      </c>
    </row>
    <row r="345" spans="1:13">
      <c r="I345" s="141"/>
      <c r="J345" s="141"/>
      <c r="K345" s="141"/>
    </row>
    <row r="346" spans="1:13">
      <c r="H346" s="144" t="s">
        <v>562</v>
      </c>
      <c r="I346" s="937" t="str">
        <f>開票立会人入力シート!R10</f>
        <v>S//</v>
      </c>
      <c r="J346" s="938"/>
      <c r="K346" s="938"/>
      <c r="L346" s="144" t="s">
        <v>561</v>
      </c>
      <c r="M346" s="145"/>
    </row>
    <row r="348" spans="1:13" ht="18.75">
      <c r="G348" s="142"/>
    </row>
    <row r="350" spans="1:13">
      <c r="A350" s="114" t="s">
        <v>559</v>
      </c>
      <c r="C350" s="141" t="str">
        <f>入力シート!C1</f>
        <v>令和4年7月10日執行参議院青森県選挙区選出議員選挙</v>
      </c>
    </row>
    <row r="351" spans="1:13">
      <c r="C351" s="141"/>
    </row>
    <row r="352" spans="1:13" ht="18.75">
      <c r="G352" s="142"/>
      <c r="J352" s="142"/>
    </row>
    <row r="353" spans="1:14" ht="18.75">
      <c r="A353" s="114" t="s">
        <v>570</v>
      </c>
      <c r="F353" s="141" t="str">
        <f>開票立会人入力シート!B10</f>
        <v>むつ市</v>
      </c>
      <c r="G353" s="142"/>
      <c r="H353" s="114" t="s">
        <v>571</v>
      </c>
      <c r="J353" s="142"/>
    </row>
    <row r="354" spans="1:14" ht="18.75">
      <c r="G354" s="142"/>
      <c r="J354" s="142"/>
    </row>
    <row r="356" spans="1:14">
      <c r="A356" s="114" t="s">
        <v>563</v>
      </c>
    </row>
    <row r="359" spans="1:14">
      <c r="B359" s="931" t="str">
        <f>開票立会人入力シート!D10</f>
        <v>令和-118年1月0日</v>
      </c>
      <c r="C359" s="932"/>
      <c r="D359" s="932"/>
    </row>
    <row r="362" spans="1:14">
      <c r="B362" s="114" t="s">
        <v>725</v>
      </c>
      <c r="J362" s="141">
        <f>入力シート!C29</f>
        <v>0</v>
      </c>
      <c r="N362" s="114" t="s">
        <v>564</v>
      </c>
    </row>
    <row r="363" spans="1:14">
      <c r="I363" s="141"/>
    </row>
    <row r="365" spans="1:14" ht="21">
      <c r="D365" s="133"/>
      <c r="E365" s="133"/>
      <c r="F365" s="134" t="s">
        <v>534</v>
      </c>
      <c r="G365" s="133"/>
      <c r="I365" s="927">
        <f>入力シート!C8</f>
        <v>0</v>
      </c>
      <c r="J365" s="927"/>
      <c r="K365" s="928">
        <f>入力シート!C10</f>
        <v>0</v>
      </c>
      <c r="L365" s="928"/>
    </row>
    <row r="366" spans="1:14" ht="21">
      <c r="D366" s="133"/>
      <c r="E366" s="133"/>
      <c r="F366" s="134"/>
      <c r="G366" s="133"/>
      <c r="I366" s="135"/>
      <c r="J366" s="135"/>
      <c r="K366" s="136"/>
      <c r="L366" s="136"/>
    </row>
    <row r="367" spans="1:14" ht="21">
      <c r="D367" s="133"/>
      <c r="E367" s="133"/>
      <c r="F367" s="134"/>
      <c r="G367" s="133"/>
      <c r="I367" s="135"/>
      <c r="J367" s="135"/>
      <c r="K367" s="136"/>
      <c r="L367" s="136"/>
    </row>
    <row r="368" spans="1:14">
      <c r="B368" s="934" t="str">
        <f>開票立会人入力シート!B10</f>
        <v>むつ市</v>
      </c>
      <c r="C368" s="934"/>
      <c r="D368" s="155" t="s">
        <v>577</v>
      </c>
      <c r="E368" s="133"/>
      <c r="F368" s="134"/>
      <c r="G368" s="133"/>
      <c r="H368" s="140" t="s">
        <v>515</v>
      </c>
      <c r="J368" s="156"/>
      <c r="L368" s="153"/>
    </row>
    <row r="369" spans="1:14">
      <c r="B369" s="138"/>
      <c r="C369" s="138"/>
      <c r="D369" s="155"/>
      <c r="E369" s="133"/>
      <c r="F369" s="134"/>
      <c r="G369" s="133"/>
      <c r="H369" s="140"/>
      <c r="J369" s="156"/>
      <c r="L369" s="153"/>
    </row>
    <row r="370" spans="1:14">
      <c r="B370" s="138"/>
      <c r="C370" s="138"/>
      <c r="D370" s="155"/>
      <c r="E370" s="133"/>
      <c r="F370" s="134"/>
      <c r="G370" s="133"/>
      <c r="H370" s="140"/>
      <c r="J370" s="156"/>
      <c r="L370" s="153"/>
    </row>
    <row r="371" spans="1:14">
      <c r="B371" s="138"/>
      <c r="C371" s="138"/>
      <c r="D371" s="155"/>
      <c r="E371" s="133"/>
      <c r="F371" s="134"/>
      <c r="G371" s="133"/>
      <c r="H371" s="140"/>
      <c r="J371" s="156"/>
      <c r="L371" s="153"/>
    </row>
    <row r="372" spans="1:14">
      <c r="B372" s="138"/>
      <c r="C372" s="138"/>
      <c r="D372" s="155"/>
      <c r="E372" s="133"/>
      <c r="F372" s="134"/>
      <c r="G372" s="133"/>
      <c r="H372" s="140"/>
      <c r="J372" s="156"/>
      <c r="L372" s="153"/>
    </row>
    <row r="373" spans="1:14">
      <c r="A373" s="289" t="s">
        <v>1333</v>
      </c>
    </row>
    <row r="374" spans="1:14">
      <c r="A374" s="289" t="s">
        <v>1334</v>
      </c>
    </row>
    <row r="375" spans="1:14">
      <c r="A375" s="289" t="s">
        <v>1342</v>
      </c>
    </row>
    <row r="376" spans="1:14">
      <c r="A376" s="289" t="s">
        <v>1343</v>
      </c>
    </row>
    <row r="377" spans="1:14">
      <c r="N377" s="138" t="s">
        <v>456</v>
      </c>
    </row>
    <row r="381" spans="1:14" ht="28.5">
      <c r="A381" s="921" t="s">
        <v>569</v>
      </c>
      <c r="B381" s="921"/>
      <c r="C381" s="921"/>
      <c r="D381" s="921"/>
      <c r="E381" s="921"/>
      <c r="F381" s="921"/>
      <c r="G381" s="921"/>
      <c r="H381" s="921"/>
      <c r="I381" s="921"/>
      <c r="J381" s="921"/>
      <c r="K381" s="921"/>
      <c r="L381" s="921"/>
      <c r="M381" s="921"/>
      <c r="N381" s="921"/>
    </row>
    <row r="385" spans="1:13">
      <c r="G385" s="114" t="s">
        <v>558</v>
      </c>
    </row>
    <row r="387" spans="1:13" ht="18.75">
      <c r="G387" s="114" t="s">
        <v>533</v>
      </c>
      <c r="H387" s="142"/>
      <c r="I387" s="395">
        <f>開票立会人入力シート!K11</f>
        <v>0</v>
      </c>
      <c r="J387" s="142"/>
      <c r="K387" s="142"/>
    </row>
    <row r="388" spans="1:13" ht="18.75">
      <c r="H388" s="142"/>
      <c r="I388" s="142"/>
      <c r="J388" s="142"/>
      <c r="K388" s="142"/>
    </row>
    <row r="389" spans="1:13" ht="18.75">
      <c r="G389" s="114" t="s">
        <v>483</v>
      </c>
      <c r="H389" s="142"/>
      <c r="I389" s="141">
        <f>開票立会人入力シート!H11</f>
        <v>0</v>
      </c>
      <c r="J389" s="142"/>
      <c r="K389" s="141">
        <f>開票立会人入力シート!J11</f>
        <v>0</v>
      </c>
    </row>
    <row r="390" spans="1:13" ht="18.75">
      <c r="H390" s="142"/>
      <c r="I390" s="141"/>
      <c r="J390" s="142"/>
      <c r="K390" s="142"/>
    </row>
    <row r="391" spans="1:13">
      <c r="G391" s="114" t="s">
        <v>534</v>
      </c>
      <c r="I391" s="141">
        <f>開票立会人入力シート!G11</f>
        <v>0</v>
      </c>
      <c r="J391" s="141"/>
      <c r="K391" s="141">
        <f>開票立会人入力シート!I11</f>
        <v>0</v>
      </c>
    </row>
    <row r="392" spans="1:13">
      <c r="I392" s="141"/>
      <c r="J392" s="141"/>
      <c r="K392" s="141"/>
    </row>
    <row r="393" spans="1:13">
      <c r="H393" s="144" t="s">
        <v>562</v>
      </c>
      <c r="I393" s="937" t="str">
        <f>開票立会人入力シート!R11</f>
        <v>S//</v>
      </c>
      <c r="J393" s="938"/>
      <c r="K393" s="938"/>
      <c r="L393" s="144" t="s">
        <v>561</v>
      </c>
      <c r="M393" s="145"/>
    </row>
    <row r="395" spans="1:13" ht="18.75">
      <c r="G395" s="142"/>
    </row>
    <row r="397" spans="1:13">
      <c r="A397" s="114" t="s">
        <v>559</v>
      </c>
      <c r="C397" s="141" t="str">
        <f>入力シート!C1</f>
        <v>令和4年7月10日執行参議院青森県選挙区選出議員選挙</v>
      </c>
    </row>
    <row r="398" spans="1:13">
      <c r="C398" s="141"/>
    </row>
    <row r="399" spans="1:13" ht="18.75">
      <c r="G399" s="142"/>
      <c r="J399" s="142"/>
    </row>
    <row r="400" spans="1:13" ht="18.75">
      <c r="A400" s="114" t="s">
        <v>570</v>
      </c>
      <c r="F400" s="141" t="str">
        <f>開票立会人入力シート!B11</f>
        <v>つがる市</v>
      </c>
      <c r="G400" s="142"/>
      <c r="H400" s="114" t="s">
        <v>571</v>
      </c>
      <c r="J400" s="142"/>
    </row>
    <row r="401" spans="1:14" ht="18.75">
      <c r="G401" s="142"/>
      <c r="J401" s="142"/>
    </row>
    <row r="403" spans="1:14">
      <c r="A403" s="114" t="s">
        <v>563</v>
      </c>
    </row>
    <row r="406" spans="1:14">
      <c r="B406" s="931" t="str">
        <f>開票立会人入力シート!D11</f>
        <v>令和-118年1月0日</v>
      </c>
      <c r="C406" s="932"/>
      <c r="D406" s="932"/>
    </row>
    <row r="409" spans="1:14">
      <c r="B409" s="114" t="s">
        <v>725</v>
      </c>
      <c r="J409" s="141">
        <f>入力シート!C29</f>
        <v>0</v>
      </c>
      <c r="N409" s="114" t="s">
        <v>564</v>
      </c>
    </row>
    <row r="410" spans="1:14">
      <c r="I410" s="141"/>
    </row>
    <row r="412" spans="1:14" ht="21">
      <c r="D412" s="133"/>
      <c r="E412" s="133"/>
      <c r="F412" s="134" t="s">
        <v>534</v>
      </c>
      <c r="G412" s="133"/>
      <c r="I412" s="927">
        <f>入力シート!C8</f>
        <v>0</v>
      </c>
      <c r="J412" s="927"/>
      <c r="K412" s="928">
        <f>入力シート!C10</f>
        <v>0</v>
      </c>
      <c r="L412" s="928"/>
    </row>
    <row r="413" spans="1:14" ht="21">
      <c r="D413" s="133"/>
      <c r="E413" s="133"/>
      <c r="F413" s="134"/>
      <c r="G413" s="133"/>
      <c r="I413" s="135"/>
      <c r="J413" s="135"/>
      <c r="K413" s="136"/>
      <c r="L413" s="136"/>
    </row>
    <row r="414" spans="1:14" ht="21">
      <c r="D414" s="133"/>
      <c r="E414" s="133"/>
      <c r="F414" s="134"/>
      <c r="G414" s="133"/>
      <c r="I414" s="135"/>
      <c r="J414" s="135"/>
      <c r="K414" s="136"/>
      <c r="L414" s="136"/>
    </row>
    <row r="415" spans="1:14">
      <c r="B415" s="934" t="str">
        <f>開票立会人入力シート!B11</f>
        <v>つがる市</v>
      </c>
      <c r="C415" s="934"/>
      <c r="D415" s="155" t="s">
        <v>577</v>
      </c>
      <c r="E415" s="133"/>
      <c r="F415" s="134"/>
      <c r="G415" s="133"/>
      <c r="H415" s="140" t="s">
        <v>515</v>
      </c>
      <c r="J415" s="156"/>
      <c r="L415" s="153"/>
    </row>
    <row r="420" spans="1:14">
      <c r="A420" s="289" t="s">
        <v>1333</v>
      </c>
    </row>
    <row r="421" spans="1:14">
      <c r="A421" s="289" t="s">
        <v>1334</v>
      </c>
    </row>
    <row r="422" spans="1:14">
      <c r="A422" s="289" t="s">
        <v>1342</v>
      </c>
    </row>
    <row r="423" spans="1:14">
      <c r="A423" s="289" t="s">
        <v>1343</v>
      </c>
    </row>
    <row r="424" spans="1:14">
      <c r="N424" s="138" t="s">
        <v>456</v>
      </c>
    </row>
    <row r="428" spans="1:14" ht="28.5">
      <c r="A428" s="921" t="s">
        <v>569</v>
      </c>
      <c r="B428" s="921"/>
      <c r="C428" s="921"/>
      <c r="D428" s="921"/>
      <c r="E428" s="921"/>
      <c r="F428" s="921"/>
      <c r="G428" s="921"/>
      <c r="H428" s="921"/>
      <c r="I428" s="921"/>
      <c r="J428" s="921"/>
      <c r="K428" s="921"/>
      <c r="L428" s="921"/>
      <c r="M428" s="921"/>
      <c r="N428" s="921"/>
    </row>
    <row r="432" spans="1:14">
      <c r="G432" s="114" t="s">
        <v>558</v>
      </c>
    </row>
    <row r="434" spans="1:13" ht="18.75">
      <c r="G434" s="114" t="s">
        <v>533</v>
      </c>
      <c r="H434" s="142"/>
      <c r="I434" s="395">
        <f>開票立会人入力シート!K12</f>
        <v>0</v>
      </c>
      <c r="J434" s="142"/>
      <c r="K434" s="142"/>
    </row>
    <row r="435" spans="1:13" ht="18.75">
      <c r="H435" s="142"/>
      <c r="I435" s="142"/>
      <c r="J435" s="142"/>
      <c r="K435" s="142"/>
    </row>
    <row r="436" spans="1:13" ht="18.75">
      <c r="G436" s="114" t="s">
        <v>483</v>
      </c>
      <c r="H436" s="142"/>
      <c r="I436" s="141">
        <f>開票立会人入力シート!H12</f>
        <v>0</v>
      </c>
      <c r="J436" s="142"/>
      <c r="K436" s="141">
        <f>開票立会人入力シート!J12</f>
        <v>0</v>
      </c>
    </row>
    <row r="437" spans="1:13" ht="18.75">
      <c r="H437" s="142"/>
      <c r="I437" s="141"/>
      <c r="J437" s="142"/>
      <c r="K437" s="142"/>
    </row>
    <row r="438" spans="1:13">
      <c r="G438" s="114" t="s">
        <v>534</v>
      </c>
      <c r="I438" s="141">
        <f>開票立会人入力シート!G12</f>
        <v>0</v>
      </c>
      <c r="J438" s="141"/>
      <c r="K438" s="141">
        <f>開票立会人入力シート!I12</f>
        <v>0</v>
      </c>
    </row>
    <row r="439" spans="1:13">
      <c r="I439" s="141"/>
      <c r="J439" s="141"/>
      <c r="K439" s="141"/>
    </row>
    <row r="440" spans="1:13">
      <c r="H440" s="144" t="s">
        <v>562</v>
      </c>
      <c r="I440" s="937" t="str">
        <f>開票立会人入力シート!R12</f>
        <v>S//</v>
      </c>
      <c r="J440" s="938"/>
      <c r="K440" s="938"/>
      <c r="L440" s="144" t="s">
        <v>561</v>
      </c>
      <c r="M440" s="145"/>
    </row>
    <row r="442" spans="1:13" ht="18.75">
      <c r="G442" s="142"/>
    </row>
    <row r="444" spans="1:13">
      <c r="A444" s="114" t="s">
        <v>559</v>
      </c>
      <c r="C444" s="141" t="str">
        <f>入力シート!C1</f>
        <v>令和4年7月10日執行参議院青森県選挙区選出議員選挙</v>
      </c>
    </row>
    <row r="445" spans="1:13">
      <c r="C445" s="141"/>
    </row>
    <row r="446" spans="1:13" ht="18.75">
      <c r="G446" s="142"/>
      <c r="J446" s="142"/>
    </row>
    <row r="447" spans="1:13" ht="18.75">
      <c r="A447" s="114" t="s">
        <v>570</v>
      </c>
      <c r="F447" s="141" t="str">
        <f>開票立会人入力シート!B12</f>
        <v>平川市</v>
      </c>
      <c r="G447" s="142"/>
      <c r="H447" s="114" t="s">
        <v>571</v>
      </c>
      <c r="J447" s="142"/>
    </row>
    <row r="448" spans="1:13" ht="18.75">
      <c r="G448" s="142"/>
      <c r="J448" s="142"/>
    </row>
    <row r="450" spans="1:14">
      <c r="A450" s="114" t="s">
        <v>563</v>
      </c>
    </row>
    <row r="453" spans="1:14">
      <c r="B453" s="931" t="str">
        <f>開票立会人入力シート!D12</f>
        <v>令和-118年1月0日</v>
      </c>
      <c r="C453" s="932"/>
      <c r="D453" s="932"/>
    </row>
    <row r="456" spans="1:14">
      <c r="B456" s="114" t="s">
        <v>725</v>
      </c>
      <c r="J456" s="141">
        <f>入力シート!C29</f>
        <v>0</v>
      </c>
      <c r="N456" s="114" t="s">
        <v>564</v>
      </c>
    </row>
    <row r="457" spans="1:14">
      <c r="I457" s="141"/>
    </row>
    <row r="459" spans="1:14" ht="21">
      <c r="D459" s="133"/>
      <c r="E459" s="133"/>
      <c r="F459" s="134" t="s">
        <v>534</v>
      </c>
      <c r="G459" s="133"/>
      <c r="I459" s="927">
        <f>入力シート!C8</f>
        <v>0</v>
      </c>
      <c r="J459" s="927"/>
      <c r="K459" s="928">
        <f>入力シート!C10</f>
        <v>0</v>
      </c>
      <c r="L459" s="928"/>
    </row>
    <row r="460" spans="1:14" ht="21">
      <c r="D460" s="133"/>
      <c r="E460" s="133"/>
      <c r="F460" s="134"/>
      <c r="G460" s="133"/>
      <c r="I460" s="135"/>
      <c r="J460" s="135"/>
      <c r="K460" s="136"/>
      <c r="L460" s="136"/>
    </row>
    <row r="461" spans="1:14" ht="21">
      <c r="D461" s="133"/>
      <c r="E461" s="133"/>
      <c r="F461" s="134"/>
      <c r="G461" s="133"/>
      <c r="I461" s="135"/>
      <c r="J461" s="135"/>
      <c r="K461" s="136"/>
      <c r="L461" s="136"/>
    </row>
    <row r="462" spans="1:14">
      <c r="B462" s="934" t="str">
        <f>開票立会人入力シート!B12</f>
        <v>平川市</v>
      </c>
      <c r="C462" s="934"/>
      <c r="D462" s="155" t="s">
        <v>577</v>
      </c>
      <c r="E462" s="133"/>
      <c r="F462" s="134"/>
      <c r="G462" s="133"/>
      <c r="H462" s="140" t="s">
        <v>515</v>
      </c>
      <c r="J462" s="156"/>
      <c r="L462" s="153"/>
    </row>
    <row r="467" spans="1:14">
      <c r="A467" s="289" t="s">
        <v>1333</v>
      </c>
    </row>
    <row r="468" spans="1:14">
      <c r="A468" s="289" t="s">
        <v>1334</v>
      </c>
    </row>
    <row r="469" spans="1:14">
      <c r="A469" s="289" t="s">
        <v>1342</v>
      </c>
    </row>
    <row r="470" spans="1:14">
      <c r="A470" s="289" t="s">
        <v>1343</v>
      </c>
    </row>
    <row r="471" spans="1:14">
      <c r="N471" s="138" t="s">
        <v>456</v>
      </c>
    </row>
    <row r="475" spans="1:14" ht="28.5">
      <c r="A475" s="921" t="s">
        <v>569</v>
      </c>
      <c r="B475" s="921"/>
      <c r="C475" s="921"/>
      <c r="D475" s="921"/>
      <c r="E475" s="921"/>
      <c r="F475" s="921"/>
      <c r="G475" s="921"/>
      <c r="H475" s="921"/>
      <c r="I475" s="921"/>
      <c r="J475" s="921"/>
      <c r="K475" s="921"/>
      <c r="L475" s="921"/>
      <c r="M475" s="921"/>
      <c r="N475" s="921"/>
    </row>
    <row r="479" spans="1:14">
      <c r="G479" s="114" t="s">
        <v>558</v>
      </c>
    </row>
    <row r="481" spans="1:13" ht="18.75">
      <c r="G481" s="114" t="s">
        <v>533</v>
      </c>
      <c r="H481" s="142"/>
      <c r="I481" s="395">
        <f>開票立会人入力シート!K13</f>
        <v>0</v>
      </c>
      <c r="J481" s="142"/>
      <c r="K481" s="142"/>
    </row>
    <row r="482" spans="1:13" ht="18.75">
      <c r="H482" s="142"/>
      <c r="I482" s="142"/>
      <c r="J482" s="142"/>
      <c r="K482" s="142"/>
    </row>
    <row r="483" spans="1:13" ht="18.75">
      <c r="G483" s="114" t="s">
        <v>483</v>
      </c>
      <c r="H483" s="142"/>
      <c r="I483" s="141">
        <f>開票立会人入力シート!H13</f>
        <v>0</v>
      </c>
      <c r="J483" s="142"/>
      <c r="K483" s="141">
        <f>開票立会人入力シート!J13</f>
        <v>0</v>
      </c>
    </row>
    <row r="484" spans="1:13" ht="18.75">
      <c r="H484" s="142"/>
      <c r="I484" s="141"/>
      <c r="J484" s="142"/>
      <c r="K484" s="142"/>
    </row>
    <row r="485" spans="1:13">
      <c r="G485" s="114" t="s">
        <v>534</v>
      </c>
      <c r="I485" s="141">
        <f>開票立会人入力シート!G13</f>
        <v>0</v>
      </c>
      <c r="J485" s="141"/>
      <c r="K485" s="141">
        <f>開票立会人入力シート!I13</f>
        <v>0</v>
      </c>
    </row>
    <row r="486" spans="1:13">
      <c r="I486" s="141"/>
      <c r="J486" s="141"/>
      <c r="K486" s="141"/>
    </row>
    <row r="487" spans="1:13">
      <c r="H487" s="144" t="s">
        <v>562</v>
      </c>
      <c r="I487" s="937" t="str">
        <f>開票立会人入力シート!R13</f>
        <v>S//</v>
      </c>
      <c r="J487" s="938"/>
      <c r="K487" s="938"/>
      <c r="L487" s="144" t="s">
        <v>561</v>
      </c>
      <c r="M487" s="145"/>
    </row>
    <row r="489" spans="1:13" ht="18.75">
      <c r="G489" s="142"/>
    </row>
    <row r="491" spans="1:13">
      <c r="A491" s="114" t="s">
        <v>559</v>
      </c>
      <c r="C491" s="141" t="str">
        <f>入力シート!C1</f>
        <v>令和4年7月10日執行参議院青森県選挙区選出議員選挙</v>
      </c>
    </row>
    <row r="492" spans="1:13">
      <c r="C492" s="141"/>
    </row>
    <row r="493" spans="1:13" ht="18.75">
      <c r="G493" s="142"/>
      <c r="J493" s="142"/>
    </row>
    <row r="494" spans="1:13" ht="18.75">
      <c r="A494" s="114" t="s">
        <v>570</v>
      </c>
      <c r="F494" s="141" t="str">
        <f>開票立会人入力シート!B13</f>
        <v>平内町</v>
      </c>
      <c r="G494" s="142"/>
      <c r="H494" s="114" t="s">
        <v>571</v>
      </c>
      <c r="J494" s="142"/>
    </row>
    <row r="495" spans="1:13" ht="18.75">
      <c r="G495" s="142"/>
      <c r="J495" s="142"/>
    </row>
    <row r="497" spans="1:14">
      <c r="A497" s="114" t="s">
        <v>563</v>
      </c>
    </row>
    <row r="500" spans="1:14">
      <c r="B500" s="931" t="str">
        <f>開票立会人入力シート!D13</f>
        <v>令和-118年1月0日</v>
      </c>
      <c r="C500" s="932"/>
      <c r="D500" s="932"/>
    </row>
    <row r="503" spans="1:14">
      <c r="B503" s="114" t="s">
        <v>725</v>
      </c>
      <c r="J503" s="141">
        <f>入力シート!C29</f>
        <v>0</v>
      </c>
      <c r="N503" s="114" t="s">
        <v>564</v>
      </c>
    </row>
    <row r="504" spans="1:14">
      <c r="I504" s="141"/>
    </row>
    <row r="506" spans="1:14" ht="21">
      <c r="D506" s="133"/>
      <c r="E506" s="133"/>
      <c r="F506" s="134" t="s">
        <v>534</v>
      </c>
      <c r="G506" s="133"/>
      <c r="I506" s="927">
        <f>入力シート!C8</f>
        <v>0</v>
      </c>
      <c r="J506" s="927"/>
      <c r="K506" s="928">
        <f>入力シート!C10</f>
        <v>0</v>
      </c>
      <c r="L506" s="928"/>
    </row>
    <row r="507" spans="1:14" ht="21">
      <c r="D507" s="133"/>
      <c r="E507" s="133"/>
      <c r="F507" s="134"/>
      <c r="G507" s="133"/>
      <c r="I507" s="135"/>
      <c r="J507" s="135"/>
      <c r="K507" s="136"/>
      <c r="L507" s="136"/>
    </row>
    <row r="508" spans="1:14" ht="21">
      <c r="D508" s="133"/>
      <c r="E508" s="133"/>
      <c r="F508" s="134"/>
      <c r="G508" s="133"/>
      <c r="I508" s="135"/>
      <c r="J508" s="135"/>
      <c r="K508" s="136"/>
      <c r="L508" s="136"/>
    </row>
    <row r="509" spans="1:14">
      <c r="B509" s="934" t="str">
        <f>開票立会人入力シート!B13</f>
        <v>平内町</v>
      </c>
      <c r="C509" s="934"/>
      <c r="D509" s="155" t="s">
        <v>577</v>
      </c>
      <c r="E509" s="133"/>
      <c r="F509" s="134"/>
      <c r="G509" s="133"/>
      <c r="H509" s="140" t="s">
        <v>515</v>
      </c>
      <c r="J509" s="156"/>
      <c r="L509" s="153"/>
    </row>
    <row r="514" spans="1:14">
      <c r="A514" s="289" t="s">
        <v>1333</v>
      </c>
    </row>
    <row r="515" spans="1:14">
      <c r="A515" s="289" t="s">
        <v>1334</v>
      </c>
    </row>
    <row r="516" spans="1:14">
      <c r="A516" s="289" t="s">
        <v>1342</v>
      </c>
    </row>
    <row r="517" spans="1:14">
      <c r="A517" s="289" t="s">
        <v>1343</v>
      </c>
    </row>
    <row r="518" spans="1:14">
      <c r="N518" s="138" t="s">
        <v>456</v>
      </c>
    </row>
    <row r="522" spans="1:14" ht="28.5">
      <c r="A522" s="921" t="s">
        <v>569</v>
      </c>
      <c r="B522" s="921"/>
      <c r="C522" s="921"/>
      <c r="D522" s="921"/>
      <c r="E522" s="921"/>
      <c r="F522" s="921"/>
      <c r="G522" s="921"/>
      <c r="H522" s="921"/>
      <c r="I522" s="921"/>
      <c r="J522" s="921"/>
      <c r="K522" s="921"/>
      <c r="L522" s="921"/>
      <c r="M522" s="921"/>
      <c r="N522" s="921"/>
    </row>
    <row r="526" spans="1:14">
      <c r="G526" s="114" t="s">
        <v>558</v>
      </c>
    </row>
    <row r="528" spans="1:14" ht="18.75">
      <c r="G528" s="114" t="s">
        <v>533</v>
      </c>
      <c r="H528" s="142"/>
      <c r="I528" s="395">
        <f>開票立会人入力シート!K14</f>
        <v>0</v>
      </c>
      <c r="J528" s="142"/>
      <c r="K528" s="142"/>
    </row>
    <row r="529" spans="1:13" ht="18.75">
      <c r="H529" s="142"/>
      <c r="I529" s="142"/>
      <c r="J529" s="142"/>
      <c r="K529" s="142"/>
    </row>
    <row r="530" spans="1:13" ht="18.75">
      <c r="G530" s="114" t="s">
        <v>483</v>
      </c>
      <c r="H530" s="142"/>
      <c r="I530" s="141">
        <f>開票立会人入力シート!H14</f>
        <v>0</v>
      </c>
      <c r="J530" s="142"/>
      <c r="K530" s="141">
        <f>開票立会人入力シート!J14</f>
        <v>0</v>
      </c>
    </row>
    <row r="531" spans="1:13" ht="18.75">
      <c r="H531" s="142"/>
      <c r="I531" s="141"/>
      <c r="J531" s="142"/>
      <c r="K531" s="142"/>
    </row>
    <row r="532" spans="1:13">
      <c r="G532" s="114" t="s">
        <v>534</v>
      </c>
      <c r="I532" s="141">
        <f>開票立会人入力シート!G14</f>
        <v>0</v>
      </c>
      <c r="J532" s="141"/>
      <c r="K532" s="141">
        <f>開票立会人入力シート!I14</f>
        <v>0</v>
      </c>
    </row>
    <row r="533" spans="1:13">
      <c r="I533" s="141"/>
      <c r="J533" s="141"/>
      <c r="K533" s="141"/>
    </row>
    <row r="534" spans="1:13">
      <c r="H534" s="144" t="s">
        <v>562</v>
      </c>
      <c r="I534" s="937" t="str">
        <f>開票立会人入力シート!R14</f>
        <v>S//</v>
      </c>
      <c r="J534" s="938"/>
      <c r="K534" s="938"/>
      <c r="L534" s="144" t="s">
        <v>561</v>
      </c>
      <c r="M534" s="145"/>
    </row>
    <row r="536" spans="1:13" ht="18.75">
      <c r="G536" s="142"/>
    </row>
    <row r="538" spans="1:13">
      <c r="A538" s="114" t="s">
        <v>559</v>
      </c>
      <c r="C538" s="141" t="str">
        <f>入力シート!C1</f>
        <v>令和4年7月10日執行参議院青森県選挙区選出議員選挙</v>
      </c>
    </row>
    <row r="539" spans="1:13">
      <c r="C539" s="141"/>
    </row>
    <row r="540" spans="1:13" ht="18.75">
      <c r="G540" s="142"/>
      <c r="J540" s="142"/>
    </row>
    <row r="541" spans="1:13" ht="18.75">
      <c r="A541" s="114" t="s">
        <v>570</v>
      </c>
      <c r="F541" s="141" t="str">
        <f>開票立会人入力シート!B14</f>
        <v>今別町</v>
      </c>
      <c r="G541" s="142"/>
      <c r="H541" s="114" t="s">
        <v>571</v>
      </c>
      <c r="J541" s="142"/>
    </row>
    <row r="542" spans="1:13" ht="18.75">
      <c r="G542" s="142"/>
      <c r="J542" s="142"/>
    </row>
    <row r="544" spans="1:13">
      <c r="A544" s="114" t="s">
        <v>563</v>
      </c>
    </row>
    <row r="547" spans="2:14">
      <c r="B547" s="931" t="str">
        <f>開票立会人入力シート!D14</f>
        <v>令和-118年1月0日</v>
      </c>
      <c r="C547" s="932"/>
      <c r="D547" s="932"/>
    </row>
    <row r="550" spans="2:14">
      <c r="B550" s="114" t="s">
        <v>725</v>
      </c>
      <c r="J550" s="141">
        <f>入力シート!C29</f>
        <v>0</v>
      </c>
      <c r="N550" s="114" t="s">
        <v>564</v>
      </c>
    </row>
    <row r="551" spans="2:14">
      <c r="I551" s="141"/>
    </row>
    <row r="553" spans="2:14" ht="21">
      <c r="D553" s="133"/>
      <c r="E553" s="133"/>
      <c r="F553" s="134" t="s">
        <v>534</v>
      </c>
      <c r="G553" s="133"/>
      <c r="I553" s="927">
        <f>入力シート!C8</f>
        <v>0</v>
      </c>
      <c r="J553" s="927"/>
      <c r="K553" s="928">
        <f>入力シート!C10</f>
        <v>0</v>
      </c>
      <c r="L553" s="928"/>
    </row>
    <row r="554" spans="2:14" ht="21">
      <c r="D554" s="133"/>
      <c r="E554" s="133"/>
      <c r="F554" s="134"/>
      <c r="G554" s="133"/>
      <c r="I554" s="135"/>
      <c r="J554" s="135"/>
      <c r="K554" s="136"/>
      <c r="L554" s="136"/>
    </row>
    <row r="555" spans="2:14" ht="21">
      <c r="D555" s="133"/>
      <c r="E555" s="133"/>
      <c r="F555" s="134"/>
      <c r="G555" s="133"/>
      <c r="I555" s="135"/>
      <c r="J555" s="135"/>
      <c r="K555" s="136"/>
      <c r="L555" s="136"/>
    </row>
    <row r="556" spans="2:14">
      <c r="B556" s="934" t="str">
        <f>開票立会人入力シート!B14</f>
        <v>今別町</v>
      </c>
      <c r="C556" s="934"/>
      <c r="D556" s="155" t="s">
        <v>577</v>
      </c>
      <c r="E556" s="133"/>
      <c r="F556" s="134"/>
      <c r="G556" s="133"/>
      <c r="H556" s="140" t="s">
        <v>515</v>
      </c>
      <c r="J556" s="156"/>
      <c r="L556" s="153"/>
    </row>
    <row r="561" spans="1:14">
      <c r="A561" s="289" t="s">
        <v>1333</v>
      </c>
    </row>
    <row r="562" spans="1:14">
      <c r="A562" s="289" t="s">
        <v>1334</v>
      </c>
    </row>
    <row r="563" spans="1:14">
      <c r="A563" s="289" t="s">
        <v>1342</v>
      </c>
    </row>
    <row r="564" spans="1:14">
      <c r="A564" s="289" t="s">
        <v>1343</v>
      </c>
    </row>
    <row r="565" spans="1:14">
      <c r="N565" s="138" t="s">
        <v>456</v>
      </c>
    </row>
    <row r="569" spans="1:14" ht="28.5">
      <c r="A569" s="921" t="s">
        <v>569</v>
      </c>
      <c r="B569" s="921"/>
      <c r="C569" s="921"/>
      <c r="D569" s="921"/>
      <c r="E569" s="921"/>
      <c r="F569" s="921"/>
      <c r="G569" s="921"/>
      <c r="H569" s="921"/>
      <c r="I569" s="921"/>
      <c r="J569" s="921"/>
      <c r="K569" s="921"/>
      <c r="L569" s="921"/>
      <c r="M569" s="921"/>
      <c r="N569" s="921"/>
    </row>
    <row r="573" spans="1:14">
      <c r="G573" s="114" t="s">
        <v>558</v>
      </c>
    </row>
    <row r="575" spans="1:14" ht="18.75">
      <c r="G575" s="114" t="s">
        <v>533</v>
      </c>
      <c r="H575" s="142"/>
      <c r="I575" s="395">
        <f>開票立会人入力シート!K15</f>
        <v>0</v>
      </c>
      <c r="J575" s="142"/>
      <c r="K575" s="142"/>
    </row>
    <row r="576" spans="1:14" ht="18.75">
      <c r="H576" s="142"/>
      <c r="I576" s="142"/>
      <c r="J576" s="142"/>
      <c r="K576" s="142"/>
    </row>
    <row r="577" spans="1:13" ht="18.75">
      <c r="G577" s="114" t="s">
        <v>483</v>
      </c>
      <c r="H577" s="142"/>
      <c r="I577" s="141">
        <f>開票立会人入力シート!H15</f>
        <v>0</v>
      </c>
      <c r="J577" s="142"/>
      <c r="K577" s="141">
        <f>開票立会人入力シート!J15</f>
        <v>0</v>
      </c>
    </row>
    <row r="578" spans="1:13" ht="18.75">
      <c r="H578" s="142"/>
      <c r="I578" s="141"/>
      <c r="J578" s="142"/>
      <c r="K578" s="142"/>
    </row>
    <row r="579" spans="1:13">
      <c r="G579" s="114" t="s">
        <v>534</v>
      </c>
      <c r="I579" s="141">
        <f>開票立会人入力シート!G15</f>
        <v>0</v>
      </c>
      <c r="J579" s="141"/>
      <c r="K579" s="141">
        <f>開票立会人入力シート!I15</f>
        <v>0</v>
      </c>
    </row>
    <row r="580" spans="1:13">
      <c r="I580" s="141"/>
      <c r="J580" s="141"/>
      <c r="K580" s="141"/>
    </row>
    <row r="581" spans="1:13">
      <c r="H581" s="144" t="s">
        <v>562</v>
      </c>
      <c r="I581" s="937" t="str">
        <f>開票立会人入力シート!R15</f>
        <v>S//</v>
      </c>
      <c r="J581" s="938"/>
      <c r="K581" s="938"/>
      <c r="L581" s="144" t="s">
        <v>561</v>
      </c>
      <c r="M581" s="145"/>
    </row>
    <row r="583" spans="1:13" ht="18.75">
      <c r="G583" s="142"/>
    </row>
    <row r="585" spans="1:13">
      <c r="A585" s="114" t="s">
        <v>559</v>
      </c>
      <c r="C585" s="141" t="str">
        <f>入力シート!C1</f>
        <v>令和4年7月10日執行参議院青森県選挙区選出議員選挙</v>
      </c>
    </row>
    <row r="586" spans="1:13">
      <c r="C586" s="141"/>
    </row>
    <row r="587" spans="1:13" ht="18.75">
      <c r="G587" s="142"/>
      <c r="J587" s="142"/>
    </row>
    <row r="588" spans="1:13" ht="18.75">
      <c r="A588" s="114" t="s">
        <v>570</v>
      </c>
      <c r="F588" s="141" t="str">
        <f>開票立会人入力シート!B15</f>
        <v>蓬田村</v>
      </c>
      <c r="G588" s="142"/>
      <c r="H588" s="114" t="s">
        <v>571</v>
      </c>
      <c r="J588" s="142"/>
    </row>
    <row r="589" spans="1:13" ht="18.75">
      <c r="G589" s="142"/>
      <c r="J589" s="142"/>
    </row>
    <row r="591" spans="1:13">
      <c r="A591" s="114" t="s">
        <v>563</v>
      </c>
    </row>
    <row r="594" spans="1:14">
      <c r="B594" s="931" t="str">
        <f>開票立会人入力シート!D15</f>
        <v>令和-118年1月0日</v>
      </c>
      <c r="C594" s="932"/>
      <c r="D594" s="932"/>
    </row>
    <row r="597" spans="1:14">
      <c r="B597" s="114" t="s">
        <v>725</v>
      </c>
      <c r="J597" s="141">
        <f>入力シート!C29</f>
        <v>0</v>
      </c>
      <c r="N597" s="114" t="s">
        <v>564</v>
      </c>
    </row>
    <row r="598" spans="1:14">
      <c r="I598" s="141"/>
    </row>
    <row r="600" spans="1:14" ht="21">
      <c r="D600" s="133"/>
      <c r="E600" s="133"/>
      <c r="F600" s="134" t="s">
        <v>534</v>
      </c>
      <c r="G600" s="133"/>
      <c r="I600" s="927">
        <f>入力シート!C8</f>
        <v>0</v>
      </c>
      <c r="J600" s="927"/>
      <c r="K600" s="928">
        <f>入力シート!C10</f>
        <v>0</v>
      </c>
      <c r="L600" s="928"/>
    </row>
    <row r="601" spans="1:14" ht="21">
      <c r="D601" s="133"/>
      <c r="E601" s="133"/>
      <c r="F601" s="134"/>
      <c r="G601" s="133"/>
      <c r="I601" s="135"/>
      <c r="J601" s="135"/>
      <c r="K601" s="136"/>
      <c r="L601" s="136"/>
    </row>
    <row r="602" spans="1:14" ht="21">
      <c r="D602" s="133"/>
      <c r="E602" s="133"/>
      <c r="F602" s="134"/>
      <c r="G602" s="133"/>
      <c r="I602" s="135"/>
      <c r="J602" s="135"/>
      <c r="K602" s="136"/>
      <c r="L602" s="136"/>
    </row>
    <row r="603" spans="1:14">
      <c r="B603" s="934" t="str">
        <f>開票立会人入力シート!B15</f>
        <v>蓬田村</v>
      </c>
      <c r="C603" s="934"/>
      <c r="D603" s="155" t="s">
        <v>577</v>
      </c>
      <c r="E603" s="133"/>
      <c r="F603" s="134"/>
      <c r="G603" s="133"/>
      <c r="H603" s="140" t="s">
        <v>515</v>
      </c>
      <c r="J603" s="156"/>
      <c r="L603" s="153"/>
    </row>
    <row r="608" spans="1:14">
      <c r="A608" s="289" t="s">
        <v>1333</v>
      </c>
    </row>
    <row r="609" spans="1:14">
      <c r="A609" s="289" t="s">
        <v>1334</v>
      </c>
    </row>
    <row r="610" spans="1:14">
      <c r="A610" s="289" t="s">
        <v>1342</v>
      </c>
    </row>
    <row r="611" spans="1:14">
      <c r="A611" s="289" t="s">
        <v>1343</v>
      </c>
    </row>
    <row r="612" spans="1:14">
      <c r="N612" s="138" t="s">
        <v>456</v>
      </c>
    </row>
    <row r="616" spans="1:14" ht="28.5">
      <c r="A616" s="921" t="s">
        <v>569</v>
      </c>
      <c r="B616" s="921"/>
      <c r="C616" s="921"/>
      <c r="D616" s="921"/>
      <c r="E616" s="921"/>
      <c r="F616" s="921"/>
      <c r="G616" s="921"/>
      <c r="H616" s="921"/>
      <c r="I616" s="921"/>
      <c r="J616" s="921"/>
      <c r="K616" s="921"/>
      <c r="L616" s="921"/>
      <c r="M616" s="921"/>
      <c r="N616" s="921"/>
    </row>
    <row r="620" spans="1:14">
      <c r="G620" s="114" t="s">
        <v>558</v>
      </c>
    </row>
    <row r="622" spans="1:14" ht="18.75">
      <c r="G622" s="114" t="s">
        <v>533</v>
      </c>
      <c r="H622" s="142"/>
      <c r="I622" s="395">
        <f>開票立会人入力シート!K16</f>
        <v>0</v>
      </c>
      <c r="J622" s="142"/>
      <c r="K622" s="142"/>
    </row>
    <row r="623" spans="1:14" ht="18.75">
      <c r="H623" s="142"/>
      <c r="I623" s="142"/>
      <c r="J623" s="142"/>
      <c r="K623" s="142"/>
    </row>
    <row r="624" spans="1:14" ht="18.75">
      <c r="G624" s="114" t="s">
        <v>483</v>
      </c>
      <c r="H624" s="142"/>
      <c r="I624" s="141">
        <f>開票立会人入力シート!H16</f>
        <v>0</v>
      </c>
      <c r="J624" s="142"/>
      <c r="K624" s="141">
        <f>開票立会人入力シート!J16</f>
        <v>0</v>
      </c>
    </row>
    <row r="625" spans="1:13" ht="18.75">
      <c r="H625" s="142"/>
      <c r="I625" s="141"/>
      <c r="J625" s="142"/>
      <c r="K625" s="142"/>
    </row>
    <row r="626" spans="1:13">
      <c r="G626" s="114" t="s">
        <v>534</v>
      </c>
      <c r="I626" s="141">
        <f>開票立会人入力シート!G16</f>
        <v>0</v>
      </c>
      <c r="J626" s="141"/>
      <c r="K626" s="141">
        <f>開票立会人入力シート!I16</f>
        <v>0</v>
      </c>
    </row>
    <row r="627" spans="1:13">
      <c r="I627" s="141"/>
      <c r="J627" s="141"/>
      <c r="K627" s="141"/>
    </row>
    <row r="628" spans="1:13">
      <c r="H628" s="144" t="s">
        <v>562</v>
      </c>
      <c r="I628" s="937" t="str">
        <f>開票立会人入力シート!R16</f>
        <v>S//</v>
      </c>
      <c r="J628" s="938"/>
      <c r="K628" s="938"/>
      <c r="L628" s="144" t="s">
        <v>561</v>
      </c>
      <c r="M628" s="145"/>
    </row>
    <row r="630" spans="1:13" ht="18.75">
      <c r="G630" s="142"/>
    </row>
    <row r="632" spans="1:13">
      <c r="A632" s="114" t="s">
        <v>559</v>
      </c>
      <c r="C632" s="141" t="str">
        <f>入力シート!C1</f>
        <v>令和4年7月10日執行参議院青森県選挙区選出議員選挙</v>
      </c>
    </row>
    <row r="633" spans="1:13">
      <c r="C633" s="141"/>
    </row>
    <row r="634" spans="1:13" ht="18.75">
      <c r="G634" s="142"/>
      <c r="J634" s="142"/>
    </row>
    <row r="635" spans="1:13" ht="18.75">
      <c r="A635" s="114" t="s">
        <v>570</v>
      </c>
      <c r="F635" s="141" t="str">
        <f>開票立会人入力シート!B16</f>
        <v>外ヶ浜町</v>
      </c>
      <c r="G635" s="142"/>
      <c r="H635" s="114" t="s">
        <v>571</v>
      </c>
      <c r="J635" s="142"/>
    </row>
    <row r="636" spans="1:13" ht="18.75">
      <c r="G636" s="142"/>
      <c r="J636" s="142"/>
    </row>
    <row r="638" spans="1:13">
      <c r="A638" s="114" t="s">
        <v>563</v>
      </c>
    </row>
    <row r="641" spans="1:14">
      <c r="B641" s="931" t="str">
        <f>開票立会人入力シート!D16</f>
        <v>令和-118年1月0日</v>
      </c>
      <c r="C641" s="932"/>
      <c r="D641" s="932"/>
    </row>
    <row r="644" spans="1:14">
      <c r="B644" s="114" t="s">
        <v>725</v>
      </c>
      <c r="J644" s="141">
        <f>入力シート!C29</f>
        <v>0</v>
      </c>
      <c r="N644" s="114" t="s">
        <v>564</v>
      </c>
    </row>
    <row r="645" spans="1:14">
      <c r="I645" s="141"/>
    </row>
    <row r="647" spans="1:14" ht="21">
      <c r="D647" s="133"/>
      <c r="E647" s="133"/>
      <c r="F647" s="134" t="s">
        <v>534</v>
      </c>
      <c r="G647" s="133"/>
      <c r="I647" s="927">
        <f>入力シート!C8</f>
        <v>0</v>
      </c>
      <c r="J647" s="927"/>
      <c r="K647" s="928">
        <f>入力シート!C10</f>
        <v>0</v>
      </c>
      <c r="L647" s="928"/>
    </row>
    <row r="648" spans="1:14" ht="21">
      <c r="D648" s="133"/>
      <c r="E648" s="133"/>
      <c r="F648" s="134"/>
      <c r="G648" s="133"/>
      <c r="I648" s="135"/>
      <c r="J648" s="135"/>
      <c r="K648" s="136"/>
      <c r="L648" s="136"/>
    </row>
    <row r="649" spans="1:14" ht="21">
      <c r="D649" s="133"/>
      <c r="E649" s="133"/>
      <c r="F649" s="134"/>
      <c r="G649" s="133"/>
      <c r="I649" s="135"/>
      <c r="J649" s="135"/>
      <c r="K649" s="136"/>
      <c r="L649" s="136"/>
    </row>
    <row r="650" spans="1:14">
      <c r="B650" s="934" t="str">
        <f>開票立会人入力シート!B16</f>
        <v>外ヶ浜町</v>
      </c>
      <c r="C650" s="934"/>
      <c r="D650" s="155" t="s">
        <v>577</v>
      </c>
      <c r="E650" s="133"/>
      <c r="F650" s="134"/>
      <c r="G650" s="133"/>
      <c r="H650" s="140" t="s">
        <v>515</v>
      </c>
      <c r="J650" s="156"/>
      <c r="L650" s="153"/>
    </row>
    <row r="655" spans="1:14">
      <c r="A655" s="289" t="s">
        <v>1333</v>
      </c>
    </row>
    <row r="656" spans="1:14">
      <c r="A656" s="289" t="s">
        <v>1334</v>
      </c>
    </row>
    <row r="657" spans="1:14">
      <c r="A657" s="289" t="s">
        <v>1342</v>
      </c>
    </row>
    <row r="658" spans="1:14">
      <c r="A658" s="289" t="s">
        <v>1343</v>
      </c>
    </row>
    <row r="659" spans="1:14">
      <c r="N659" s="138" t="s">
        <v>456</v>
      </c>
    </row>
    <row r="663" spans="1:14" ht="28.5">
      <c r="A663" s="921" t="s">
        <v>569</v>
      </c>
      <c r="B663" s="921"/>
      <c r="C663" s="921"/>
      <c r="D663" s="921"/>
      <c r="E663" s="921"/>
      <c r="F663" s="921"/>
      <c r="G663" s="921"/>
      <c r="H663" s="921"/>
      <c r="I663" s="921"/>
      <c r="J663" s="921"/>
      <c r="K663" s="921"/>
      <c r="L663" s="921"/>
      <c r="M663" s="921"/>
      <c r="N663" s="921"/>
    </row>
    <row r="667" spans="1:14">
      <c r="G667" s="114" t="s">
        <v>558</v>
      </c>
    </row>
    <row r="669" spans="1:14" ht="18.75">
      <c r="G669" s="114" t="s">
        <v>533</v>
      </c>
      <c r="H669" s="142"/>
      <c r="I669" s="395">
        <f>開票立会人入力シート!K17</f>
        <v>0</v>
      </c>
      <c r="J669" s="142"/>
      <c r="K669" s="142"/>
    </row>
    <row r="670" spans="1:14" ht="18.75">
      <c r="H670" s="142"/>
      <c r="I670" s="142"/>
      <c r="J670" s="142"/>
      <c r="K670" s="142"/>
    </row>
    <row r="671" spans="1:14" ht="18.75">
      <c r="G671" s="114" t="s">
        <v>483</v>
      </c>
      <c r="H671" s="142"/>
      <c r="I671" s="141">
        <f>開票立会人入力シート!H17</f>
        <v>0</v>
      </c>
      <c r="J671" s="142"/>
      <c r="K671" s="141">
        <f>開票立会人入力シート!J17</f>
        <v>0</v>
      </c>
    </row>
    <row r="672" spans="1:14" ht="18.75">
      <c r="H672" s="142"/>
      <c r="I672" s="141"/>
      <c r="J672" s="142"/>
      <c r="K672" s="142"/>
    </row>
    <row r="673" spans="1:13">
      <c r="G673" s="114" t="s">
        <v>534</v>
      </c>
      <c r="I673" s="141">
        <f>開票立会人入力シート!G17</f>
        <v>0</v>
      </c>
      <c r="J673" s="141"/>
      <c r="K673" s="141">
        <f>開票立会人入力シート!I17</f>
        <v>0</v>
      </c>
    </row>
    <row r="674" spans="1:13">
      <c r="I674" s="141"/>
      <c r="J674" s="141"/>
      <c r="K674" s="141"/>
    </row>
    <row r="675" spans="1:13">
      <c r="H675" s="144" t="s">
        <v>562</v>
      </c>
      <c r="I675" s="937" t="str">
        <f>開票立会人入力シート!R17</f>
        <v>S//</v>
      </c>
      <c r="J675" s="938"/>
      <c r="K675" s="938"/>
      <c r="L675" s="144" t="s">
        <v>561</v>
      </c>
      <c r="M675" s="145"/>
    </row>
    <row r="677" spans="1:13" ht="18.75">
      <c r="G677" s="142"/>
    </row>
    <row r="679" spans="1:13">
      <c r="A679" s="114" t="s">
        <v>559</v>
      </c>
      <c r="C679" s="141" t="str">
        <f>入力シート!C1</f>
        <v>令和4年7月10日執行参議院青森県選挙区選出議員選挙</v>
      </c>
    </row>
    <row r="680" spans="1:13">
      <c r="C680" s="141"/>
    </row>
    <row r="681" spans="1:13" ht="18.75">
      <c r="G681" s="142"/>
      <c r="J681" s="142"/>
    </row>
    <row r="682" spans="1:13" ht="18.75">
      <c r="A682" s="114" t="s">
        <v>570</v>
      </c>
      <c r="F682" s="141" t="str">
        <f>開票立会人入力シート!B17</f>
        <v>鰺ヶ沢町</v>
      </c>
      <c r="G682" s="142"/>
      <c r="H682" s="114" t="s">
        <v>571</v>
      </c>
      <c r="J682" s="142"/>
    </row>
    <row r="683" spans="1:13" ht="18.75">
      <c r="G683" s="142"/>
      <c r="J683" s="142"/>
    </row>
    <row r="685" spans="1:13">
      <c r="A685" s="114" t="s">
        <v>563</v>
      </c>
    </row>
    <row r="688" spans="1:13">
      <c r="B688" s="931" t="str">
        <f>開票立会人入力シート!D17</f>
        <v>令和-118年1月0日</v>
      </c>
      <c r="C688" s="932"/>
      <c r="D688" s="932"/>
    </row>
    <row r="691" spans="1:14">
      <c r="B691" s="114" t="s">
        <v>725</v>
      </c>
      <c r="J691" s="141">
        <f>入力シート!C29</f>
        <v>0</v>
      </c>
      <c r="N691" s="114" t="s">
        <v>564</v>
      </c>
    </row>
    <row r="692" spans="1:14">
      <c r="I692" s="141"/>
    </row>
    <row r="694" spans="1:14" ht="21">
      <c r="D694" s="133"/>
      <c r="E694" s="133"/>
      <c r="F694" s="134" t="s">
        <v>534</v>
      </c>
      <c r="G694" s="133"/>
      <c r="I694" s="927">
        <f>入力シート!C8</f>
        <v>0</v>
      </c>
      <c r="J694" s="927"/>
      <c r="K694" s="928">
        <f>入力シート!C10</f>
        <v>0</v>
      </c>
      <c r="L694" s="928"/>
    </row>
    <row r="695" spans="1:14" ht="21">
      <c r="D695" s="133"/>
      <c r="E695" s="133"/>
      <c r="F695" s="134"/>
      <c r="G695" s="133"/>
      <c r="I695" s="135"/>
      <c r="J695" s="135"/>
      <c r="K695" s="136"/>
      <c r="L695" s="136"/>
    </row>
    <row r="696" spans="1:14" ht="21">
      <c r="D696" s="133"/>
      <c r="E696" s="133"/>
      <c r="F696" s="134"/>
      <c r="G696" s="133"/>
      <c r="I696" s="135"/>
      <c r="J696" s="135"/>
      <c r="K696" s="136"/>
      <c r="L696" s="136"/>
    </row>
    <row r="697" spans="1:14">
      <c r="B697" s="934" t="str">
        <f>開票立会人入力シート!B17</f>
        <v>鰺ヶ沢町</v>
      </c>
      <c r="C697" s="934"/>
      <c r="D697" s="155" t="s">
        <v>577</v>
      </c>
      <c r="E697" s="133"/>
      <c r="F697" s="134"/>
      <c r="G697" s="133"/>
      <c r="H697" s="140" t="s">
        <v>515</v>
      </c>
      <c r="J697" s="156"/>
      <c r="L697" s="153"/>
    </row>
    <row r="702" spans="1:14">
      <c r="A702" s="289" t="s">
        <v>1333</v>
      </c>
    </row>
    <row r="703" spans="1:14">
      <c r="A703" s="289" t="s">
        <v>1334</v>
      </c>
    </row>
    <row r="704" spans="1:14">
      <c r="A704" s="289" t="s">
        <v>1342</v>
      </c>
    </row>
    <row r="705" spans="1:14">
      <c r="A705" s="289" t="s">
        <v>1343</v>
      </c>
    </row>
    <row r="706" spans="1:14">
      <c r="N706" s="138" t="s">
        <v>456</v>
      </c>
    </row>
    <row r="710" spans="1:14" ht="28.5">
      <c r="A710" s="921" t="s">
        <v>569</v>
      </c>
      <c r="B710" s="921"/>
      <c r="C710" s="921"/>
      <c r="D710" s="921"/>
      <c r="E710" s="921"/>
      <c r="F710" s="921"/>
      <c r="G710" s="921"/>
      <c r="H710" s="921"/>
      <c r="I710" s="921"/>
      <c r="J710" s="921"/>
      <c r="K710" s="921"/>
      <c r="L710" s="921"/>
      <c r="M710" s="921"/>
      <c r="N710" s="921"/>
    </row>
    <row r="714" spans="1:14">
      <c r="G714" s="114" t="s">
        <v>558</v>
      </c>
    </row>
    <row r="716" spans="1:14" ht="18.75">
      <c r="G716" s="114" t="s">
        <v>533</v>
      </c>
      <c r="H716" s="142"/>
      <c r="I716" s="395">
        <f>開票立会人入力シート!K18</f>
        <v>0</v>
      </c>
      <c r="J716" s="142"/>
      <c r="K716" s="142"/>
    </row>
    <row r="717" spans="1:14" ht="18.75">
      <c r="H717" s="142"/>
      <c r="I717" s="142"/>
      <c r="J717" s="142"/>
      <c r="K717" s="142"/>
    </row>
    <row r="718" spans="1:14" ht="18.75">
      <c r="G718" s="114" t="s">
        <v>483</v>
      </c>
      <c r="H718" s="142"/>
      <c r="I718" s="141">
        <f>開票立会人入力シート!H18</f>
        <v>0</v>
      </c>
      <c r="J718" s="142"/>
      <c r="K718" s="141">
        <f>開票立会人入力シート!J18</f>
        <v>0</v>
      </c>
    </row>
    <row r="719" spans="1:14" ht="18.75">
      <c r="H719" s="142"/>
      <c r="I719" s="141"/>
      <c r="J719" s="142"/>
      <c r="K719" s="142"/>
    </row>
    <row r="720" spans="1:14">
      <c r="G720" s="114" t="s">
        <v>534</v>
      </c>
      <c r="I720" s="141">
        <f>開票立会人入力シート!G18</f>
        <v>0</v>
      </c>
      <c r="J720" s="141"/>
      <c r="K720" s="141">
        <f>開票立会人入力シート!I18</f>
        <v>0</v>
      </c>
    </row>
    <row r="721" spans="1:13">
      <c r="I721" s="141"/>
      <c r="J721" s="141"/>
      <c r="K721" s="141"/>
    </row>
    <row r="722" spans="1:13">
      <c r="H722" s="144" t="s">
        <v>562</v>
      </c>
      <c r="I722" s="937" t="str">
        <f>開票立会人入力シート!R18</f>
        <v>S//</v>
      </c>
      <c r="J722" s="938"/>
      <c r="K722" s="938"/>
      <c r="L722" s="144" t="s">
        <v>561</v>
      </c>
      <c r="M722" s="145"/>
    </row>
    <row r="724" spans="1:13" ht="18.75">
      <c r="G724" s="142"/>
    </row>
    <row r="726" spans="1:13">
      <c r="A726" s="114" t="s">
        <v>559</v>
      </c>
      <c r="C726" s="141" t="str">
        <f>入力シート!C1</f>
        <v>令和4年7月10日執行参議院青森県選挙区選出議員選挙</v>
      </c>
    </row>
    <row r="727" spans="1:13">
      <c r="C727" s="141"/>
    </row>
    <row r="728" spans="1:13" ht="18.75">
      <c r="G728" s="142"/>
      <c r="J728" s="142"/>
    </row>
    <row r="729" spans="1:13" ht="18.75">
      <c r="A729" s="114" t="s">
        <v>570</v>
      </c>
      <c r="F729" s="141" t="str">
        <f>開票立会人入力シート!B18</f>
        <v>深浦町</v>
      </c>
      <c r="G729" s="142"/>
      <c r="H729" s="114" t="s">
        <v>571</v>
      </c>
      <c r="J729" s="142"/>
    </row>
    <row r="730" spans="1:13" ht="18.75">
      <c r="G730" s="142"/>
      <c r="J730" s="142"/>
    </row>
    <row r="732" spans="1:13">
      <c r="A732" s="114" t="s">
        <v>563</v>
      </c>
    </row>
    <row r="735" spans="1:13">
      <c r="B735" s="931" t="str">
        <f>開票立会人入力シート!D18</f>
        <v>令和-118年1月0日</v>
      </c>
      <c r="C735" s="932"/>
      <c r="D735" s="932"/>
    </row>
    <row r="738" spans="1:14">
      <c r="B738" s="114" t="s">
        <v>725</v>
      </c>
      <c r="J738" s="141">
        <f>入力シート!C29</f>
        <v>0</v>
      </c>
      <c r="N738" s="114" t="s">
        <v>564</v>
      </c>
    </row>
    <row r="739" spans="1:14">
      <c r="I739" s="141"/>
    </row>
    <row r="741" spans="1:14" ht="21">
      <c r="D741" s="133"/>
      <c r="E741" s="133"/>
      <c r="F741" s="134" t="s">
        <v>534</v>
      </c>
      <c r="G741" s="133"/>
      <c r="I741" s="927">
        <f>入力シート!C8</f>
        <v>0</v>
      </c>
      <c r="J741" s="927"/>
      <c r="K741" s="928">
        <f>入力シート!C10</f>
        <v>0</v>
      </c>
      <c r="L741" s="928"/>
    </row>
    <row r="742" spans="1:14" ht="21">
      <c r="D742" s="133"/>
      <c r="E742" s="133"/>
      <c r="F742" s="134"/>
      <c r="G742" s="133"/>
      <c r="I742" s="135"/>
      <c r="J742" s="135"/>
      <c r="K742" s="136"/>
      <c r="L742" s="136"/>
    </row>
    <row r="743" spans="1:14" ht="21">
      <c r="D743" s="133"/>
      <c r="E743" s="133"/>
      <c r="F743" s="134"/>
      <c r="G743" s="133"/>
      <c r="I743" s="135"/>
      <c r="J743" s="135"/>
      <c r="K743" s="136"/>
      <c r="L743" s="136"/>
    </row>
    <row r="744" spans="1:14">
      <c r="B744" s="934" t="str">
        <f>開票立会人入力シート!B18</f>
        <v>深浦町</v>
      </c>
      <c r="C744" s="934"/>
      <c r="D744" s="155" t="s">
        <v>577</v>
      </c>
      <c r="E744" s="133"/>
      <c r="F744" s="134"/>
      <c r="G744" s="133"/>
      <c r="H744" s="140" t="s">
        <v>515</v>
      </c>
      <c r="J744" s="156"/>
      <c r="L744" s="153"/>
    </row>
    <row r="749" spans="1:14">
      <c r="A749" s="289" t="s">
        <v>1333</v>
      </c>
    </row>
    <row r="750" spans="1:14">
      <c r="A750" s="289" t="s">
        <v>1334</v>
      </c>
    </row>
    <row r="751" spans="1:14">
      <c r="A751" s="289" t="s">
        <v>1342</v>
      </c>
    </row>
    <row r="752" spans="1:14">
      <c r="A752" s="289" t="s">
        <v>1343</v>
      </c>
    </row>
    <row r="753" spans="1:14">
      <c r="N753" s="138" t="s">
        <v>456</v>
      </c>
    </row>
    <row r="757" spans="1:14" ht="28.5">
      <c r="A757" s="921" t="s">
        <v>569</v>
      </c>
      <c r="B757" s="921"/>
      <c r="C757" s="921"/>
      <c r="D757" s="921"/>
      <c r="E757" s="921"/>
      <c r="F757" s="921"/>
      <c r="G757" s="921"/>
      <c r="H757" s="921"/>
      <c r="I757" s="921"/>
      <c r="J757" s="921"/>
      <c r="K757" s="921"/>
      <c r="L757" s="921"/>
      <c r="M757" s="921"/>
      <c r="N757" s="921"/>
    </row>
    <row r="761" spans="1:14">
      <c r="G761" s="114" t="s">
        <v>558</v>
      </c>
    </row>
    <row r="763" spans="1:14" ht="18.75">
      <c r="G763" s="114" t="s">
        <v>533</v>
      </c>
      <c r="H763" s="142"/>
      <c r="I763" s="395">
        <f>開票立会人入力シート!K19</f>
        <v>0</v>
      </c>
      <c r="J763" s="142"/>
      <c r="K763" s="142"/>
    </row>
    <row r="764" spans="1:14" ht="18.75">
      <c r="H764" s="142"/>
      <c r="I764" s="142"/>
      <c r="J764" s="142"/>
      <c r="K764" s="142"/>
    </row>
    <row r="765" spans="1:14" ht="18.75">
      <c r="G765" s="114" t="s">
        <v>483</v>
      </c>
      <c r="H765" s="142"/>
      <c r="I765" s="141">
        <f>開票立会人入力シート!H19</f>
        <v>0</v>
      </c>
      <c r="J765" s="142"/>
      <c r="K765" s="141">
        <f>開票立会人入力シート!J19</f>
        <v>0</v>
      </c>
    </row>
    <row r="766" spans="1:14" ht="18.75">
      <c r="H766" s="142"/>
      <c r="I766" s="141"/>
      <c r="J766" s="142"/>
      <c r="K766" s="142"/>
    </row>
    <row r="767" spans="1:14">
      <c r="G767" s="114" t="s">
        <v>534</v>
      </c>
      <c r="I767" s="141">
        <f>開票立会人入力シート!G19</f>
        <v>0</v>
      </c>
      <c r="J767" s="141"/>
      <c r="K767" s="141">
        <f>開票立会人入力シート!I19</f>
        <v>0</v>
      </c>
    </row>
    <row r="768" spans="1:14">
      <c r="I768" s="141"/>
      <c r="J768" s="141"/>
      <c r="K768" s="141"/>
    </row>
    <row r="769" spans="1:13">
      <c r="H769" s="144" t="s">
        <v>562</v>
      </c>
      <c r="I769" s="937" t="str">
        <f>開票立会人入力シート!R19</f>
        <v>S//</v>
      </c>
      <c r="J769" s="938"/>
      <c r="K769" s="938"/>
      <c r="L769" s="144" t="s">
        <v>561</v>
      </c>
      <c r="M769" s="145"/>
    </row>
    <row r="771" spans="1:13" ht="18.75">
      <c r="G771" s="142"/>
    </row>
    <row r="773" spans="1:13">
      <c r="A773" s="114" t="s">
        <v>559</v>
      </c>
      <c r="C773" s="141" t="str">
        <f>入力シート!C1</f>
        <v>令和4年7月10日執行参議院青森県選挙区選出議員選挙</v>
      </c>
    </row>
    <row r="774" spans="1:13">
      <c r="C774" s="141"/>
    </row>
    <row r="775" spans="1:13" ht="18.75">
      <c r="G775" s="142"/>
      <c r="J775" s="142"/>
    </row>
    <row r="776" spans="1:13" ht="18.75">
      <c r="A776" s="114" t="s">
        <v>570</v>
      </c>
      <c r="F776" s="141" t="str">
        <f>開票立会人入力シート!B19</f>
        <v>西目屋村</v>
      </c>
      <c r="G776" s="142"/>
      <c r="H776" s="114" t="s">
        <v>571</v>
      </c>
      <c r="J776" s="142"/>
    </row>
    <row r="777" spans="1:13" ht="18.75">
      <c r="G777" s="142"/>
      <c r="J777" s="142"/>
    </row>
    <row r="779" spans="1:13">
      <c r="A779" s="114" t="s">
        <v>563</v>
      </c>
    </row>
    <row r="782" spans="1:13">
      <c r="B782" s="931" t="str">
        <f>開票立会人入力シート!D19</f>
        <v>令和-118年1月0日</v>
      </c>
      <c r="C782" s="932"/>
      <c r="D782" s="932"/>
    </row>
    <row r="785" spans="1:14">
      <c r="B785" s="114" t="s">
        <v>725</v>
      </c>
      <c r="J785" s="141">
        <f>入力シート!C29</f>
        <v>0</v>
      </c>
      <c r="N785" s="114" t="s">
        <v>564</v>
      </c>
    </row>
    <row r="786" spans="1:14">
      <c r="I786" s="141"/>
    </row>
    <row r="788" spans="1:14" ht="21">
      <c r="D788" s="133"/>
      <c r="E788" s="133"/>
      <c r="F788" s="134" t="s">
        <v>534</v>
      </c>
      <c r="G788" s="133"/>
      <c r="I788" s="927">
        <f>入力シート!C8</f>
        <v>0</v>
      </c>
      <c r="J788" s="927"/>
      <c r="K788" s="928">
        <f>入力シート!C10</f>
        <v>0</v>
      </c>
      <c r="L788" s="928"/>
    </row>
    <row r="789" spans="1:14" ht="21">
      <c r="D789" s="133"/>
      <c r="E789" s="133"/>
      <c r="F789" s="134"/>
      <c r="G789" s="133"/>
      <c r="I789" s="135"/>
      <c r="J789" s="135"/>
      <c r="K789" s="136"/>
      <c r="L789" s="136"/>
    </row>
    <row r="790" spans="1:14" ht="21">
      <c r="D790" s="133"/>
      <c r="E790" s="133"/>
      <c r="F790" s="134"/>
      <c r="G790" s="133"/>
      <c r="I790" s="135"/>
      <c r="J790" s="135"/>
      <c r="K790" s="136"/>
      <c r="L790" s="136"/>
    </row>
    <row r="791" spans="1:14">
      <c r="B791" s="934" t="str">
        <f>開票立会人入力シート!B19</f>
        <v>西目屋村</v>
      </c>
      <c r="C791" s="934"/>
      <c r="D791" s="155" t="s">
        <v>577</v>
      </c>
      <c r="E791" s="133"/>
      <c r="F791" s="134"/>
      <c r="G791" s="133"/>
      <c r="H791" s="140" t="s">
        <v>515</v>
      </c>
      <c r="J791" s="156"/>
      <c r="L791" s="153"/>
    </row>
    <row r="796" spans="1:14">
      <c r="A796" s="289" t="s">
        <v>1333</v>
      </c>
    </row>
    <row r="797" spans="1:14">
      <c r="A797" s="289" t="s">
        <v>1334</v>
      </c>
    </row>
    <row r="798" spans="1:14">
      <c r="A798" s="289" t="s">
        <v>1342</v>
      </c>
    </row>
    <row r="799" spans="1:14">
      <c r="A799" s="289" t="s">
        <v>1343</v>
      </c>
    </row>
    <row r="800" spans="1:14">
      <c r="N800" s="138" t="s">
        <v>456</v>
      </c>
    </row>
    <row r="804" spans="1:14" ht="28.5">
      <c r="A804" s="921" t="s">
        <v>569</v>
      </c>
      <c r="B804" s="921"/>
      <c r="C804" s="921"/>
      <c r="D804" s="921"/>
      <c r="E804" s="921"/>
      <c r="F804" s="921"/>
      <c r="G804" s="921"/>
      <c r="H804" s="921"/>
      <c r="I804" s="921"/>
      <c r="J804" s="921"/>
      <c r="K804" s="921"/>
      <c r="L804" s="921"/>
      <c r="M804" s="921"/>
      <c r="N804" s="921"/>
    </row>
    <row r="808" spans="1:14">
      <c r="G808" s="114" t="s">
        <v>558</v>
      </c>
    </row>
    <row r="810" spans="1:14" ht="18.75">
      <c r="G810" s="114" t="s">
        <v>533</v>
      </c>
      <c r="H810" s="142"/>
      <c r="I810" s="395">
        <f>開票立会人入力シート!K20</f>
        <v>0</v>
      </c>
      <c r="J810" s="142"/>
      <c r="K810" s="142"/>
    </row>
    <row r="811" spans="1:14" ht="18.75">
      <c r="H811" s="142"/>
      <c r="I811" s="142"/>
      <c r="J811" s="142"/>
      <c r="K811" s="142"/>
    </row>
    <row r="812" spans="1:14" ht="18.75">
      <c r="G812" s="114" t="s">
        <v>483</v>
      </c>
      <c r="H812" s="142"/>
      <c r="I812" s="141">
        <f>開票立会人入力シート!H20</f>
        <v>0</v>
      </c>
      <c r="J812" s="142"/>
      <c r="K812" s="141">
        <f>開票立会人入力シート!J20</f>
        <v>0</v>
      </c>
    </row>
    <row r="813" spans="1:14" ht="18.75">
      <c r="H813" s="142"/>
      <c r="I813" s="141"/>
      <c r="J813" s="142"/>
      <c r="K813" s="142"/>
    </row>
    <row r="814" spans="1:14">
      <c r="G814" s="114" t="s">
        <v>534</v>
      </c>
      <c r="I814" s="141">
        <f>開票立会人入力シート!G20</f>
        <v>0</v>
      </c>
      <c r="J814" s="141"/>
      <c r="K814" s="141">
        <f>開票立会人入力シート!I20</f>
        <v>0</v>
      </c>
    </row>
    <row r="815" spans="1:14">
      <c r="I815" s="141"/>
      <c r="J815" s="141"/>
      <c r="K815" s="141"/>
    </row>
    <row r="816" spans="1:14">
      <c r="H816" s="144" t="s">
        <v>562</v>
      </c>
      <c r="I816" s="937" t="str">
        <f>開票立会人入力シート!R20</f>
        <v>S//</v>
      </c>
      <c r="J816" s="938"/>
      <c r="K816" s="938"/>
      <c r="L816" s="144" t="s">
        <v>561</v>
      </c>
      <c r="M816" s="145"/>
    </row>
    <row r="818" spans="1:14" ht="18.75">
      <c r="G818" s="142"/>
    </row>
    <row r="820" spans="1:14">
      <c r="A820" s="114" t="s">
        <v>559</v>
      </c>
      <c r="C820" s="141" t="str">
        <f>入力シート!C1</f>
        <v>令和4年7月10日執行参議院青森県選挙区選出議員選挙</v>
      </c>
    </row>
    <row r="821" spans="1:14">
      <c r="C821" s="141"/>
    </row>
    <row r="822" spans="1:14" ht="18.75">
      <c r="G822" s="142"/>
      <c r="J822" s="142"/>
    </row>
    <row r="823" spans="1:14" ht="18.75">
      <c r="A823" s="114" t="s">
        <v>570</v>
      </c>
      <c r="F823" s="141" t="str">
        <f>開票立会人入力シート!B20</f>
        <v>藤崎町</v>
      </c>
      <c r="G823" s="142"/>
      <c r="H823" s="114" t="s">
        <v>571</v>
      </c>
      <c r="J823" s="142"/>
    </row>
    <row r="824" spans="1:14" ht="18.75">
      <c r="G824" s="142"/>
      <c r="J824" s="142"/>
    </row>
    <row r="826" spans="1:14">
      <c r="A826" s="114" t="s">
        <v>563</v>
      </c>
    </row>
    <row r="829" spans="1:14">
      <c r="B829" s="931" t="str">
        <f>開票立会人入力シート!D20</f>
        <v>令和-118年1月0日</v>
      </c>
      <c r="C829" s="932"/>
      <c r="D829" s="932"/>
    </row>
    <row r="832" spans="1:14">
      <c r="B832" s="114" t="s">
        <v>725</v>
      </c>
      <c r="J832" s="141">
        <f>入力シート!C29</f>
        <v>0</v>
      </c>
      <c r="N832" s="114" t="s">
        <v>564</v>
      </c>
    </row>
    <row r="833" spans="1:14">
      <c r="I833" s="141"/>
    </row>
    <row r="835" spans="1:14" ht="21">
      <c r="D835" s="133"/>
      <c r="E835" s="133"/>
      <c r="F835" s="134" t="s">
        <v>534</v>
      </c>
      <c r="G835" s="133"/>
      <c r="I835" s="927">
        <f>入力シート!C8</f>
        <v>0</v>
      </c>
      <c r="J835" s="927"/>
      <c r="K835" s="928">
        <f>入力シート!C10</f>
        <v>0</v>
      </c>
      <c r="L835" s="928"/>
    </row>
    <row r="836" spans="1:14" ht="21">
      <c r="D836" s="133"/>
      <c r="E836" s="133"/>
      <c r="F836" s="134"/>
      <c r="G836" s="133"/>
      <c r="I836" s="135"/>
      <c r="J836" s="135"/>
      <c r="K836" s="136"/>
      <c r="L836" s="136"/>
    </row>
    <row r="837" spans="1:14" ht="21">
      <c r="D837" s="133"/>
      <c r="E837" s="133"/>
      <c r="F837" s="134"/>
      <c r="G837" s="133"/>
      <c r="I837" s="135"/>
      <c r="J837" s="135"/>
      <c r="K837" s="136"/>
      <c r="L837" s="136"/>
    </row>
    <row r="838" spans="1:14">
      <c r="B838" s="934" t="str">
        <f>開票立会人入力シート!B20</f>
        <v>藤崎町</v>
      </c>
      <c r="C838" s="934"/>
      <c r="D838" s="155" t="s">
        <v>577</v>
      </c>
      <c r="E838" s="133"/>
      <c r="F838" s="134"/>
      <c r="G838" s="133"/>
      <c r="H838" s="140" t="s">
        <v>515</v>
      </c>
      <c r="J838" s="156"/>
      <c r="L838" s="153"/>
    </row>
    <row r="843" spans="1:14">
      <c r="A843" s="289" t="s">
        <v>1333</v>
      </c>
    </row>
    <row r="844" spans="1:14">
      <c r="A844" s="289" t="s">
        <v>1334</v>
      </c>
    </row>
    <row r="845" spans="1:14">
      <c r="A845" s="289" t="s">
        <v>1342</v>
      </c>
    </row>
    <row r="846" spans="1:14">
      <c r="A846" s="289" t="s">
        <v>1343</v>
      </c>
    </row>
    <row r="847" spans="1:14">
      <c r="N847" s="138" t="s">
        <v>456</v>
      </c>
    </row>
    <row r="851" spans="1:14" ht="28.5">
      <c r="A851" s="921" t="s">
        <v>569</v>
      </c>
      <c r="B851" s="921"/>
      <c r="C851" s="921"/>
      <c r="D851" s="921"/>
      <c r="E851" s="921"/>
      <c r="F851" s="921"/>
      <c r="G851" s="921"/>
      <c r="H851" s="921"/>
      <c r="I851" s="921"/>
      <c r="J851" s="921"/>
      <c r="K851" s="921"/>
      <c r="L851" s="921"/>
      <c r="M851" s="921"/>
      <c r="N851" s="921"/>
    </row>
    <row r="855" spans="1:14">
      <c r="G855" s="114" t="s">
        <v>558</v>
      </c>
    </row>
    <row r="857" spans="1:14" ht="18.75">
      <c r="G857" s="114" t="s">
        <v>533</v>
      </c>
      <c r="H857" s="142"/>
      <c r="I857" s="395">
        <f>開票立会人入力シート!K21</f>
        <v>0</v>
      </c>
      <c r="J857" s="142"/>
      <c r="K857" s="142"/>
    </row>
    <row r="858" spans="1:14" ht="18.75">
      <c r="H858" s="142"/>
      <c r="I858" s="142"/>
      <c r="J858" s="142"/>
      <c r="K858" s="142"/>
    </row>
    <row r="859" spans="1:14" ht="18.75">
      <c r="G859" s="114" t="s">
        <v>483</v>
      </c>
      <c r="H859" s="142"/>
      <c r="I859" s="141">
        <f>開票立会人入力シート!H21</f>
        <v>0</v>
      </c>
      <c r="J859" s="142"/>
      <c r="K859" s="141">
        <f>開票立会人入力シート!J21</f>
        <v>0</v>
      </c>
    </row>
    <row r="860" spans="1:14" ht="18.75">
      <c r="H860" s="142"/>
      <c r="I860" s="141"/>
      <c r="J860" s="142"/>
      <c r="K860" s="142"/>
    </row>
    <row r="861" spans="1:14">
      <c r="G861" s="114" t="s">
        <v>534</v>
      </c>
      <c r="I861" s="141">
        <f>開票立会人入力シート!G21</f>
        <v>0</v>
      </c>
      <c r="J861" s="141"/>
      <c r="K861" s="141">
        <f>開票立会人入力シート!I21</f>
        <v>0</v>
      </c>
    </row>
    <row r="862" spans="1:14">
      <c r="I862" s="141"/>
      <c r="J862" s="141"/>
      <c r="K862" s="141"/>
    </row>
    <row r="863" spans="1:14">
      <c r="H863" s="144" t="s">
        <v>562</v>
      </c>
      <c r="I863" s="937" t="str">
        <f>開票立会人入力シート!R21</f>
        <v>S//</v>
      </c>
      <c r="J863" s="938"/>
      <c r="K863" s="938"/>
      <c r="L863" s="144" t="s">
        <v>561</v>
      </c>
      <c r="M863" s="145"/>
    </row>
    <row r="865" spans="1:14" ht="18.75">
      <c r="G865" s="142"/>
    </row>
    <row r="867" spans="1:14">
      <c r="A867" s="114" t="s">
        <v>559</v>
      </c>
      <c r="C867" s="141" t="str">
        <f>入力シート!C1</f>
        <v>令和4年7月10日執行参議院青森県選挙区選出議員選挙</v>
      </c>
    </row>
    <row r="868" spans="1:14">
      <c r="C868" s="141"/>
    </row>
    <row r="869" spans="1:14" ht="18.75">
      <c r="G869" s="142"/>
      <c r="J869" s="142"/>
    </row>
    <row r="870" spans="1:14" ht="18.75">
      <c r="A870" s="114" t="s">
        <v>570</v>
      </c>
      <c r="F870" s="141" t="str">
        <f>開票立会人入力シート!B21</f>
        <v>大鰐町</v>
      </c>
      <c r="G870" s="142"/>
      <c r="H870" s="114" t="s">
        <v>571</v>
      </c>
      <c r="J870" s="142"/>
    </row>
    <row r="871" spans="1:14" ht="18.75">
      <c r="G871" s="142"/>
      <c r="J871" s="142"/>
    </row>
    <row r="873" spans="1:14">
      <c r="A873" s="114" t="s">
        <v>563</v>
      </c>
    </row>
    <row r="876" spans="1:14">
      <c r="B876" s="931" t="str">
        <f>開票立会人入力シート!D21</f>
        <v>令和-118年1月0日</v>
      </c>
      <c r="C876" s="932"/>
      <c r="D876" s="932"/>
    </row>
    <row r="879" spans="1:14">
      <c r="B879" s="114" t="s">
        <v>725</v>
      </c>
      <c r="J879" s="141">
        <f>入力シート!C29</f>
        <v>0</v>
      </c>
      <c r="N879" s="114" t="s">
        <v>564</v>
      </c>
    </row>
    <row r="880" spans="1:14">
      <c r="I880" s="141"/>
    </row>
    <row r="882" spans="1:14" ht="21">
      <c r="D882" s="133"/>
      <c r="E882" s="133"/>
      <c r="F882" s="134" t="s">
        <v>534</v>
      </c>
      <c r="G882" s="133"/>
      <c r="I882" s="927">
        <f>入力シート!C8</f>
        <v>0</v>
      </c>
      <c r="J882" s="927"/>
      <c r="K882" s="928">
        <f>入力シート!C10</f>
        <v>0</v>
      </c>
      <c r="L882" s="928"/>
    </row>
    <row r="883" spans="1:14" ht="21">
      <c r="D883" s="133"/>
      <c r="E883" s="133"/>
      <c r="F883" s="134"/>
      <c r="G883" s="133"/>
      <c r="I883" s="135"/>
      <c r="J883" s="135"/>
      <c r="K883" s="136"/>
      <c r="L883" s="136"/>
    </row>
    <row r="884" spans="1:14" ht="21">
      <c r="D884" s="133"/>
      <c r="E884" s="133"/>
      <c r="F884" s="134"/>
      <c r="G884" s="133"/>
      <c r="I884" s="135"/>
      <c r="J884" s="135"/>
      <c r="K884" s="136"/>
      <c r="L884" s="136"/>
    </row>
    <row r="885" spans="1:14">
      <c r="B885" s="934" t="str">
        <f>開票立会人入力シート!B21</f>
        <v>大鰐町</v>
      </c>
      <c r="C885" s="934"/>
      <c r="D885" s="155" t="s">
        <v>577</v>
      </c>
      <c r="E885" s="133"/>
      <c r="F885" s="134"/>
      <c r="G885" s="133"/>
      <c r="H885" s="140" t="s">
        <v>515</v>
      </c>
      <c r="J885" s="156"/>
      <c r="L885" s="153"/>
    </row>
    <row r="890" spans="1:14">
      <c r="A890" s="289" t="s">
        <v>1333</v>
      </c>
    </row>
    <row r="891" spans="1:14">
      <c r="A891" s="289" t="s">
        <v>1334</v>
      </c>
    </row>
    <row r="892" spans="1:14">
      <c r="A892" s="289" t="s">
        <v>1342</v>
      </c>
    </row>
    <row r="893" spans="1:14">
      <c r="A893" s="289" t="s">
        <v>1343</v>
      </c>
    </row>
    <row r="894" spans="1:14">
      <c r="N894" s="138" t="s">
        <v>456</v>
      </c>
    </row>
    <row r="898" spans="1:14" ht="28.5">
      <c r="A898" s="921" t="s">
        <v>569</v>
      </c>
      <c r="B898" s="921"/>
      <c r="C898" s="921"/>
      <c r="D898" s="921"/>
      <c r="E898" s="921"/>
      <c r="F898" s="921"/>
      <c r="G898" s="921"/>
      <c r="H898" s="921"/>
      <c r="I898" s="921"/>
      <c r="J898" s="921"/>
      <c r="K898" s="921"/>
      <c r="L898" s="921"/>
      <c r="M898" s="921"/>
      <c r="N898" s="921"/>
    </row>
    <row r="902" spans="1:14">
      <c r="G902" s="114" t="s">
        <v>558</v>
      </c>
    </row>
    <row r="904" spans="1:14" ht="18.75">
      <c r="G904" s="114" t="s">
        <v>533</v>
      </c>
      <c r="H904" s="142"/>
      <c r="I904" s="395">
        <f>開票立会人入力シート!K22</f>
        <v>0</v>
      </c>
      <c r="J904" s="142"/>
      <c r="K904" s="142"/>
    </row>
    <row r="905" spans="1:14" ht="18.75">
      <c r="H905" s="142"/>
      <c r="I905" s="142"/>
      <c r="J905" s="142"/>
      <c r="K905" s="142"/>
    </row>
    <row r="906" spans="1:14" ht="18.75">
      <c r="G906" s="114" t="s">
        <v>483</v>
      </c>
      <c r="H906" s="142"/>
      <c r="I906" s="141">
        <f>開票立会人入力シート!H22</f>
        <v>0</v>
      </c>
      <c r="J906" s="142"/>
      <c r="K906" s="141">
        <f>開票立会人入力シート!J22</f>
        <v>0</v>
      </c>
    </row>
    <row r="907" spans="1:14" ht="18.75">
      <c r="H907" s="142"/>
      <c r="I907" s="141"/>
      <c r="J907" s="142"/>
      <c r="K907" s="142"/>
    </row>
    <row r="908" spans="1:14">
      <c r="G908" s="114" t="s">
        <v>534</v>
      </c>
      <c r="I908" s="141">
        <f>開票立会人入力シート!G22</f>
        <v>0</v>
      </c>
      <c r="J908" s="141"/>
      <c r="K908" s="141">
        <f>開票立会人入力シート!I22</f>
        <v>0</v>
      </c>
    </row>
    <row r="909" spans="1:14">
      <c r="I909" s="141"/>
      <c r="J909" s="141"/>
      <c r="K909" s="141"/>
    </row>
    <row r="910" spans="1:14">
      <c r="H910" s="144" t="s">
        <v>562</v>
      </c>
      <c r="I910" s="937" t="str">
        <f>開票立会人入力シート!R22</f>
        <v>S//</v>
      </c>
      <c r="J910" s="938"/>
      <c r="K910" s="938"/>
      <c r="L910" s="144" t="s">
        <v>561</v>
      </c>
      <c r="M910" s="145"/>
    </row>
    <row r="912" spans="1:14" ht="18.75">
      <c r="G912" s="142"/>
    </row>
    <row r="914" spans="1:14">
      <c r="A914" s="114" t="s">
        <v>559</v>
      </c>
      <c r="C914" s="141" t="str">
        <f>入力シート!C1</f>
        <v>令和4年7月10日執行参議院青森県選挙区選出議員選挙</v>
      </c>
    </row>
    <row r="915" spans="1:14">
      <c r="C915" s="141"/>
    </row>
    <row r="916" spans="1:14" ht="18.75">
      <c r="G916" s="142"/>
      <c r="J916" s="142"/>
    </row>
    <row r="917" spans="1:14" ht="18.75">
      <c r="A917" s="114" t="s">
        <v>570</v>
      </c>
      <c r="F917" s="141" t="str">
        <f>開票立会人入力シート!B22</f>
        <v>田舎館村</v>
      </c>
      <c r="G917" s="142"/>
      <c r="H917" s="114" t="s">
        <v>571</v>
      </c>
      <c r="J917" s="142"/>
    </row>
    <row r="918" spans="1:14" ht="18.75">
      <c r="G918" s="142"/>
      <c r="J918" s="142"/>
    </row>
    <row r="920" spans="1:14">
      <c r="A920" s="114" t="s">
        <v>563</v>
      </c>
    </row>
    <row r="923" spans="1:14">
      <c r="B923" s="931" t="str">
        <f>開票立会人入力シート!D22</f>
        <v>令和-118年1月0日</v>
      </c>
      <c r="C923" s="932"/>
      <c r="D923" s="932"/>
    </row>
    <row r="926" spans="1:14">
      <c r="B926" s="114" t="s">
        <v>725</v>
      </c>
      <c r="J926" s="141">
        <f>入力シート!C29</f>
        <v>0</v>
      </c>
      <c r="N926" s="114" t="s">
        <v>564</v>
      </c>
    </row>
    <row r="927" spans="1:14">
      <c r="I927" s="141"/>
    </row>
    <row r="929" spans="1:14" ht="21">
      <c r="D929" s="133"/>
      <c r="E929" s="133"/>
      <c r="F929" s="134" t="s">
        <v>534</v>
      </c>
      <c r="G929" s="133"/>
      <c r="I929" s="927">
        <f>入力シート!C8</f>
        <v>0</v>
      </c>
      <c r="J929" s="927"/>
      <c r="K929" s="928">
        <f>入力シート!C10</f>
        <v>0</v>
      </c>
      <c r="L929" s="928"/>
    </row>
    <row r="930" spans="1:14" ht="21">
      <c r="D930" s="133"/>
      <c r="E930" s="133"/>
      <c r="F930" s="134"/>
      <c r="G930" s="133"/>
      <c r="I930" s="135"/>
      <c r="J930" s="135"/>
      <c r="K930" s="136"/>
      <c r="L930" s="136"/>
    </row>
    <row r="931" spans="1:14" ht="21">
      <c r="D931" s="133"/>
      <c r="E931" s="133"/>
      <c r="F931" s="134"/>
      <c r="G931" s="133"/>
      <c r="I931" s="135"/>
      <c r="J931" s="135"/>
      <c r="K931" s="136"/>
      <c r="L931" s="136"/>
    </row>
    <row r="932" spans="1:14">
      <c r="B932" s="934" t="str">
        <f>開票立会人入力シート!B22</f>
        <v>田舎館村</v>
      </c>
      <c r="C932" s="934"/>
      <c r="D932" s="155" t="s">
        <v>577</v>
      </c>
      <c r="E932" s="133"/>
      <c r="F932" s="134"/>
      <c r="G932" s="133"/>
      <c r="H932" s="140" t="s">
        <v>515</v>
      </c>
      <c r="J932" s="156"/>
      <c r="L932" s="153"/>
    </row>
    <row r="937" spans="1:14">
      <c r="A937" s="289" t="s">
        <v>1333</v>
      </c>
    </row>
    <row r="938" spans="1:14">
      <c r="A938" s="289" t="s">
        <v>1334</v>
      </c>
    </row>
    <row r="939" spans="1:14">
      <c r="A939" s="289" t="s">
        <v>1342</v>
      </c>
    </row>
    <row r="940" spans="1:14">
      <c r="A940" s="289" t="s">
        <v>1343</v>
      </c>
    </row>
    <row r="941" spans="1:14">
      <c r="N941" s="138" t="s">
        <v>456</v>
      </c>
    </row>
    <row r="945" spans="1:14" ht="28.5">
      <c r="A945" s="921" t="s">
        <v>569</v>
      </c>
      <c r="B945" s="921"/>
      <c r="C945" s="921"/>
      <c r="D945" s="921"/>
      <c r="E945" s="921"/>
      <c r="F945" s="921"/>
      <c r="G945" s="921"/>
      <c r="H945" s="921"/>
      <c r="I945" s="921"/>
      <c r="J945" s="921"/>
      <c r="K945" s="921"/>
      <c r="L945" s="921"/>
      <c r="M945" s="921"/>
      <c r="N945" s="921"/>
    </row>
    <row r="949" spans="1:14">
      <c r="G949" s="114" t="s">
        <v>558</v>
      </c>
    </row>
    <row r="951" spans="1:14" ht="18.75">
      <c r="G951" s="114" t="s">
        <v>533</v>
      </c>
      <c r="H951" s="142"/>
      <c r="I951" s="395">
        <f>開票立会人入力シート!K23</f>
        <v>0</v>
      </c>
      <c r="J951" s="142"/>
      <c r="K951" s="142"/>
    </row>
    <row r="952" spans="1:14" ht="18.75">
      <c r="H952" s="142"/>
      <c r="I952" s="142"/>
      <c r="J952" s="142"/>
      <c r="K952" s="142"/>
    </row>
    <row r="953" spans="1:14" ht="18.75">
      <c r="G953" s="114" t="s">
        <v>483</v>
      </c>
      <c r="H953" s="142"/>
      <c r="I953" s="141">
        <f>開票立会人入力シート!H23</f>
        <v>0</v>
      </c>
      <c r="J953" s="142"/>
      <c r="K953" s="141">
        <f>開票立会人入力シート!J23</f>
        <v>0</v>
      </c>
    </row>
    <row r="954" spans="1:14" ht="18.75">
      <c r="H954" s="142"/>
      <c r="I954" s="141"/>
      <c r="J954" s="142"/>
      <c r="K954" s="142"/>
    </row>
    <row r="955" spans="1:14">
      <c r="G955" s="114" t="s">
        <v>534</v>
      </c>
      <c r="I955" s="141">
        <f>開票立会人入力シート!G23</f>
        <v>0</v>
      </c>
      <c r="J955" s="141"/>
      <c r="K955" s="141">
        <f>開票立会人入力シート!I23</f>
        <v>0</v>
      </c>
    </row>
    <row r="956" spans="1:14">
      <c r="I956" s="141"/>
      <c r="J956" s="141"/>
      <c r="K956" s="141"/>
    </row>
    <row r="957" spans="1:14">
      <c r="H957" s="144" t="s">
        <v>562</v>
      </c>
      <c r="I957" s="937" t="str">
        <f>開票立会人入力シート!R23</f>
        <v>S//</v>
      </c>
      <c r="J957" s="938"/>
      <c r="K957" s="938"/>
      <c r="L957" s="144" t="s">
        <v>561</v>
      </c>
      <c r="M957" s="145"/>
    </row>
    <row r="959" spans="1:14" ht="18.75">
      <c r="G959" s="142"/>
    </row>
    <row r="961" spans="1:14">
      <c r="A961" s="114" t="s">
        <v>559</v>
      </c>
      <c r="C961" s="141" t="str">
        <f>入力シート!C1</f>
        <v>令和4年7月10日執行参議院青森県選挙区選出議員選挙</v>
      </c>
    </row>
    <row r="962" spans="1:14">
      <c r="C962" s="141"/>
    </row>
    <row r="963" spans="1:14" ht="18.75">
      <c r="G963" s="142"/>
      <c r="J963" s="142"/>
    </row>
    <row r="964" spans="1:14" ht="18.75">
      <c r="A964" s="114" t="s">
        <v>570</v>
      </c>
      <c r="F964" s="141" t="str">
        <f>開票立会人入力シート!B23</f>
        <v>板柳町</v>
      </c>
      <c r="G964" s="142"/>
      <c r="H964" s="114" t="s">
        <v>571</v>
      </c>
      <c r="J964" s="142"/>
    </row>
    <row r="965" spans="1:14" ht="18.75">
      <c r="G965" s="142"/>
      <c r="J965" s="142"/>
    </row>
    <row r="967" spans="1:14">
      <c r="A967" s="114" t="s">
        <v>563</v>
      </c>
    </row>
    <row r="970" spans="1:14">
      <c r="B970" s="931" t="str">
        <f>開票立会人入力シート!D23</f>
        <v>令和-118年1月0日</v>
      </c>
      <c r="C970" s="932"/>
      <c r="D970" s="932"/>
    </row>
    <row r="973" spans="1:14">
      <c r="B973" s="114" t="s">
        <v>725</v>
      </c>
      <c r="J973" s="141">
        <f>入力シート!C29</f>
        <v>0</v>
      </c>
      <c r="N973" s="114" t="s">
        <v>564</v>
      </c>
    </row>
    <row r="974" spans="1:14">
      <c r="I974" s="141"/>
    </row>
    <row r="976" spans="1:14" ht="21">
      <c r="D976" s="133"/>
      <c r="E976" s="133"/>
      <c r="F976" s="134" t="s">
        <v>534</v>
      </c>
      <c r="G976" s="133"/>
      <c r="I976" s="927">
        <f>入力シート!C8</f>
        <v>0</v>
      </c>
      <c r="J976" s="927"/>
      <c r="K976" s="928">
        <f>入力シート!C10</f>
        <v>0</v>
      </c>
      <c r="L976" s="928"/>
    </row>
    <row r="977" spans="1:14" ht="21">
      <c r="D977" s="133"/>
      <c r="E977" s="133"/>
      <c r="F977" s="134"/>
      <c r="G977" s="133"/>
      <c r="I977" s="135"/>
      <c r="J977" s="135"/>
      <c r="K977" s="136"/>
      <c r="L977" s="136"/>
    </row>
    <row r="978" spans="1:14" ht="21">
      <c r="D978" s="133"/>
      <c r="E978" s="133"/>
      <c r="F978" s="134"/>
      <c r="G978" s="133"/>
      <c r="I978" s="135"/>
      <c r="J978" s="135"/>
      <c r="K978" s="136"/>
      <c r="L978" s="136"/>
    </row>
    <row r="979" spans="1:14">
      <c r="B979" s="934" t="str">
        <f>開票立会人入力シート!B23</f>
        <v>板柳町</v>
      </c>
      <c r="C979" s="934"/>
      <c r="D979" s="155" t="s">
        <v>577</v>
      </c>
      <c r="E979" s="133"/>
      <c r="F979" s="134"/>
      <c r="G979" s="133"/>
      <c r="H979" s="140" t="s">
        <v>515</v>
      </c>
      <c r="J979" s="156"/>
      <c r="L979" s="153"/>
    </row>
    <row r="984" spans="1:14">
      <c r="A984" s="289" t="s">
        <v>1333</v>
      </c>
    </row>
    <row r="985" spans="1:14">
      <c r="A985" s="289" t="s">
        <v>1334</v>
      </c>
    </row>
    <row r="986" spans="1:14">
      <c r="A986" s="289" t="s">
        <v>1342</v>
      </c>
    </row>
    <row r="987" spans="1:14">
      <c r="A987" s="289" t="s">
        <v>1343</v>
      </c>
    </row>
    <row r="988" spans="1:14">
      <c r="N988" s="138" t="s">
        <v>456</v>
      </c>
    </row>
    <row r="992" spans="1:14" ht="28.5">
      <c r="A992" s="921" t="s">
        <v>569</v>
      </c>
      <c r="B992" s="921"/>
      <c r="C992" s="921"/>
      <c r="D992" s="921"/>
      <c r="E992" s="921"/>
      <c r="F992" s="921"/>
      <c r="G992" s="921"/>
      <c r="H992" s="921"/>
      <c r="I992" s="921"/>
      <c r="J992" s="921"/>
      <c r="K992" s="921"/>
      <c r="L992" s="921"/>
      <c r="M992" s="921"/>
      <c r="N992" s="921"/>
    </row>
    <row r="996" spans="1:13">
      <c r="G996" s="114" t="s">
        <v>558</v>
      </c>
    </row>
    <row r="998" spans="1:13" ht="18.75">
      <c r="G998" s="114" t="s">
        <v>533</v>
      </c>
      <c r="H998" s="142"/>
      <c r="I998" s="395">
        <f>開票立会人入力シート!K24</f>
        <v>0</v>
      </c>
      <c r="J998" s="142"/>
      <c r="K998" s="142"/>
    </row>
    <row r="999" spans="1:13" ht="18.75">
      <c r="H999" s="142"/>
      <c r="I999" s="142"/>
      <c r="J999" s="142"/>
      <c r="K999" s="142"/>
    </row>
    <row r="1000" spans="1:13" ht="18.75">
      <c r="G1000" s="114" t="s">
        <v>483</v>
      </c>
      <c r="H1000" s="142"/>
      <c r="I1000" s="141">
        <f>開票立会人入力シート!H24</f>
        <v>0</v>
      </c>
      <c r="J1000" s="142"/>
      <c r="K1000" s="141">
        <f>開票立会人入力シート!J24</f>
        <v>0</v>
      </c>
    </row>
    <row r="1001" spans="1:13" ht="18.75">
      <c r="H1001" s="142"/>
      <c r="I1001" s="141"/>
      <c r="J1001" s="142"/>
      <c r="K1001" s="142"/>
    </row>
    <row r="1002" spans="1:13">
      <c r="G1002" s="114" t="s">
        <v>534</v>
      </c>
      <c r="I1002" s="141">
        <f>開票立会人入力シート!G24</f>
        <v>0</v>
      </c>
      <c r="J1002" s="141"/>
      <c r="K1002" s="141">
        <f>開票立会人入力シート!I24</f>
        <v>0</v>
      </c>
    </row>
    <row r="1003" spans="1:13">
      <c r="I1003" s="141"/>
      <c r="J1003" s="141"/>
      <c r="K1003" s="141"/>
    </row>
    <row r="1004" spans="1:13">
      <c r="H1004" s="144" t="s">
        <v>562</v>
      </c>
      <c r="I1004" s="937" t="str">
        <f>開票立会人入力シート!R24</f>
        <v>S//</v>
      </c>
      <c r="J1004" s="938"/>
      <c r="K1004" s="938"/>
      <c r="L1004" s="144" t="s">
        <v>561</v>
      </c>
      <c r="M1004" s="145"/>
    </row>
    <row r="1006" spans="1:13" ht="18.75">
      <c r="G1006" s="142"/>
    </row>
    <row r="1008" spans="1:13">
      <c r="A1008" s="114" t="s">
        <v>559</v>
      </c>
      <c r="C1008" s="141" t="str">
        <f>入力シート!C1</f>
        <v>令和4年7月10日執行参議院青森県選挙区選出議員選挙</v>
      </c>
    </row>
    <row r="1009" spans="1:14">
      <c r="C1009" s="141"/>
    </row>
    <row r="1010" spans="1:14" ht="18.75">
      <c r="G1010" s="142"/>
      <c r="J1010" s="142"/>
    </row>
    <row r="1011" spans="1:14" ht="18.75">
      <c r="A1011" s="114" t="s">
        <v>570</v>
      </c>
      <c r="F1011" s="141" t="str">
        <f>開票立会人入力シート!B24</f>
        <v>鶴田町</v>
      </c>
      <c r="G1011" s="142"/>
      <c r="H1011" s="114" t="s">
        <v>571</v>
      </c>
      <c r="J1011" s="142"/>
    </row>
    <row r="1012" spans="1:14" ht="18.75">
      <c r="G1012" s="142"/>
      <c r="J1012" s="142"/>
    </row>
    <row r="1014" spans="1:14">
      <c r="A1014" s="114" t="s">
        <v>563</v>
      </c>
    </row>
    <row r="1017" spans="1:14">
      <c r="B1017" s="931" t="str">
        <f>開票立会人入力シート!D24</f>
        <v>令和-118年1月0日</v>
      </c>
      <c r="C1017" s="932"/>
      <c r="D1017" s="932"/>
    </row>
    <row r="1020" spans="1:14">
      <c r="B1020" s="114" t="s">
        <v>725</v>
      </c>
      <c r="J1020" s="141">
        <f>入力シート!C29</f>
        <v>0</v>
      </c>
      <c r="N1020" s="114" t="s">
        <v>564</v>
      </c>
    </row>
    <row r="1021" spans="1:14">
      <c r="I1021" s="141"/>
    </row>
    <row r="1023" spans="1:14" ht="21">
      <c r="D1023" s="133"/>
      <c r="E1023" s="133"/>
      <c r="F1023" s="134" t="s">
        <v>534</v>
      </c>
      <c r="G1023" s="133"/>
      <c r="I1023" s="927">
        <f>入力シート!C8</f>
        <v>0</v>
      </c>
      <c r="J1023" s="927"/>
      <c r="K1023" s="928">
        <f>入力シート!C10</f>
        <v>0</v>
      </c>
      <c r="L1023" s="928"/>
    </row>
    <row r="1024" spans="1:14" ht="21">
      <c r="D1024" s="133"/>
      <c r="E1024" s="133"/>
      <c r="F1024" s="134"/>
      <c r="G1024" s="133"/>
      <c r="I1024" s="135"/>
      <c r="J1024" s="135"/>
      <c r="K1024" s="136"/>
      <c r="L1024" s="136"/>
    </row>
    <row r="1025" spans="1:14" ht="21">
      <c r="D1025" s="133"/>
      <c r="E1025" s="133"/>
      <c r="F1025" s="134"/>
      <c r="G1025" s="133"/>
      <c r="I1025" s="135"/>
      <c r="J1025" s="135"/>
      <c r="K1025" s="136"/>
      <c r="L1025" s="136"/>
    </row>
    <row r="1026" spans="1:14">
      <c r="B1026" s="934" t="str">
        <f>開票立会人入力シート!B24</f>
        <v>鶴田町</v>
      </c>
      <c r="C1026" s="934"/>
      <c r="D1026" s="155" t="s">
        <v>577</v>
      </c>
      <c r="E1026" s="133"/>
      <c r="F1026" s="134"/>
      <c r="G1026" s="133"/>
      <c r="H1026" s="140" t="s">
        <v>515</v>
      </c>
      <c r="J1026" s="156"/>
      <c r="L1026" s="153"/>
    </row>
    <row r="1031" spans="1:14">
      <c r="A1031" s="289" t="s">
        <v>1333</v>
      </c>
    </row>
    <row r="1032" spans="1:14">
      <c r="A1032" s="289" t="s">
        <v>1334</v>
      </c>
    </row>
    <row r="1033" spans="1:14">
      <c r="A1033" s="289" t="s">
        <v>1342</v>
      </c>
    </row>
    <row r="1034" spans="1:14">
      <c r="A1034" s="289" t="s">
        <v>1343</v>
      </c>
    </row>
    <row r="1035" spans="1:14">
      <c r="N1035" s="138" t="s">
        <v>456</v>
      </c>
    </row>
    <row r="1039" spans="1:14" ht="28.5">
      <c r="A1039" s="921" t="s">
        <v>569</v>
      </c>
      <c r="B1039" s="921"/>
      <c r="C1039" s="921"/>
      <c r="D1039" s="921"/>
      <c r="E1039" s="921"/>
      <c r="F1039" s="921"/>
      <c r="G1039" s="921"/>
      <c r="H1039" s="921"/>
      <c r="I1039" s="921"/>
      <c r="J1039" s="921"/>
      <c r="K1039" s="921"/>
      <c r="L1039" s="921"/>
      <c r="M1039" s="921"/>
      <c r="N1039" s="921"/>
    </row>
    <row r="1043" spans="1:13">
      <c r="G1043" s="114" t="s">
        <v>558</v>
      </c>
    </row>
    <row r="1045" spans="1:13" ht="18.75">
      <c r="G1045" s="114" t="s">
        <v>533</v>
      </c>
      <c r="H1045" s="142"/>
      <c r="I1045" s="395">
        <f>開票立会人入力シート!K25</f>
        <v>0</v>
      </c>
      <c r="J1045" s="142"/>
      <c r="K1045" s="142"/>
    </row>
    <row r="1046" spans="1:13" ht="18.75">
      <c r="H1046" s="142"/>
      <c r="I1046" s="142"/>
      <c r="J1046" s="142"/>
      <c r="K1046" s="142"/>
    </row>
    <row r="1047" spans="1:13" ht="18.75">
      <c r="G1047" s="114" t="s">
        <v>483</v>
      </c>
      <c r="H1047" s="142"/>
      <c r="I1047" s="141">
        <f>開票立会人入力シート!H25</f>
        <v>0</v>
      </c>
      <c r="J1047" s="142"/>
      <c r="K1047" s="141">
        <f>開票立会人入力シート!J25</f>
        <v>0</v>
      </c>
    </row>
    <row r="1048" spans="1:13" ht="18.75">
      <c r="H1048" s="142"/>
      <c r="I1048" s="141"/>
      <c r="J1048" s="142"/>
      <c r="K1048" s="142"/>
    </row>
    <row r="1049" spans="1:13">
      <c r="G1049" s="114" t="s">
        <v>534</v>
      </c>
      <c r="I1049" s="141">
        <f>開票立会人入力シート!G25</f>
        <v>0</v>
      </c>
      <c r="J1049" s="141"/>
      <c r="K1049" s="141">
        <f>開票立会人入力シート!I25</f>
        <v>0</v>
      </c>
    </row>
    <row r="1050" spans="1:13">
      <c r="I1050" s="141"/>
      <c r="J1050" s="141"/>
      <c r="K1050" s="141"/>
    </row>
    <row r="1051" spans="1:13">
      <c r="H1051" s="144" t="s">
        <v>562</v>
      </c>
      <c r="I1051" s="937" t="str">
        <f>開票立会人入力シート!R25</f>
        <v>S//</v>
      </c>
      <c r="J1051" s="938"/>
      <c r="K1051" s="938"/>
      <c r="L1051" s="144" t="s">
        <v>561</v>
      </c>
      <c r="M1051" s="145"/>
    </row>
    <row r="1053" spans="1:13" ht="18.75">
      <c r="G1053" s="142"/>
    </row>
    <row r="1055" spans="1:13">
      <c r="A1055" s="114" t="s">
        <v>559</v>
      </c>
      <c r="C1055" s="141" t="str">
        <f>入力シート!C1</f>
        <v>令和4年7月10日執行参議院青森県選挙区選出議員選挙</v>
      </c>
    </row>
    <row r="1056" spans="1:13">
      <c r="C1056" s="141"/>
    </row>
    <row r="1057" spans="1:14" ht="18.75">
      <c r="G1057" s="142"/>
      <c r="J1057" s="142"/>
    </row>
    <row r="1058" spans="1:14" ht="18.75">
      <c r="A1058" s="114" t="s">
        <v>570</v>
      </c>
      <c r="F1058" s="141" t="str">
        <f>開票立会人入力シート!B25</f>
        <v>中泊町</v>
      </c>
      <c r="G1058" s="142"/>
      <c r="H1058" s="114" t="s">
        <v>571</v>
      </c>
      <c r="J1058" s="142"/>
    </row>
    <row r="1059" spans="1:14" ht="18.75">
      <c r="G1059" s="142"/>
      <c r="J1059" s="142"/>
    </row>
    <row r="1061" spans="1:14">
      <c r="A1061" s="114" t="s">
        <v>563</v>
      </c>
    </row>
    <row r="1064" spans="1:14">
      <c r="B1064" s="931" t="str">
        <f>開票立会人入力シート!D25</f>
        <v>令和-118年1月0日</v>
      </c>
      <c r="C1064" s="932"/>
      <c r="D1064" s="932"/>
    </row>
    <row r="1067" spans="1:14">
      <c r="B1067" s="114" t="s">
        <v>725</v>
      </c>
      <c r="J1067" s="141">
        <f>入力シート!C29</f>
        <v>0</v>
      </c>
      <c r="N1067" s="114" t="s">
        <v>564</v>
      </c>
    </row>
    <row r="1068" spans="1:14">
      <c r="I1068" s="141"/>
    </row>
    <row r="1070" spans="1:14" ht="21">
      <c r="D1070" s="133"/>
      <c r="E1070" s="133"/>
      <c r="F1070" s="134" t="s">
        <v>534</v>
      </c>
      <c r="G1070" s="133"/>
      <c r="I1070" s="927">
        <f>入力シート!C8</f>
        <v>0</v>
      </c>
      <c r="J1070" s="927"/>
      <c r="K1070" s="928">
        <f>入力シート!C10</f>
        <v>0</v>
      </c>
      <c r="L1070" s="928"/>
    </row>
    <row r="1071" spans="1:14" ht="21">
      <c r="D1071" s="133"/>
      <c r="E1071" s="133"/>
      <c r="F1071" s="134"/>
      <c r="G1071" s="133"/>
      <c r="I1071" s="135"/>
      <c r="J1071" s="135"/>
      <c r="K1071" s="136"/>
      <c r="L1071" s="136"/>
    </row>
    <row r="1072" spans="1:14" ht="21">
      <c r="D1072" s="133"/>
      <c r="E1072" s="133"/>
      <c r="F1072" s="134"/>
      <c r="G1072" s="133"/>
      <c r="I1072" s="135"/>
      <c r="J1072" s="135"/>
      <c r="K1072" s="136"/>
      <c r="L1072" s="136"/>
    </row>
    <row r="1073" spans="1:14">
      <c r="B1073" s="934" t="str">
        <f>開票立会人入力シート!B25</f>
        <v>中泊町</v>
      </c>
      <c r="C1073" s="934"/>
      <c r="D1073" s="155" t="s">
        <v>577</v>
      </c>
      <c r="E1073" s="133"/>
      <c r="F1073" s="134"/>
      <c r="G1073" s="133"/>
      <c r="H1073" s="140" t="s">
        <v>515</v>
      </c>
      <c r="J1073" s="156"/>
      <c r="L1073" s="153"/>
    </row>
    <row r="1078" spans="1:14">
      <c r="A1078" s="289" t="s">
        <v>1333</v>
      </c>
    </row>
    <row r="1079" spans="1:14">
      <c r="A1079" s="289" t="s">
        <v>1334</v>
      </c>
    </row>
    <row r="1080" spans="1:14">
      <c r="A1080" s="289" t="s">
        <v>1342</v>
      </c>
    </row>
    <row r="1081" spans="1:14">
      <c r="A1081" s="289" t="s">
        <v>1343</v>
      </c>
    </row>
    <row r="1082" spans="1:14">
      <c r="N1082" s="138" t="s">
        <v>456</v>
      </c>
    </row>
    <row r="1086" spans="1:14" ht="28.5">
      <c r="A1086" s="921" t="s">
        <v>569</v>
      </c>
      <c r="B1086" s="921"/>
      <c r="C1086" s="921"/>
      <c r="D1086" s="921"/>
      <c r="E1086" s="921"/>
      <c r="F1086" s="921"/>
      <c r="G1086" s="921"/>
      <c r="H1086" s="921"/>
      <c r="I1086" s="921"/>
      <c r="J1086" s="921"/>
      <c r="K1086" s="921"/>
      <c r="L1086" s="921"/>
      <c r="M1086" s="921"/>
      <c r="N1086" s="921"/>
    </row>
    <row r="1090" spans="1:13">
      <c r="G1090" s="114" t="s">
        <v>558</v>
      </c>
    </row>
    <row r="1092" spans="1:13" ht="18.75">
      <c r="G1092" s="114" t="s">
        <v>533</v>
      </c>
      <c r="H1092" s="142"/>
      <c r="I1092" s="395">
        <f>開票立会人入力シート!K26</f>
        <v>0</v>
      </c>
      <c r="J1092" s="142"/>
      <c r="K1092" s="142"/>
    </row>
    <row r="1093" spans="1:13" ht="18.75">
      <c r="H1093" s="142"/>
      <c r="I1093" s="142"/>
      <c r="J1093" s="142"/>
      <c r="K1093" s="142"/>
    </row>
    <row r="1094" spans="1:13" ht="18.75">
      <c r="G1094" s="114" t="s">
        <v>483</v>
      </c>
      <c r="H1094" s="142"/>
      <c r="I1094" s="141">
        <f>開票立会人入力シート!H26</f>
        <v>0</v>
      </c>
      <c r="J1094" s="142"/>
      <c r="K1094" s="141">
        <f>開票立会人入力シート!J26</f>
        <v>0</v>
      </c>
    </row>
    <row r="1095" spans="1:13" ht="18.75">
      <c r="H1095" s="142"/>
      <c r="I1095" s="141"/>
      <c r="J1095" s="142"/>
      <c r="K1095" s="142"/>
    </row>
    <row r="1096" spans="1:13">
      <c r="G1096" s="114" t="s">
        <v>534</v>
      </c>
      <c r="I1096" s="141">
        <f>開票立会人入力シート!G26</f>
        <v>0</v>
      </c>
      <c r="J1096" s="141"/>
      <c r="K1096" s="141">
        <f>開票立会人入力シート!I26</f>
        <v>0</v>
      </c>
    </row>
    <row r="1097" spans="1:13">
      <c r="I1097" s="141"/>
      <c r="J1097" s="141"/>
      <c r="K1097" s="141"/>
    </row>
    <row r="1098" spans="1:13">
      <c r="H1098" s="144" t="s">
        <v>562</v>
      </c>
      <c r="I1098" s="937" t="str">
        <f>開票立会人入力シート!R26</f>
        <v>S//</v>
      </c>
      <c r="J1098" s="938"/>
      <c r="K1098" s="938"/>
      <c r="L1098" s="144" t="s">
        <v>561</v>
      </c>
      <c r="M1098" s="145"/>
    </row>
    <row r="1100" spans="1:13" ht="18.75">
      <c r="G1100" s="142"/>
    </row>
    <row r="1102" spans="1:13">
      <c r="A1102" s="114" t="s">
        <v>559</v>
      </c>
      <c r="C1102" s="141" t="str">
        <f>入力シート!C1</f>
        <v>令和4年7月10日執行参議院青森県選挙区選出議員選挙</v>
      </c>
    </row>
    <row r="1103" spans="1:13">
      <c r="C1103" s="141"/>
    </row>
    <row r="1104" spans="1:13" ht="18.75">
      <c r="G1104" s="142"/>
      <c r="J1104" s="142"/>
    </row>
    <row r="1105" spans="1:14" ht="18.75">
      <c r="A1105" s="114" t="s">
        <v>570</v>
      </c>
      <c r="F1105" s="141" t="str">
        <f>開票立会人入力シート!B26</f>
        <v>野辺地町</v>
      </c>
      <c r="G1105" s="142"/>
      <c r="H1105" s="114" t="s">
        <v>571</v>
      </c>
      <c r="J1105" s="142"/>
    </row>
    <row r="1106" spans="1:14" ht="18.75">
      <c r="G1106" s="142"/>
      <c r="J1106" s="142"/>
    </row>
    <row r="1108" spans="1:14">
      <c r="A1108" s="114" t="s">
        <v>563</v>
      </c>
    </row>
    <row r="1111" spans="1:14">
      <c r="B1111" s="931" t="str">
        <f>開票立会人入力シート!D26</f>
        <v>令和-118年1月0日</v>
      </c>
      <c r="C1111" s="932"/>
      <c r="D1111" s="932"/>
    </row>
    <row r="1114" spans="1:14">
      <c r="B1114" s="114" t="s">
        <v>725</v>
      </c>
      <c r="J1114" s="141">
        <f>入力シート!C29</f>
        <v>0</v>
      </c>
      <c r="N1114" s="114" t="s">
        <v>564</v>
      </c>
    </row>
    <row r="1115" spans="1:14">
      <c r="I1115" s="141"/>
    </row>
    <row r="1117" spans="1:14" ht="21">
      <c r="D1117" s="133"/>
      <c r="E1117" s="133"/>
      <c r="F1117" s="134" t="s">
        <v>534</v>
      </c>
      <c r="G1117" s="133"/>
      <c r="I1117" s="927">
        <f>入力シート!C8</f>
        <v>0</v>
      </c>
      <c r="J1117" s="927"/>
      <c r="K1117" s="928">
        <f>入力シート!C10</f>
        <v>0</v>
      </c>
      <c r="L1117" s="928"/>
    </row>
    <row r="1118" spans="1:14" ht="21">
      <c r="D1118" s="133"/>
      <c r="E1118" s="133"/>
      <c r="F1118" s="134"/>
      <c r="G1118" s="133"/>
      <c r="I1118" s="135"/>
      <c r="J1118" s="135"/>
      <c r="K1118" s="136"/>
      <c r="L1118" s="136"/>
    </row>
    <row r="1119" spans="1:14" ht="21">
      <c r="D1119" s="133"/>
      <c r="E1119" s="133"/>
      <c r="F1119" s="134"/>
      <c r="G1119" s="133"/>
      <c r="I1119" s="135"/>
      <c r="J1119" s="135"/>
      <c r="K1119" s="136"/>
      <c r="L1119" s="136"/>
    </row>
    <row r="1120" spans="1:14">
      <c r="B1120" s="934" t="str">
        <f>開票立会人入力シート!B26</f>
        <v>野辺地町</v>
      </c>
      <c r="C1120" s="934"/>
      <c r="D1120" s="155" t="s">
        <v>577</v>
      </c>
      <c r="E1120" s="133"/>
      <c r="F1120" s="134"/>
      <c r="G1120" s="133"/>
      <c r="H1120" s="140" t="s">
        <v>515</v>
      </c>
      <c r="J1120" s="156"/>
      <c r="L1120" s="153"/>
    </row>
    <row r="1125" spans="1:14">
      <c r="A1125" s="289" t="s">
        <v>1333</v>
      </c>
    </row>
    <row r="1126" spans="1:14">
      <c r="A1126" s="289" t="s">
        <v>1334</v>
      </c>
    </row>
    <row r="1127" spans="1:14">
      <c r="A1127" s="289" t="s">
        <v>1342</v>
      </c>
    </row>
    <row r="1128" spans="1:14">
      <c r="A1128" s="289" t="s">
        <v>1343</v>
      </c>
    </row>
    <row r="1129" spans="1:14">
      <c r="N1129" s="138" t="s">
        <v>456</v>
      </c>
    </row>
    <row r="1133" spans="1:14" ht="28.5">
      <c r="A1133" s="921" t="s">
        <v>569</v>
      </c>
      <c r="B1133" s="921"/>
      <c r="C1133" s="921"/>
      <c r="D1133" s="921"/>
      <c r="E1133" s="921"/>
      <c r="F1133" s="921"/>
      <c r="G1133" s="921"/>
      <c r="H1133" s="921"/>
      <c r="I1133" s="921"/>
      <c r="J1133" s="921"/>
      <c r="K1133" s="921"/>
      <c r="L1133" s="921"/>
      <c r="M1133" s="921"/>
      <c r="N1133" s="921"/>
    </row>
    <row r="1137" spans="1:13">
      <c r="G1137" s="114" t="s">
        <v>558</v>
      </c>
    </row>
    <row r="1139" spans="1:13" ht="18.75">
      <c r="G1139" s="114" t="s">
        <v>533</v>
      </c>
      <c r="H1139" s="142"/>
      <c r="I1139" s="395">
        <f>開票立会人入力シート!K27</f>
        <v>0</v>
      </c>
      <c r="J1139" s="142"/>
      <c r="K1139" s="142"/>
    </row>
    <row r="1140" spans="1:13" ht="18.75">
      <c r="H1140" s="142"/>
      <c r="I1140" s="142"/>
      <c r="J1140" s="142"/>
      <c r="K1140" s="142"/>
    </row>
    <row r="1141" spans="1:13" ht="18.75">
      <c r="G1141" s="114" t="s">
        <v>483</v>
      </c>
      <c r="H1141" s="142"/>
      <c r="I1141" s="141">
        <f>開票立会人入力シート!H27</f>
        <v>0</v>
      </c>
      <c r="J1141" s="142"/>
      <c r="K1141" s="141">
        <f>開票立会人入力シート!J27</f>
        <v>0</v>
      </c>
    </row>
    <row r="1142" spans="1:13" ht="18.75">
      <c r="H1142" s="142"/>
      <c r="I1142" s="141"/>
      <c r="J1142" s="142"/>
      <c r="K1142" s="142"/>
    </row>
    <row r="1143" spans="1:13">
      <c r="G1143" s="114" t="s">
        <v>534</v>
      </c>
      <c r="I1143" s="141">
        <f>開票立会人入力シート!G27</f>
        <v>0</v>
      </c>
      <c r="J1143" s="141"/>
      <c r="K1143" s="141">
        <f>開票立会人入力シート!I27</f>
        <v>0</v>
      </c>
    </row>
    <row r="1144" spans="1:13">
      <c r="I1144" s="141"/>
      <c r="J1144" s="141"/>
      <c r="K1144" s="141"/>
    </row>
    <row r="1145" spans="1:13">
      <c r="H1145" s="144" t="s">
        <v>562</v>
      </c>
      <c r="I1145" s="937" t="str">
        <f>開票立会人入力シート!R27</f>
        <v>S//</v>
      </c>
      <c r="J1145" s="938"/>
      <c r="K1145" s="938"/>
      <c r="L1145" s="144" t="s">
        <v>561</v>
      </c>
      <c r="M1145" s="145"/>
    </row>
    <row r="1147" spans="1:13" ht="18.75">
      <c r="G1147" s="142"/>
    </row>
    <row r="1149" spans="1:13">
      <c r="A1149" s="114" t="s">
        <v>559</v>
      </c>
      <c r="C1149" s="141" t="str">
        <f>入力シート!C1</f>
        <v>令和4年7月10日執行参議院青森県選挙区選出議員選挙</v>
      </c>
    </row>
    <row r="1150" spans="1:13">
      <c r="C1150" s="141"/>
    </row>
    <row r="1151" spans="1:13" ht="18.75">
      <c r="G1151" s="142"/>
      <c r="J1151" s="142"/>
    </row>
    <row r="1152" spans="1:13" ht="18.75">
      <c r="A1152" s="114" t="s">
        <v>570</v>
      </c>
      <c r="F1152" s="141" t="str">
        <f>開票立会人入力シート!B27</f>
        <v>七戸町</v>
      </c>
      <c r="G1152" s="142"/>
      <c r="H1152" s="114" t="s">
        <v>571</v>
      </c>
      <c r="J1152" s="142"/>
    </row>
    <row r="1153" spans="1:14" ht="18.75">
      <c r="G1153" s="142"/>
      <c r="J1153" s="142"/>
    </row>
    <row r="1155" spans="1:14">
      <c r="A1155" s="114" t="s">
        <v>563</v>
      </c>
    </row>
    <row r="1158" spans="1:14">
      <c r="B1158" s="931" t="str">
        <f>開票立会人入力シート!D27</f>
        <v>令和-118年1月0日</v>
      </c>
      <c r="C1158" s="932"/>
      <c r="D1158" s="932"/>
    </row>
    <row r="1161" spans="1:14">
      <c r="B1161" s="114" t="s">
        <v>725</v>
      </c>
      <c r="J1161" s="141">
        <f>入力シート!C29</f>
        <v>0</v>
      </c>
      <c r="N1161" s="114" t="s">
        <v>564</v>
      </c>
    </row>
    <row r="1162" spans="1:14">
      <c r="I1162" s="141"/>
    </row>
    <row r="1164" spans="1:14" ht="21">
      <c r="D1164" s="133"/>
      <c r="E1164" s="133"/>
      <c r="F1164" s="134" t="s">
        <v>534</v>
      </c>
      <c r="G1164" s="133"/>
      <c r="I1164" s="927">
        <f>入力シート!C8</f>
        <v>0</v>
      </c>
      <c r="J1164" s="927"/>
      <c r="K1164" s="928">
        <f>入力シート!C10</f>
        <v>0</v>
      </c>
      <c r="L1164" s="928"/>
    </row>
    <row r="1165" spans="1:14" ht="21">
      <c r="D1165" s="133"/>
      <c r="E1165" s="133"/>
      <c r="F1165" s="134"/>
      <c r="G1165" s="133"/>
      <c r="I1165" s="135"/>
      <c r="J1165" s="135"/>
      <c r="K1165" s="136"/>
      <c r="L1165" s="136"/>
    </row>
    <row r="1166" spans="1:14" ht="21">
      <c r="D1166" s="133"/>
      <c r="E1166" s="133"/>
      <c r="F1166" s="134"/>
      <c r="G1166" s="133"/>
      <c r="I1166" s="135"/>
      <c r="J1166" s="135"/>
      <c r="K1166" s="136"/>
      <c r="L1166" s="136"/>
    </row>
    <row r="1167" spans="1:14">
      <c r="B1167" s="934" t="str">
        <f>開票立会人入力シート!B27</f>
        <v>七戸町</v>
      </c>
      <c r="C1167" s="934"/>
      <c r="D1167" s="155" t="s">
        <v>577</v>
      </c>
      <c r="E1167" s="133"/>
      <c r="F1167" s="134"/>
      <c r="G1167" s="133"/>
      <c r="H1167" s="140" t="s">
        <v>515</v>
      </c>
      <c r="J1167" s="156"/>
      <c r="L1167" s="153"/>
    </row>
    <row r="1172" spans="1:14">
      <c r="A1172" s="289" t="s">
        <v>1333</v>
      </c>
    </row>
    <row r="1173" spans="1:14">
      <c r="A1173" s="289" t="s">
        <v>1334</v>
      </c>
    </row>
    <row r="1174" spans="1:14">
      <c r="A1174" s="289" t="s">
        <v>1342</v>
      </c>
    </row>
    <row r="1175" spans="1:14">
      <c r="A1175" s="289" t="s">
        <v>1343</v>
      </c>
    </row>
    <row r="1176" spans="1:14">
      <c r="N1176" s="138" t="s">
        <v>456</v>
      </c>
    </row>
    <row r="1180" spans="1:14" ht="28.5">
      <c r="A1180" s="921" t="s">
        <v>569</v>
      </c>
      <c r="B1180" s="921"/>
      <c r="C1180" s="921"/>
      <c r="D1180" s="921"/>
      <c r="E1180" s="921"/>
      <c r="F1180" s="921"/>
      <c r="G1180" s="921"/>
      <c r="H1180" s="921"/>
      <c r="I1180" s="921"/>
      <c r="J1180" s="921"/>
      <c r="K1180" s="921"/>
      <c r="L1180" s="921"/>
      <c r="M1180" s="921"/>
      <c r="N1180" s="921"/>
    </row>
    <row r="1184" spans="1:14">
      <c r="G1184" s="114" t="s">
        <v>558</v>
      </c>
    </row>
    <row r="1186" spans="1:13" ht="18.75">
      <c r="G1186" s="114" t="s">
        <v>533</v>
      </c>
      <c r="H1186" s="142"/>
      <c r="I1186" s="395">
        <f>開票立会人入力シート!K28</f>
        <v>0</v>
      </c>
      <c r="J1186" s="142"/>
      <c r="K1186" s="142"/>
    </row>
    <row r="1187" spans="1:13" ht="18.75">
      <c r="H1187" s="142"/>
      <c r="I1187" s="142"/>
      <c r="J1187" s="142"/>
      <c r="K1187" s="142"/>
    </row>
    <row r="1188" spans="1:13" ht="18.75">
      <c r="G1188" s="114" t="s">
        <v>483</v>
      </c>
      <c r="H1188" s="142"/>
      <c r="I1188" s="141">
        <f>開票立会人入力シート!H28</f>
        <v>0</v>
      </c>
      <c r="J1188" s="142"/>
      <c r="K1188" s="141">
        <f>開票立会人入力シート!J28</f>
        <v>0</v>
      </c>
    </row>
    <row r="1189" spans="1:13" ht="18.75">
      <c r="H1189" s="142"/>
      <c r="I1189" s="141"/>
      <c r="J1189" s="142"/>
      <c r="K1189" s="142"/>
    </row>
    <row r="1190" spans="1:13">
      <c r="G1190" s="114" t="s">
        <v>534</v>
      </c>
      <c r="I1190" s="141">
        <f>開票立会人入力シート!G28</f>
        <v>0</v>
      </c>
      <c r="J1190" s="141"/>
      <c r="K1190" s="141">
        <f>開票立会人入力シート!I28</f>
        <v>0</v>
      </c>
    </row>
    <row r="1191" spans="1:13">
      <c r="I1191" s="141"/>
      <c r="J1191" s="141"/>
      <c r="K1191" s="141"/>
    </row>
    <row r="1192" spans="1:13">
      <c r="H1192" s="144" t="s">
        <v>562</v>
      </c>
      <c r="I1192" s="937" t="str">
        <f>開票立会人入力シート!R28</f>
        <v>S//</v>
      </c>
      <c r="J1192" s="938"/>
      <c r="K1192" s="938"/>
      <c r="L1192" s="144" t="s">
        <v>561</v>
      </c>
      <c r="M1192" s="145"/>
    </row>
    <row r="1194" spans="1:13" ht="18.75">
      <c r="G1194" s="142"/>
    </row>
    <row r="1196" spans="1:13">
      <c r="A1196" s="114" t="s">
        <v>559</v>
      </c>
      <c r="C1196" s="141" t="str">
        <f>入力シート!C1</f>
        <v>令和4年7月10日執行参議院青森県選挙区選出議員選挙</v>
      </c>
    </row>
    <row r="1197" spans="1:13">
      <c r="C1197" s="141"/>
    </row>
    <row r="1198" spans="1:13" ht="18.75">
      <c r="G1198" s="142"/>
      <c r="J1198" s="142"/>
    </row>
    <row r="1199" spans="1:13" ht="18.75">
      <c r="A1199" s="114" t="s">
        <v>570</v>
      </c>
      <c r="F1199" s="141" t="str">
        <f>開票立会人入力シート!B28</f>
        <v>六戸町</v>
      </c>
      <c r="G1199" s="142"/>
      <c r="H1199" s="114" t="s">
        <v>571</v>
      </c>
      <c r="J1199" s="142"/>
    </row>
    <row r="1200" spans="1:13" ht="18.75">
      <c r="G1200" s="142"/>
      <c r="J1200" s="142"/>
    </row>
    <row r="1202" spans="1:14">
      <c r="A1202" s="114" t="s">
        <v>563</v>
      </c>
    </row>
    <row r="1205" spans="1:14">
      <c r="B1205" s="931" t="str">
        <f>開票立会人入力シート!D28</f>
        <v>令和-118年1月0日</v>
      </c>
      <c r="C1205" s="932"/>
      <c r="D1205" s="932"/>
    </row>
    <row r="1208" spans="1:14">
      <c r="B1208" s="114" t="s">
        <v>725</v>
      </c>
      <c r="J1208" s="141">
        <f>入力シート!C29</f>
        <v>0</v>
      </c>
      <c r="N1208" s="114" t="s">
        <v>564</v>
      </c>
    </row>
    <row r="1209" spans="1:14">
      <c r="I1209" s="141"/>
    </row>
    <row r="1211" spans="1:14" ht="21">
      <c r="D1211" s="133"/>
      <c r="E1211" s="133"/>
      <c r="F1211" s="134" t="s">
        <v>534</v>
      </c>
      <c r="G1211" s="133"/>
      <c r="I1211" s="927">
        <f>入力シート!C8</f>
        <v>0</v>
      </c>
      <c r="J1211" s="927"/>
      <c r="K1211" s="928">
        <f>入力シート!C10</f>
        <v>0</v>
      </c>
      <c r="L1211" s="928"/>
    </row>
    <row r="1212" spans="1:14" ht="21">
      <c r="D1212" s="133"/>
      <c r="E1212" s="133"/>
      <c r="F1212" s="134"/>
      <c r="G1212" s="133"/>
      <c r="I1212" s="135"/>
      <c r="J1212" s="135"/>
      <c r="K1212" s="136"/>
      <c r="L1212" s="136"/>
    </row>
    <row r="1213" spans="1:14" ht="21">
      <c r="D1213" s="133"/>
      <c r="E1213" s="133"/>
      <c r="F1213" s="134"/>
      <c r="G1213" s="133"/>
      <c r="I1213" s="135"/>
      <c r="J1213" s="135"/>
      <c r="K1213" s="136"/>
      <c r="L1213" s="136"/>
    </row>
    <row r="1214" spans="1:14">
      <c r="B1214" s="934" t="str">
        <f>開票立会人入力シート!B28</f>
        <v>六戸町</v>
      </c>
      <c r="C1214" s="934"/>
      <c r="D1214" s="155" t="s">
        <v>577</v>
      </c>
      <c r="E1214" s="133"/>
      <c r="F1214" s="134"/>
      <c r="G1214" s="133"/>
      <c r="H1214" s="140" t="s">
        <v>515</v>
      </c>
      <c r="J1214" s="156"/>
      <c r="L1214" s="153"/>
    </row>
    <row r="1219" spans="1:14">
      <c r="A1219" s="289" t="s">
        <v>1333</v>
      </c>
    </row>
    <row r="1220" spans="1:14">
      <c r="A1220" s="289" t="s">
        <v>1334</v>
      </c>
    </row>
    <row r="1221" spans="1:14">
      <c r="A1221" s="289" t="s">
        <v>1342</v>
      </c>
    </row>
    <row r="1222" spans="1:14">
      <c r="A1222" s="289" t="s">
        <v>1343</v>
      </c>
    </row>
    <row r="1223" spans="1:14">
      <c r="N1223" s="138" t="s">
        <v>456</v>
      </c>
    </row>
    <row r="1227" spans="1:14" ht="28.5">
      <c r="A1227" s="921" t="s">
        <v>569</v>
      </c>
      <c r="B1227" s="921"/>
      <c r="C1227" s="921"/>
      <c r="D1227" s="921"/>
      <c r="E1227" s="921"/>
      <c r="F1227" s="921"/>
      <c r="G1227" s="921"/>
      <c r="H1227" s="921"/>
      <c r="I1227" s="921"/>
      <c r="J1227" s="921"/>
      <c r="K1227" s="921"/>
      <c r="L1227" s="921"/>
      <c r="M1227" s="921"/>
      <c r="N1227" s="921"/>
    </row>
    <row r="1231" spans="1:14">
      <c r="G1231" s="114" t="s">
        <v>558</v>
      </c>
    </row>
    <row r="1233" spans="1:13" ht="18.75">
      <c r="G1233" s="114" t="s">
        <v>533</v>
      </c>
      <c r="H1233" s="142"/>
      <c r="I1233" s="395">
        <f>開票立会人入力シート!K29</f>
        <v>0</v>
      </c>
      <c r="J1233" s="142"/>
      <c r="K1233" s="142"/>
    </row>
    <row r="1234" spans="1:13" ht="18.75">
      <c r="H1234" s="142"/>
      <c r="I1234" s="142"/>
      <c r="J1234" s="142"/>
      <c r="K1234" s="142"/>
    </row>
    <row r="1235" spans="1:13" ht="18.75">
      <c r="G1235" s="114" t="s">
        <v>483</v>
      </c>
      <c r="H1235" s="142"/>
      <c r="I1235" s="141">
        <f>開票立会人入力シート!H29</f>
        <v>0</v>
      </c>
      <c r="J1235" s="142"/>
      <c r="K1235" s="141">
        <f>開票立会人入力シート!J29</f>
        <v>0</v>
      </c>
    </row>
    <row r="1236" spans="1:13" ht="18.75">
      <c r="H1236" s="142"/>
      <c r="I1236" s="141"/>
      <c r="J1236" s="142"/>
      <c r="K1236" s="142"/>
    </row>
    <row r="1237" spans="1:13">
      <c r="G1237" s="114" t="s">
        <v>534</v>
      </c>
      <c r="I1237" s="141">
        <f>開票立会人入力シート!G29</f>
        <v>0</v>
      </c>
      <c r="J1237" s="141"/>
      <c r="K1237" s="141">
        <f>開票立会人入力シート!I29</f>
        <v>0</v>
      </c>
    </row>
    <row r="1238" spans="1:13">
      <c r="I1238" s="141"/>
      <c r="J1238" s="141"/>
      <c r="K1238" s="141"/>
    </row>
    <row r="1239" spans="1:13">
      <c r="H1239" s="144" t="s">
        <v>562</v>
      </c>
      <c r="I1239" s="937" t="str">
        <f>開票立会人入力シート!R29</f>
        <v>S//</v>
      </c>
      <c r="J1239" s="938"/>
      <c r="K1239" s="938"/>
      <c r="L1239" s="144" t="s">
        <v>561</v>
      </c>
      <c r="M1239" s="145"/>
    </row>
    <row r="1241" spans="1:13" ht="18.75">
      <c r="G1241" s="142"/>
    </row>
    <row r="1243" spans="1:13">
      <c r="A1243" s="114" t="s">
        <v>559</v>
      </c>
      <c r="C1243" s="141" t="str">
        <f>入力シート!C1</f>
        <v>令和4年7月10日執行参議院青森県選挙区選出議員選挙</v>
      </c>
    </row>
    <row r="1244" spans="1:13">
      <c r="C1244" s="141"/>
    </row>
    <row r="1245" spans="1:13" ht="18.75">
      <c r="G1245" s="142"/>
      <c r="J1245" s="142"/>
    </row>
    <row r="1246" spans="1:13" ht="18.75">
      <c r="A1246" s="114" t="s">
        <v>570</v>
      </c>
      <c r="F1246" s="141" t="str">
        <f>開票立会人入力シート!B29</f>
        <v>横浜町</v>
      </c>
      <c r="G1246" s="142"/>
      <c r="H1246" s="114" t="s">
        <v>571</v>
      </c>
      <c r="J1246" s="142"/>
    </row>
    <row r="1247" spans="1:13" ht="18.75">
      <c r="G1247" s="142"/>
      <c r="J1247" s="142"/>
    </row>
    <row r="1249" spans="1:14">
      <c r="A1249" s="114" t="s">
        <v>563</v>
      </c>
    </row>
    <row r="1252" spans="1:14">
      <c r="B1252" s="931" t="str">
        <f>開票立会人入力シート!D29</f>
        <v>令和-118年1月0日</v>
      </c>
      <c r="C1252" s="932"/>
      <c r="D1252" s="932"/>
    </row>
    <row r="1255" spans="1:14">
      <c r="B1255" s="114" t="s">
        <v>725</v>
      </c>
      <c r="J1255" s="141">
        <f>入力シート!C29</f>
        <v>0</v>
      </c>
      <c r="N1255" s="114" t="s">
        <v>564</v>
      </c>
    </row>
    <row r="1256" spans="1:14">
      <c r="I1256" s="141"/>
    </row>
    <row r="1258" spans="1:14" ht="21">
      <c r="D1258" s="133"/>
      <c r="E1258" s="133"/>
      <c r="F1258" s="134" t="s">
        <v>534</v>
      </c>
      <c r="G1258" s="133"/>
      <c r="I1258" s="927">
        <f>入力シート!C8</f>
        <v>0</v>
      </c>
      <c r="J1258" s="927"/>
      <c r="K1258" s="928">
        <f>入力シート!C10</f>
        <v>0</v>
      </c>
      <c r="L1258" s="928"/>
    </row>
    <row r="1259" spans="1:14" ht="21">
      <c r="D1259" s="133"/>
      <c r="E1259" s="133"/>
      <c r="F1259" s="134"/>
      <c r="G1259" s="133"/>
      <c r="I1259" s="135"/>
      <c r="J1259" s="135"/>
      <c r="K1259" s="136"/>
      <c r="L1259" s="136"/>
    </row>
    <row r="1260" spans="1:14" ht="21">
      <c r="D1260" s="133"/>
      <c r="E1260" s="133"/>
      <c r="F1260" s="134"/>
      <c r="G1260" s="133"/>
      <c r="I1260" s="135"/>
      <c r="J1260" s="135"/>
      <c r="K1260" s="136"/>
      <c r="L1260" s="136"/>
    </row>
    <row r="1261" spans="1:14">
      <c r="B1261" s="934" t="str">
        <f>開票立会人入力シート!B29</f>
        <v>横浜町</v>
      </c>
      <c r="C1261" s="934"/>
      <c r="D1261" s="155" t="s">
        <v>577</v>
      </c>
      <c r="E1261" s="133"/>
      <c r="F1261" s="134"/>
      <c r="G1261" s="133"/>
      <c r="H1261" s="140" t="s">
        <v>515</v>
      </c>
      <c r="J1261" s="156"/>
      <c r="L1261" s="153"/>
    </row>
    <row r="1266" spans="1:14">
      <c r="A1266" s="289" t="s">
        <v>1333</v>
      </c>
    </row>
    <row r="1267" spans="1:14">
      <c r="A1267" s="289" t="s">
        <v>1334</v>
      </c>
    </row>
    <row r="1268" spans="1:14">
      <c r="A1268" s="289" t="s">
        <v>1342</v>
      </c>
    </row>
    <row r="1269" spans="1:14">
      <c r="A1269" s="289" t="s">
        <v>1343</v>
      </c>
    </row>
    <row r="1270" spans="1:14">
      <c r="N1270" s="138" t="s">
        <v>456</v>
      </c>
    </row>
    <row r="1274" spans="1:14" ht="28.5">
      <c r="A1274" s="921" t="s">
        <v>569</v>
      </c>
      <c r="B1274" s="921"/>
      <c r="C1274" s="921"/>
      <c r="D1274" s="921"/>
      <c r="E1274" s="921"/>
      <c r="F1274" s="921"/>
      <c r="G1274" s="921"/>
      <c r="H1274" s="921"/>
      <c r="I1274" s="921"/>
      <c r="J1274" s="921"/>
      <c r="K1274" s="921"/>
      <c r="L1274" s="921"/>
      <c r="M1274" s="921"/>
      <c r="N1274" s="921"/>
    </row>
    <row r="1278" spans="1:14">
      <c r="G1278" s="114" t="s">
        <v>558</v>
      </c>
    </row>
    <row r="1280" spans="1:14" ht="18.75">
      <c r="G1280" s="114" t="s">
        <v>533</v>
      </c>
      <c r="H1280" s="142"/>
      <c r="I1280" s="395">
        <f>開票立会人入力シート!K30</f>
        <v>0</v>
      </c>
      <c r="J1280" s="142"/>
      <c r="K1280" s="142"/>
    </row>
    <row r="1281" spans="1:13" ht="18.75">
      <c r="H1281" s="142"/>
      <c r="I1281" s="142"/>
      <c r="J1281" s="142"/>
      <c r="K1281" s="142"/>
    </row>
    <row r="1282" spans="1:13" ht="18.75">
      <c r="G1282" s="114" t="s">
        <v>483</v>
      </c>
      <c r="H1282" s="142"/>
      <c r="I1282" s="141">
        <f>開票立会人入力シート!H30</f>
        <v>0</v>
      </c>
      <c r="J1282" s="142"/>
      <c r="K1282" s="141">
        <f>開票立会人入力シート!J30</f>
        <v>0</v>
      </c>
    </row>
    <row r="1283" spans="1:13" ht="18.75">
      <c r="H1283" s="142"/>
      <c r="I1283" s="141"/>
      <c r="J1283" s="142"/>
      <c r="K1283" s="142"/>
    </row>
    <row r="1284" spans="1:13">
      <c r="G1284" s="114" t="s">
        <v>534</v>
      </c>
      <c r="I1284" s="141">
        <f>開票立会人入力シート!G30</f>
        <v>0</v>
      </c>
      <c r="J1284" s="141"/>
      <c r="K1284" s="141">
        <f>開票立会人入力シート!I30</f>
        <v>0</v>
      </c>
    </row>
    <row r="1285" spans="1:13">
      <c r="I1285" s="141"/>
      <c r="J1285" s="141"/>
      <c r="K1285" s="141"/>
    </row>
    <row r="1286" spans="1:13">
      <c r="H1286" s="144" t="s">
        <v>562</v>
      </c>
      <c r="I1286" s="937" t="str">
        <f>開票立会人入力シート!R30</f>
        <v>S//</v>
      </c>
      <c r="J1286" s="938"/>
      <c r="K1286" s="938"/>
      <c r="L1286" s="144" t="s">
        <v>561</v>
      </c>
      <c r="M1286" s="145"/>
    </row>
    <row r="1288" spans="1:13" ht="18.75">
      <c r="G1288" s="142"/>
    </row>
    <row r="1290" spans="1:13">
      <c r="A1290" s="114" t="s">
        <v>559</v>
      </c>
      <c r="C1290" s="141" t="str">
        <f>入力シート!C1</f>
        <v>令和4年7月10日執行参議院青森県選挙区選出議員選挙</v>
      </c>
    </row>
    <row r="1291" spans="1:13">
      <c r="C1291" s="141"/>
    </row>
    <row r="1292" spans="1:13" ht="18.75">
      <c r="G1292" s="142"/>
      <c r="J1292" s="142"/>
    </row>
    <row r="1293" spans="1:13" ht="18.75">
      <c r="A1293" s="114" t="s">
        <v>570</v>
      </c>
      <c r="F1293" s="141" t="str">
        <f>開票立会人入力シート!B30</f>
        <v>東北町</v>
      </c>
      <c r="G1293" s="142"/>
      <c r="H1293" s="114" t="s">
        <v>571</v>
      </c>
      <c r="J1293" s="142"/>
    </row>
    <row r="1294" spans="1:13" ht="18.75">
      <c r="G1294" s="142"/>
      <c r="J1294" s="142"/>
    </row>
    <row r="1296" spans="1:13">
      <c r="A1296" s="114" t="s">
        <v>563</v>
      </c>
    </row>
    <row r="1299" spans="2:14">
      <c r="B1299" s="931" t="str">
        <f>開票立会人入力シート!D30</f>
        <v>令和-118年1月0日</v>
      </c>
      <c r="C1299" s="932"/>
      <c r="D1299" s="932"/>
    </row>
    <row r="1302" spans="2:14">
      <c r="B1302" s="114" t="s">
        <v>725</v>
      </c>
      <c r="J1302" s="141">
        <f>入力シート!C29</f>
        <v>0</v>
      </c>
      <c r="N1302" s="114" t="s">
        <v>564</v>
      </c>
    </row>
    <row r="1303" spans="2:14">
      <c r="I1303" s="141"/>
    </row>
    <row r="1305" spans="2:14" ht="21">
      <c r="D1305" s="133"/>
      <c r="E1305" s="133"/>
      <c r="F1305" s="134" t="s">
        <v>534</v>
      </c>
      <c r="G1305" s="133"/>
      <c r="I1305" s="927">
        <f>入力シート!C8</f>
        <v>0</v>
      </c>
      <c r="J1305" s="927"/>
      <c r="K1305" s="928">
        <f>入力シート!C10</f>
        <v>0</v>
      </c>
      <c r="L1305" s="928"/>
    </row>
    <row r="1306" spans="2:14" ht="21">
      <c r="D1306" s="133"/>
      <c r="E1306" s="133"/>
      <c r="F1306" s="134"/>
      <c r="G1306" s="133"/>
      <c r="I1306" s="135"/>
      <c r="J1306" s="135"/>
      <c r="K1306" s="136"/>
      <c r="L1306" s="136"/>
    </row>
    <row r="1307" spans="2:14" ht="21">
      <c r="D1307" s="133"/>
      <c r="E1307" s="133"/>
      <c r="F1307" s="134"/>
      <c r="G1307" s="133"/>
      <c r="I1307" s="135"/>
      <c r="J1307" s="135"/>
      <c r="K1307" s="136"/>
      <c r="L1307" s="136"/>
    </row>
    <row r="1308" spans="2:14">
      <c r="B1308" s="934" t="str">
        <f>開票立会人入力シート!B30</f>
        <v>東北町</v>
      </c>
      <c r="C1308" s="934"/>
      <c r="D1308" s="155" t="s">
        <v>577</v>
      </c>
      <c r="E1308" s="133"/>
      <c r="F1308" s="134"/>
      <c r="G1308" s="133"/>
      <c r="H1308" s="140" t="s">
        <v>515</v>
      </c>
      <c r="J1308" s="156"/>
      <c r="L1308" s="153"/>
    </row>
    <row r="1313" spans="1:14">
      <c r="A1313" s="289" t="s">
        <v>1333</v>
      </c>
    </row>
    <row r="1314" spans="1:14">
      <c r="A1314" s="289" t="s">
        <v>1334</v>
      </c>
    </row>
    <row r="1315" spans="1:14">
      <c r="A1315" s="289" t="s">
        <v>1342</v>
      </c>
    </row>
    <row r="1316" spans="1:14">
      <c r="A1316" s="289" t="s">
        <v>1343</v>
      </c>
    </row>
    <row r="1317" spans="1:14">
      <c r="N1317" s="138" t="s">
        <v>456</v>
      </c>
    </row>
    <row r="1321" spans="1:14" ht="28.5">
      <c r="A1321" s="921" t="s">
        <v>569</v>
      </c>
      <c r="B1321" s="921"/>
      <c r="C1321" s="921"/>
      <c r="D1321" s="921"/>
      <c r="E1321" s="921"/>
      <c r="F1321" s="921"/>
      <c r="G1321" s="921"/>
      <c r="H1321" s="921"/>
      <c r="I1321" s="921"/>
      <c r="J1321" s="921"/>
      <c r="K1321" s="921"/>
      <c r="L1321" s="921"/>
      <c r="M1321" s="921"/>
      <c r="N1321" s="921"/>
    </row>
    <row r="1325" spans="1:14">
      <c r="G1325" s="114" t="s">
        <v>558</v>
      </c>
    </row>
    <row r="1327" spans="1:14" ht="18.75">
      <c r="G1327" s="114" t="s">
        <v>533</v>
      </c>
      <c r="H1327" s="142"/>
      <c r="I1327" s="395">
        <f>開票立会人入力シート!K31</f>
        <v>0</v>
      </c>
      <c r="J1327" s="142"/>
      <c r="K1327" s="142"/>
    </row>
    <row r="1328" spans="1:14" ht="18.75">
      <c r="H1328" s="142"/>
      <c r="I1328" s="142"/>
      <c r="J1328" s="142"/>
      <c r="K1328" s="142"/>
    </row>
    <row r="1329" spans="1:13" ht="18.75">
      <c r="G1329" s="114" t="s">
        <v>483</v>
      </c>
      <c r="H1329" s="142"/>
      <c r="I1329" s="141">
        <f>開票立会人入力シート!H31</f>
        <v>0</v>
      </c>
      <c r="J1329" s="142"/>
      <c r="K1329" s="141">
        <f>開票立会人入力シート!J31</f>
        <v>0</v>
      </c>
    </row>
    <row r="1330" spans="1:13" ht="18.75">
      <c r="H1330" s="142"/>
      <c r="I1330" s="141"/>
      <c r="J1330" s="142"/>
      <c r="K1330" s="142"/>
    </row>
    <row r="1331" spans="1:13">
      <c r="G1331" s="114" t="s">
        <v>534</v>
      </c>
      <c r="I1331" s="141">
        <f>開票立会人入力シート!G31</f>
        <v>0</v>
      </c>
      <c r="J1331" s="141"/>
      <c r="K1331" s="141">
        <f>開票立会人入力シート!I31</f>
        <v>0</v>
      </c>
    </row>
    <row r="1332" spans="1:13">
      <c r="I1332" s="141"/>
      <c r="J1332" s="141"/>
      <c r="K1332" s="141"/>
    </row>
    <row r="1333" spans="1:13">
      <c r="H1333" s="144" t="s">
        <v>562</v>
      </c>
      <c r="I1333" s="937" t="str">
        <f>開票立会人入力シート!R31</f>
        <v>S//</v>
      </c>
      <c r="J1333" s="938"/>
      <c r="K1333" s="938"/>
      <c r="L1333" s="144" t="s">
        <v>561</v>
      </c>
      <c r="M1333" s="145"/>
    </row>
    <row r="1335" spans="1:13" ht="18.75">
      <c r="G1335" s="142"/>
    </row>
    <row r="1337" spans="1:13">
      <c r="A1337" s="114" t="s">
        <v>559</v>
      </c>
      <c r="C1337" s="141" t="str">
        <f>入力シート!C1</f>
        <v>令和4年7月10日執行参議院青森県選挙区選出議員選挙</v>
      </c>
    </row>
    <row r="1338" spans="1:13">
      <c r="C1338" s="141"/>
    </row>
    <row r="1339" spans="1:13" ht="18.75">
      <c r="G1339" s="142"/>
      <c r="J1339" s="142"/>
    </row>
    <row r="1340" spans="1:13" ht="18.75">
      <c r="A1340" s="114" t="s">
        <v>570</v>
      </c>
      <c r="F1340" s="141" t="str">
        <f>開票立会人入力シート!B31</f>
        <v>六ヶ所村</v>
      </c>
      <c r="G1340" s="142"/>
      <c r="H1340" s="114" t="s">
        <v>571</v>
      </c>
      <c r="J1340" s="142"/>
    </row>
    <row r="1341" spans="1:13" ht="18.75">
      <c r="G1341" s="142"/>
      <c r="J1341" s="142"/>
    </row>
    <row r="1343" spans="1:13">
      <c r="A1343" s="114" t="s">
        <v>563</v>
      </c>
    </row>
    <row r="1346" spans="1:14">
      <c r="B1346" s="931" t="str">
        <f>開票立会人入力シート!D31</f>
        <v>令和-118年1月0日</v>
      </c>
      <c r="C1346" s="932"/>
      <c r="D1346" s="932"/>
    </row>
    <row r="1349" spans="1:14">
      <c r="B1349" s="114" t="s">
        <v>725</v>
      </c>
      <c r="J1349" s="141">
        <f>入力シート!C29</f>
        <v>0</v>
      </c>
      <c r="N1349" s="114" t="s">
        <v>564</v>
      </c>
    </row>
    <row r="1350" spans="1:14">
      <c r="I1350" s="141"/>
    </row>
    <row r="1352" spans="1:14" ht="21">
      <c r="D1352" s="133"/>
      <c r="E1352" s="133"/>
      <c r="F1352" s="134" t="s">
        <v>534</v>
      </c>
      <c r="G1352" s="133"/>
      <c r="I1352" s="927">
        <f>入力シート!C8</f>
        <v>0</v>
      </c>
      <c r="J1352" s="927"/>
      <c r="K1352" s="928">
        <f>入力シート!C10</f>
        <v>0</v>
      </c>
      <c r="L1352" s="928"/>
    </row>
    <row r="1353" spans="1:14" ht="21">
      <c r="D1353" s="133"/>
      <c r="E1353" s="133"/>
      <c r="F1353" s="134"/>
      <c r="G1353" s="133"/>
      <c r="I1353" s="135"/>
      <c r="J1353" s="135"/>
      <c r="K1353" s="136"/>
      <c r="L1353" s="136"/>
    </row>
    <row r="1354" spans="1:14" ht="21">
      <c r="D1354" s="133"/>
      <c r="E1354" s="133"/>
      <c r="F1354" s="134"/>
      <c r="G1354" s="133"/>
      <c r="I1354" s="135"/>
      <c r="J1354" s="135"/>
      <c r="K1354" s="136"/>
      <c r="L1354" s="136"/>
    </row>
    <row r="1355" spans="1:14">
      <c r="B1355" s="934" t="str">
        <f>開票立会人入力シート!B31</f>
        <v>六ヶ所村</v>
      </c>
      <c r="C1355" s="934"/>
      <c r="D1355" s="155" t="s">
        <v>577</v>
      </c>
      <c r="E1355" s="133"/>
      <c r="F1355" s="134"/>
      <c r="G1355" s="133"/>
      <c r="H1355" s="140" t="s">
        <v>515</v>
      </c>
      <c r="J1355" s="156"/>
      <c r="L1355" s="153"/>
    </row>
    <row r="1360" spans="1:14">
      <c r="A1360" s="289" t="s">
        <v>1333</v>
      </c>
    </row>
    <row r="1361" spans="1:14">
      <c r="A1361" s="289" t="s">
        <v>1334</v>
      </c>
    </row>
    <row r="1362" spans="1:14">
      <c r="A1362" s="289" t="s">
        <v>1342</v>
      </c>
    </row>
    <row r="1363" spans="1:14">
      <c r="A1363" s="289" t="s">
        <v>1343</v>
      </c>
    </row>
    <row r="1364" spans="1:14">
      <c r="N1364" s="138" t="s">
        <v>456</v>
      </c>
    </row>
    <row r="1368" spans="1:14" ht="28.5">
      <c r="A1368" s="921" t="s">
        <v>569</v>
      </c>
      <c r="B1368" s="921"/>
      <c r="C1368" s="921"/>
      <c r="D1368" s="921"/>
      <c r="E1368" s="921"/>
      <c r="F1368" s="921"/>
      <c r="G1368" s="921"/>
      <c r="H1368" s="921"/>
      <c r="I1368" s="921"/>
      <c r="J1368" s="921"/>
      <c r="K1368" s="921"/>
      <c r="L1368" s="921"/>
      <c r="M1368" s="921"/>
      <c r="N1368" s="921"/>
    </row>
    <row r="1372" spans="1:14">
      <c r="G1372" s="114" t="s">
        <v>558</v>
      </c>
    </row>
    <row r="1374" spans="1:14" ht="18.75">
      <c r="G1374" s="114" t="s">
        <v>533</v>
      </c>
      <c r="H1374" s="142"/>
      <c r="I1374" s="395">
        <f>開票立会人入力シート!K32</f>
        <v>0</v>
      </c>
      <c r="J1374" s="142"/>
      <c r="K1374" s="142"/>
    </row>
    <row r="1375" spans="1:14" ht="18.75">
      <c r="H1375" s="142"/>
      <c r="I1375" s="142"/>
      <c r="J1375" s="142"/>
      <c r="K1375" s="142"/>
    </row>
    <row r="1376" spans="1:14" ht="18.75">
      <c r="G1376" s="114" t="s">
        <v>483</v>
      </c>
      <c r="H1376" s="142"/>
      <c r="I1376" s="141">
        <f>開票立会人入力シート!H32</f>
        <v>0</v>
      </c>
      <c r="J1376" s="142"/>
      <c r="K1376" s="141">
        <f>開票立会人入力シート!J32</f>
        <v>0</v>
      </c>
    </row>
    <row r="1377" spans="1:13" ht="18.75">
      <c r="H1377" s="142"/>
      <c r="I1377" s="141"/>
      <c r="J1377" s="142"/>
      <c r="K1377" s="142"/>
    </row>
    <row r="1378" spans="1:13">
      <c r="G1378" s="114" t="s">
        <v>534</v>
      </c>
      <c r="I1378" s="141">
        <f>開票立会人入力シート!G32</f>
        <v>0</v>
      </c>
      <c r="J1378" s="141"/>
      <c r="K1378" s="141">
        <f>開票立会人入力シート!I32</f>
        <v>0</v>
      </c>
    </row>
    <row r="1379" spans="1:13">
      <c r="I1379" s="141"/>
      <c r="J1379" s="141"/>
      <c r="K1379" s="141"/>
    </row>
    <row r="1380" spans="1:13">
      <c r="H1380" s="144" t="s">
        <v>562</v>
      </c>
      <c r="I1380" s="937" t="str">
        <f>開票立会人入力シート!R32</f>
        <v>S//</v>
      </c>
      <c r="J1380" s="938"/>
      <c r="K1380" s="938"/>
      <c r="L1380" s="144" t="s">
        <v>561</v>
      </c>
      <c r="M1380" s="145"/>
    </row>
    <row r="1382" spans="1:13" ht="18.75">
      <c r="G1382" s="142"/>
    </row>
    <row r="1384" spans="1:13">
      <c r="A1384" s="114" t="s">
        <v>559</v>
      </c>
      <c r="C1384" s="141" t="str">
        <f>入力シート!C1</f>
        <v>令和4年7月10日執行参議院青森県選挙区選出議員選挙</v>
      </c>
    </row>
    <row r="1385" spans="1:13">
      <c r="C1385" s="141"/>
    </row>
    <row r="1386" spans="1:13" ht="18.75">
      <c r="G1386" s="142"/>
      <c r="J1386" s="142"/>
    </row>
    <row r="1387" spans="1:13" ht="18.75">
      <c r="A1387" s="114" t="s">
        <v>570</v>
      </c>
      <c r="F1387" s="141" t="str">
        <f>開票立会人入力シート!B32</f>
        <v>おいらせ町</v>
      </c>
      <c r="G1387" s="142"/>
      <c r="H1387" s="114" t="s">
        <v>571</v>
      </c>
      <c r="J1387" s="142"/>
    </row>
    <row r="1388" spans="1:13" ht="18.75">
      <c r="G1388" s="142"/>
      <c r="J1388" s="142"/>
    </row>
    <row r="1390" spans="1:13">
      <c r="A1390" s="114" t="s">
        <v>563</v>
      </c>
    </row>
    <row r="1393" spans="1:14">
      <c r="B1393" s="931" t="str">
        <f>開票立会人入力シート!D32</f>
        <v>令和-118年1月0日</v>
      </c>
      <c r="C1393" s="932"/>
      <c r="D1393" s="932"/>
    </row>
    <row r="1396" spans="1:14">
      <c r="B1396" s="114" t="s">
        <v>725</v>
      </c>
      <c r="J1396" s="141">
        <f>入力シート!C29</f>
        <v>0</v>
      </c>
      <c r="N1396" s="114" t="s">
        <v>564</v>
      </c>
    </row>
    <row r="1397" spans="1:14">
      <c r="I1397" s="141"/>
    </row>
    <row r="1399" spans="1:14" ht="21">
      <c r="D1399" s="133"/>
      <c r="E1399" s="133"/>
      <c r="F1399" s="134" t="s">
        <v>534</v>
      </c>
      <c r="G1399" s="133"/>
      <c r="I1399" s="927">
        <f>入力シート!C8</f>
        <v>0</v>
      </c>
      <c r="J1399" s="927"/>
      <c r="K1399" s="928">
        <f>入力シート!C10</f>
        <v>0</v>
      </c>
      <c r="L1399" s="928"/>
    </row>
    <row r="1400" spans="1:14" ht="21">
      <c r="D1400" s="133"/>
      <c r="E1400" s="133"/>
      <c r="F1400" s="134"/>
      <c r="G1400" s="133"/>
      <c r="I1400" s="135"/>
      <c r="J1400" s="135"/>
      <c r="K1400" s="136"/>
      <c r="L1400" s="136"/>
    </row>
    <row r="1401" spans="1:14" ht="21">
      <c r="D1401" s="133"/>
      <c r="E1401" s="133"/>
      <c r="F1401" s="134"/>
      <c r="G1401" s="133"/>
      <c r="I1401" s="135"/>
      <c r="J1401" s="135"/>
      <c r="K1401" s="136"/>
      <c r="L1401" s="136"/>
    </row>
    <row r="1402" spans="1:14">
      <c r="B1402" s="934" t="str">
        <f>開票立会人入力シート!B32</f>
        <v>おいらせ町</v>
      </c>
      <c r="C1402" s="934"/>
      <c r="D1402" s="155" t="s">
        <v>577</v>
      </c>
      <c r="E1402" s="133"/>
      <c r="F1402" s="134"/>
      <c r="G1402" s="133"/>
      <c r="H1402" s="140" t="s">
        <v>515</v>
      </c>
      <c r="J1402" s="156"/>
      <c r="L1402" s="153"/>
    </row>
    <row r="1407" spans="1:14">
      <c r="A1407" s="289" t="s">
        <v>1333</v>
      </c>
    </row>
    <row r="1408" spans="1:14">
      <c r="A1408" s="289" t="s">
        <v>1334</v>
      </c>
    </row>
    <row r="1409" spans="1:14">
      <c r="A1409" s="289" t="s">
        <v>1342</v>
      </c>
    </row>
    <row r="1410" spans="1:14">
      <c r="A1410" s="289" t="s">
        <v>1343</v>
      </c>
    </row>
    <row r="1411" spans="1:14">
      <c r="N1411" s="138" t="s">
        <v>456</v>
      </c>
    </row>
    <row r="1415" spans="1:14" ht="28.5">
      <c r="A1415" s="921" t="s">
        <v>569</v>
      </c>
      <c r="B1415" s="921"/>
      <c r="C1415" s="921"/>
      <c r="D1415" s="921"/>
      <c r="E1415" s="921"/>
      <c r="F1415" s="921"/>
      <c r="G1415" s="921"/>
      <c r="H1415" s="921"/>
      <c r="I1415" s="921"/>
      <c r="J1415" s="921"/>
      <c r="K1415" s="921"/>
      <c r="L1415" s="921"/>
      <c r="M1415" s="921"/>
      <c r="N1415" s="921"/>
    </row>
    <row r="1419" spans="1:14">
      <c r="G1419" s="114" t="s">
        <v>558</v>
      </c>
    </row>
    <row r="1421" spans="1:14" ht="18.75">
      <c r="G1421" s="114" t="s">
        <v>533</v>
      </c>
      <c r="H1421" s="142"/>
      <c r="I1421" s="395">
        <f>開票立会人入力シート!K33</f>
        <v>0</v>
      </c>
      <c r="J1421" s="142"/>
      <c r="K1421" s="142"/>
    </row>
    <row r="1422" spans="1:14" ht="18.75">
      <c r="H1422" s="142"/>
      <c r="I1422" s="142"/>
      <c r="J1422" s="142"/>
      <c r="K1422" s="142"/>
    </row>
    <row r="1423" spans="1:14" ht="18.75">
      <c r="G1423" s="114" t="s">
        <v>483</v>
      </c>
      <c r="H1423" s="142"/>
      <c r="I1423" s="141">
        <f>開票立会人入力シート!H33</f>
        <v>0</v>
      </c>
      <c r="J1423" s="142"/>
      <c r="K1423" s="141">
        <f>開票立会人入力シート!J33</f>
        <v>0</v>
      </c>
    </row>
    <row r="1424" spans="1:14" ht="18.75">
      <c r="H1424" s="142"/>
      <c r="I1424" s="141"/>
      <c r="J1424" s="142"/>
      <c r="K1424" s="142"/>
    </row>
    <row r="1425" spans="1:13">
      <c r="G1425" s="114" t="s">
        <v>534</v>
      </c>
      <c r="I1425" s="141">
        <f>開票立会人入力シート!G33</f>
        <v>0</v>
      </c>
      <c r="J1425" s="141"/>
      <c r="K1425" s="141">
        <f>開票立会人入力シート!I33</f>
        <v>0</v>
      </c>
    </row>
    <row r="1426" spans="1:13">
      <c r="I1426" s="141"/>
      <c r="J1426" s="141"/>
      <c r="K1426" s="141"/>
    </row>
    <row r="1427" spans="1:13">
      <c r="H1427" s="144" t="s">
        <v>562</v>
      </c>
      <c r="I1427" s="937" t="str">
        <f>開票立会人入力シート!R33</f>
        <v>S//</v>
      </c>
      <c r="J1427" s="938"/>
      <c r="K1427" s="938"/>
      <c r="L1427" s="144" t="s">
        <v>561</v>
      </c>
      <c r="M1427" s="145"/>
    </row>
    <row r="1429" spans="1:13" ht="18.75">
      <c r="G1429" s="142"/>
    </row>
    <row r="1431" spans="1:13">
      <c r="A1431" s="114" t="s">
        <v>559</v>
      </c>
      <c r="C1431" s="141" t="str">
        <f>入力シート!C1</f>
        <v>令和4年7月10日執行参議院青森県選挙区選出議員選挙</v>
      </c>
    </row>
    <row r="1432" spans="1:13">
      <c r="C1432" s="141"/>
    </row>
    <row r="1433" spans="1:13" ht="18.75">
      <c r="G1433" s="142"/>
      <c r="J1433" s="142"/>
    </row>
    <row r="1434" spans="1:13" ht="18.75">
      <c r="A1434" s="114" t="s">
        <v>570</v>
      </c>
      <c r="F1434" s="141" t="str">
        <f>開票立会人入力シート!B33</f>
        <v>大間町</v>
      </c>
      <c r="G1434" s="142"/>
      <c r="H1434" s="114" t="s">
        <v>571</v>
      </c>
      <c r="J1434" s="142"/>
    </row>
    <row r="1435" spans="1:13" ht="18.75">
      <c r="G1435" s="142"/>
      <c r="J1435" s="142"/>
    </row>
    <row r="1437" spans="1:13">
      <c r="A1437" s="114" t="s">
        <v>563</v>
      </c>
    </row>
    <row r="1440" spans="1:13">
      <c r="B1440" s="931" t="str">
        <f>開票立会人入力シート!D33</f>
        <v>令和-118年1月0日</v>
      </c>
      <c r="C1440" s="932"/>
      <c r="D1440" s="932"/>
    </row>
    <row r="1443" spans="1:14">
      <c r="B1443" s="114" t="s">
        <v>725</v>
      </c>
      <c r="J1443" s="141">
        <f>入力シート!C29</f>
        <v>0</v>
      </c>
      <c r="N1443" s="114" t="s">
        <v>564</v>
      </c>
    </row>
    <row r="1444" spans="1:14">
      <c r="I1444" s="141"/>
    </row>
    <row r="1446" spans="1:14" ht="21">
      <c r="D1446" s="133"/>
      <c r="E1446" s="133"/>
      <c r="F1446" s="134" t="s">
        <v>534</v>
      </c>
      <c r="G1446" s="133"/>
      <c r="I1446" s="927">
        <f>入力シート!C8</f>
        <v>0</v>
      </c>
      <c r="J1446" s="927"/>
      <c r="K1446" s="928">
        <f>入力シート!C10</f>
        <v>0</v>
      </c>
      <c r="L1446" s="928"/>
    </row>
    <row r="1447" spans="1:14" ht="21">
      <c r="D1447" s="133"/>
      <c r="E1447" s="133"/>
      <c r="F1447" s="134"/>
      <c r="G1447" s="133"/>
      <c r="I1447" s="135"/>
      <c r="J1447" s="135"/>
      <c r="K1447" s="136"/>
      <c r="L1447" s="136"/>
    </row>
    <row r="1448" spans="1:14" ht="21">
      <c r="D1448" s="133"/>
      <c r="E1448" s="133"/>
      <c r="F1448" s="134"/>
      <c r="G1448" s="133"/>
      <c r="I1448" s="135"/>
      <c r="J1448" s="135"/>
      <c r="K1448" s="136"/>
      <c r="L1448" s="136"/>
    </row>
    <row r="1449" spans="1:14">
      <c r="B1449" s="934" t="str">
        <f>開票立会人入力シート!B33</f>
        <v>大間町</v>
      </c>
      <c r="C1449" s="934"/>
      <c r="D1449" s="155" t="s">
        <v>577</v>
      </c>
      <c r="E1449" s="133"/>
      <c r="F1449" s="134"/>
      <c r="G1449" s="133"/>
      <c r="H1449" s="140" t="s">
        <v>515</v>
      </c>
      <c r="J1449" s="156"/>
      <c r="L1449" s="153"/>
    </row>
    <row r="1454" spans="1:14">
      <c r="A1454" s="289" t="s">
        <v>1333</v>
      </c>
    </row>
    <row r="1455" spans="1:14">
      <c r="A1455" s="289" t="s">
        <v>1334</v>
      </c>
    </row>
    <row r="1456" spans="1:14">
      <c r="A1456" s="289" t="s">
        <v>1342</v>
      </c>
    </row>
    <row r="1457" spans="1:14">
      <c r="A1457" s="289" t="s">
        <v>1343</v>
      </c>
    </row>
    <row r="1458" spans="1:14">
      <c r="N1458" s="138" t="s">
        <v>456</v>
      </c>
    </row>
    <row r="1462" spans="1:14" ht="28.5">
      <c r="A1462" s="921" t="s">
        <v>569</v>
      </c>
      <c r="B1462" s="921"/>
      <c r="C1462" s="921"/>
      <c r="D1462" s="921"/>
      <c r="E1462" s="921"/>
      <c r="F1462" s="921"/>
      <c r="G1462" s="921"/>
      <c r="H1462" s="921"/>
      <c r="I1462" s="921"/>
      <c r="J1462" s="921"/>
      <c r="K1462" s="921"/>
      <c r="L1462" s="921"/>
      <c r="M1462" s="921"/>
      <c r="N1462" s="921"/>
    </row>
    <row r="1466" spans="1:14">
      <c r="G1466" s="114" t="s">
        <v>558</v>
      </c>
    </row>
    <row r="1468" spans="1:14" ht="18.75">
      <c r="G1468" s="114" t="s">
        <v>533</v>
      </c>
      <c r="H1468" s="142"/>
      <c r="I1468" s="395">
        <f>開票立会人入力シート!K34</f>
        <v>0</v>
      </c>
      <c r="J1468" s="142"/>
      <c r="K1468" s="142"/>
    </row>
    <row r="1469" spans="1:14" ht="18.75">
      <c r="H1469" s="142"/>
      <c r="I1469" s="142"/>
      <c r="J1469" s="142"/>
      <c r="K1469" s="142"/>
    </row>
    <row r="1470" spans="1:14" ht="18.75">
      <c r="G1470" s="114" t="s">
        <v>483</v>
      </c>
      <c r="H1470" s="142"/>
      <c r="I1470" s="141">
        <f>開票立会人入力シート!H34</f>
        <v>0</v>
      </c>
      <c r="J1470" s="142"/>
      <c r="K1470" s="141">
        <f>開票立会人入力シート!J34</f>
        <v>0</v>
      </c>
    </row>
    <row r="1471" spans="1:14" ht="18.75">
      <c r="H1471" s="142"/>
      <c r="I1471" s="141"/>
      <c r="J1471" s="142"/>
      <c r="K1471" s="142"/>
    </row>
    <row r="1472" spans="1:14">
      <c r="G1472" s="114" t="s">
        <v>534</v>
      </c>
      <c r="I1472" s="141">
        <f>開票立会人入力シート!G34</f>
        <v>0</v>
      </c>
      <c r="J1472" s="141"/>
      <c r="K1472" s="141">
        <f>開票立会人入力シート!I34</f>
        <v>0</v>
      </c>
    </row>
    <row r="1473" spans="1:13">
      <c r="I1473" s="141"/>
      <c r="J1473" s="141"/>
      <c r="K1473" s="141"/>
    </row>
    <row r="1474" spans="1:13">
      <c r="H1474" s="144" t="s">
        <v>562</v>
      </c>
      <c r="I1474" s="937" t="str">
        <f>開票立会人入力シート!R34</f>
        <v>S//</v>
      </c>
      <c r="J1474" s="938"/>
      <c r="K1474" s="938"/>
      <c r="L1474" s="144" t="s">
        <v>561</v>
      </c>
      <c r="M1474" s="145"/>
    </row>
    <row r="1476" spans="1:13" ht="18.75">
      <c r="G1476" s="142"/>
    </row>
    <row r="1478" spans="1:13">
      <c r="A1478" s="114" t="s">
        <v>559</v>
      </c>
      <c r="C1478" s="141" t="str">
        <f>入力シート!C1</f>
        <v>令和4年7月10日執行参議院青森県選挙区選出議員選挙</v>
      </c>
    </row>
    <row r="1479" spans="1:13">
      <c r="C1479" s="141"/>
    </row>
    <row r="1480" spans="1:13" ht="18.75">
      <c r="G1480" s="142"/>
      <c r="J1480" s="142"/>
    </row>
    <row r="1481" spans="1:13" ht="18.75">
      <c r="A1481" s="114" t="s">
        <v>570</v>
      </c>
      <c r="F1481" s="141" t="str">
        <f>開票立会人入力シート!B34</f>
        <v>東通村</v>
      </c>
      <c r="G1481" s="142"/>
      <c r="H1481" s="114" t="s">
        <v>571</v>
      </c>
      <c r="J1481" s="142"/>
    </row>
    <row r="1482" spans="1:13" ht="18.75">
      <c r="G1482" s="142"/>
      <c r="J1482" s="142"/>
    </row>
    <row r="1484" spans="1:13">
      <c r="A1484" s="114" t="s">
        <v>563</v>
      </c>
    </row>
    <row r="1487" spans="1:13">
      <c r="B1487" s="931" t="str">
        <f>開票立会人入力シート!D34</f>
        <v>令和-118年1月0日</v>
      </c>
      <c r="C1487" s="932"/>
      <c r="D1487" s="932"/>
    </row>
    <row r="1490" spans="1:14">
      <c r="B1490" s="114" t="s">
        <v>725</v>
      </c>
      <c r="J1490" s="141">
        <f>入力シート!C29</f>
        <v>0</v>
      </c>
      <c r="N1490" s="114" t="s">
        <v>564</v>
      </c>
    </row>
    <row r="1491" spans="1:14">
      <c r="I1491" s="141"/>
    </row>
    <row r="1493" spans="1:14" ht="21">
      <c r="D1493" s="133"/>
      <c r="E1493" s="133"/>
      <c r="F1493" s="134" t="s">
        <v>534</v>
      </c>
      <c r="G1493" s="133"/>
      <c r="I1493" s="927">
        <f>入力シート!C8</f>
        <v>0</v>
      </c>
      <c r="J1493" s="927"/>
      <c r="K1493" s="928">
        <f>入力シート!C10</f>
        <v>0</v>
      </c>
      <c r="L1493" s="928"/>
    </row>
    <row r="1494" spans="1:14" ht="21">
      <c r="D1494" s="133"/>
      <c r="E1494" s="133"/>
      <c r="F1494" s="134"/>
      <c r="G1494" s="133"/>
      <c r="I1494" s="135"/>
      <c r="J1494" s="135"/>
      <c r="K1494" s="136"/>
      <c r="L1494" s="136"/>
    </row>
    <row r="1495" spans="1:14" ht="21">
      <c r="D1495" s="133"/>
      <c r="E1495" s="133"/>
      <c r="F1495" s="134"/>
      <c r="G1495" s="133"/>
      <c r="I1495" s="135"/>
      <c r="J1495" s="135"/>
      <c r="K1495" s="136"/>
      <c r="L1495" s="136"/>
    </row>
    <row r="1496" spans="1:14">
      <c r="B1496" s="934" t="str">
        <f>開票立会人入力シート!B34</f>
        <v>東通村</v>
      </c>
      <c r="C1496" s="934"/>
      <c r="D1496" s="155" t="s">
        <v>577</v>
      </c>
      <c r="E1496" s="133"/>
      <c r="F1496" s="134"/>
      <c r="G1496" s="133"/>
      <c r="H1496" s="140" t="s">
        <v>515</v>
      </c>
      <c r="J1496" s="156"/>
      <c r="L1496" s="153"/>
    </row>
    <row r="1501" spans="1:14">
      <c r="A1501" s="289" t="s">
        <v>1333</v>
      </c>
    </row>
    <row r="1502" spans="1:14">
      <c r="A1502" s="289" t="s">
        <v>1334</v>
      </c>
    </row>
    <row r="1503" spans="1:14">
      <c r="A1503" s="289" t="s">
        <v>1342</v>
      </c>
    </row>
    <row r="1504" spans="1:14">
      <c r="A1504" s="289" t="s">
        <v>1343</v>
      </c>
    </row>
    <row r="1505" spans="1:14">
      <c r="N1505" s="138" t="s">
        <v>456</v>
      </c>
    </row>
    <row r="1509" spans="1:14" ht="28.5">
      <c r="A1509" s="921" t="s">
        <v>569</v>
      </c>
      <c r="B1509" s="921"/>
      <c r="C1509" s="921"/>
      <c r="D1509" s="921"/>
      <c r="E1509" s="921"/>
      <c r="F1509" s="921"/>
      <c r="G1509" s="921"/>
      <c r="H1509" s="921"/>
      <c r="I1509" s="921"/>
      <c r="J1509" s="921"/>
      <c r="K1509" s="921"/>
      <c r="L1509" s="921"/>
      <c r="M1509" s="921"/>
      <c r="N1509" s="921"/>
    </row>
    <row r="1513" spans="1:14">
      <c r="G1513" s="114" t="s">
        <v>558</v>
      </c>
    </row>
    <row r="1515" spans="1:14" ht="18.75">
      <c r="G1515" s="114" t="s">
        <v>533</v>
      </c>
      <c r="H1515" s="142"/>
      <c r="I1515" s="395">
        <f>開票立会人入力シート!K35</f>
        <v>0</v>
      </c>
      <c r="J1515" s="142"/>
      <c r="K1515" s="142"/>
    </row>
    <row r="1516" spans="1:14" ht="18.75">
      <c r="H1516" s="142"/>
      <c r="I1516" s="142"/>
      <c r="J1516" s="142"/>
      <c r="K1516" s="142"/>
    </row>
    <row r="1517" spans="1:14" ht="18.75">
      <c r="G1517" s="114" t="s">
        <v>483</v>
      </c>
      <c r="H1517" s="142"/>
      <c r="I1517" s="141">
        <f>開票立会人入力シート!H35</f>
        <v>0</v>
      </c>
      <c r="J1517" s="142"/>
      <c r="K1517" s="141">
        <f>開票立会人入力シート!J35</f>
        <v>0</v>
      </c>
    </row>
    <row r="1518" spans="1:14" ht="18.75">
      <c r="H1518" s="142"/>
      <c r="I1518" s="141"/>
      <c r="J1518" s="142"/>
      <c r="K1518" s="142"/>
    </row>
    <row r="1519" spans="1:14">
      <c r="G1519" s="114" t="s">
        <v>534</v>
      </c>
      <c r="I1519" s="141">
        <f>開票立会人入力シート!G35</f>
        <v>0</v>
      </c>
      <c r="J1519" s="141"/>
      <c r="K1519" s="141">
        <f>開票立会人入力シート!I35</f>
        <v>0</v>
      </c>
    </row>
    <row r="1520" spans="1:14">
      <c r="I1520" s="141"/>
      <c r="J1520" s="141"/>
      <c r="K1520" s="141"/>
    </row>
    <row r="1521" spans="1:13">
      <c r="H1521" s="144" t="s">
        <v>562</v>
      </c>
      <c r="I1521" s="937" t="str">
        <f>開票立会人入力シート!R35</f>
        <v>S//</v>
      </c>
      <c r="J1521" s="938"/>
      <c r="K1521" s="938"/>
      <c r="L1521" s="144" t="s">
        <v>561</v>
      </c>
      <c r="M1521" s="145"/>
    </row>
    <row r="1523" spans="1:13" ht="18.75">
      <c r="G1523" s="142"/>
    </row>
    <row r="1525" spans="1:13">
      <c r="A1525" s="114" t="s">
        <v>559</v>
      </c>
      <c r="C1525" s="141" t="str">
        <f>入力シート!C1</f>
        <v>令和4年7月10日執行参議院青森県選挙区選出議員選挙</v>
      </c>
    </row>
    <row r="1526" spans="1:13">
      <c r="C1526" s="141"/>
    </row>
    <row r="1527" spans="1:13" ht="18.75">
      <c r="G1527" s="142"/>
      <c r="J1527" s="142"/>
    </row>
    <row r="1528" spans="1:13" ht="18.75">
      <c r="A1528" s="114" t="s">
        <v>570</v>
      </c>
      <c r="F1528" s="141" t="str">
        <f>開票立会人入力シート!B35</f>
        <v>風間浦村</v>
      </c>
      <c r="G1528" s="142"/>
      <c r="H1528" s="114" t="s">
        <v>571</v>
      </c>
      <c r="J1528" s="142"/>
    </row>
    <row r="1529" spans="1:13" ht="18.75">
      <c r="G1529" s="142"/>
      <c r="J1529" s="142"/>
    </row>
    <row r="1531" spans="1:13">
      <c r="A1531" s="114" t="s">
        <v>563</v>
      </c>
    </row>
    <row r="1534" spans="1:13">
      <c r="B1534" s="931" t="str">
        <f>開票立会人入力シート!D35</f>
        <v>令和-118年1月0日</v>
      </c>
      <c r="C1534" s="932"/>
      <c r="D1534" s="932"/>
    </row>
    <row r="1537" spans="1:14">
      <c r="B1537" s="114" t="s">
        <v>725</v>
      </c>
      <c r="J1537" s="141">
        <f>入力シート!C29</f>
        <v>0</v>
      </c>
      <c r="N1537" s="114" t="s">
        <v>564</v>
      </c>
    </row>
    <row r="1538" spans="1:14">
      <c r="I1538" s="141"/>
    </row>
    <row r="1540" spans="1:14" ht="21">
      <c r="D1540" s="133"/>
      <c r="E1540" s="133"/>
      <c r="F1540" s="134" t="s">
        <v>534</v>
      </c>
      <c r="G1540" s="133"/>
      <c r="I1540" s="927">
        <f>入力シート!C8</f>
        <v>0</v>
      </c>
      <c r="J1540" s="927"/>
      <c r="K1540" s="928">
        <f>入力シート!C10</f>
        <v>0</v>
      </c>
      <c r="L1540" s="928"/>
    </row>
    <row r="1541" spans="1:14" ht="21">
      <c r="D1541" s="133"/>
      <c r="E1541" s="133"/>
      <c r="F1541" s="134"/>
      <c r="G1541" s="133"/>
      <c r="I1541" s="135"/>
      <c r="J1541" s="135"/>
      <c r="K1541" s="136"/>
      <c r="L1541" s="136"/>
    </row>
    <row r="1542" spans="1:14" ht="21">
      <c r="D1542" s="133"/>
      <c r="E1542" s="133"/>
      <c r="F1542" s="134"/>
      <c r="G1542" s="133"/>
      <c r="I1542" s="135"/>
      <c r="J1542" s="135"/>
      <c r="K1542" s="136"/>
      <c r="L1542" s="136"/>
    </row>
    <row r="1543" spans="1:14">
      <c r="B1543" s="934" t="str">
        <f>開票立会人入力シート!B35</f>
        <v>風間浦村</v>
      </c>
      <c r="C1543" s="934"/>
      <c r="D1543" s="155" t="s">
        <v>577</v>
      </c>
      <c r="E1543" s="133"/>
      <c r="F1543" s="134"/>
      <c r="G1543" s="133"/>
      <c r="H1543" s="140" t="s">
        <v>515</v>
      </c>
      <c r="J1543" s="156"/>
      <c r="L1543" s="153"/>
    </row>
    <row r="1548" spans="1:14">
      <c r="A1548" s="289" t="s">
        <v>1333</v>
      </c>
    </row>
    <row r="1549" spans="1:14">
      <c r="A1549" s="289" t="s">
        <v>1334</v>
      </c>
    </row>
    <row r="1550" spans="1:14">
      <c r="A1550" s="289" t="s">
        <v>1342</v>
      </c>
    </row>
    <row r="1551" spans="1:14">
      <c r="A1551" s="289" t="s">
        <v>1343</v>
      </c>
    </row>
    <row r="1552" spans="1:14">
      <c r="N1552" s="138" t="s">
        <v>456</v>
      </c>
    </row>
    <row r="1556" spans="1:14" ht="28.5">
      <c r="A1556" s="921" t="s">
        <v>569</v>
      </c>
      <c r="B1556" s="921"/>
      <c r="C1556" s="921"/>
      <c r="D1556" s="921"/>
      <c r="E1556" s="921"/>
      <c r="F1556" s="921"/>
      <c r="G1556" s="921"/>
      <c r="H1556" s="921"/>
      <c r="I1556" s="921"/>
      <c r="J1556" s="921"/>
      <c r="K1556" s="921"/>
      <c r="L1556" s="921"/>
      <c r="M1556" s="921"/>
      <c r="N1556" s="921"/>
    </row>
    <row r="1560" spans="1:14">
      <c r="G1560" s="114" t="s">
        <v>558</v>
      </c>
    </row>
    <row r="1562" spans="1:14" ht="18.75">
      <c r="G1562" s="114" t="s">
        <v>533</v>
      </c>
      <c r="H1562" s="142"/>
      <c r="I1562" s="395">
        <f>開票立会人入力シート!K36</f>
        <v>0</v>
      </c>
      <c r="J1562" s="142"/>
      <c r="K1562" s="142"/>
    </row>
    <row r="1563" spans="1:14" ht="18.75">
      <c r="H1563" s="142"/>
      <c r="I1563" s="142"/>
      <c r="J1563" s="142"/>
      <c r="K1563" s="142"/>
    </row>
    <row r="1564" spans="1:14" ht="18.75">
      <c r="G1564" s="114" t="s">
        <v>483</v>
      </c>
      <c r="H1564" s="142"/>
      <c r="I1564" s="141">
        <f>開票立会人入力シート!H36</f>
        <v>0</v>
      </c>
      <c r="J1564" s="142"/>
      <c r="K1564" s="141">
        <f>開票立会人入力シート!J36</f>
        <v>0</v>
      </c>
    </row>
    <row r="1565" spans="1:14" ht="18.75">
      <c r="H1565" s="142"/>
      <c r="I1565" s="141"/>
      <c r="J1565" s="142"/>
      <c r="K1565" s="142"/>
    </row>
    <row r="1566" spans="1:14">
      <c r="G1566" s="114" t="s">
        <v>534</v>
      </c>
      <c r="I1566" s="141">
        <f>開票立会人入力シート!G36</f>
        <v>0</v>
      </c>
      <c r="J1566" s="141"/>
      <c r="K1566" s="141">
        <f>開票立会人入力シート!I36</f>
        <v>0</v>
      </c>
    </row>
    <row r="1567" spans="1:14">
      <c r="I1567" s="141"/>
      <c r="J1567" s="141"/>
      <c r="K1567" s="141"/>
    </row>
    <row r="1568" spans="1:14">
      <c r="H1568" s="144" t="s">
        <v>562</v>
      </c>
      <c r="I1568" s="937" t="str">
        <f>開票立会人入力シート!R36</f>
        <v>S//</v>
      </c>
      <c r="J1568" s="938"/>
      <c r="K1568" s="938"/>
      <c r="L1568" s="144" t="s">
        <v>561</v>
      </c>
      <c r="M1568" s="145"/>
    </row>
    <row r="1570" spans="1:14" ht="18.75">
      <c r="G1570" s="142"/>
    </row>
    <row r="1572" spans="1:14">
      <c r="A1572" s="114" t="s">
        <v>559</v>
      </c>
      <c r="C1572" s="141" t="str">
        <f>入力シート!C1</f>
        <v>令和4年7月10日執行参議院青森県選挙区選出議員選挙</v>
      </c>
    </row>
    <row r="1573" spans="1:14">
      <c r="C1573" s="141"/>
    </row>
    <row r="1574" spans="1:14" ht="18.75">
      <c r="G1574" s="142"/>
      <c r="J1574" s="142"/>
    </row>
    <row r="1575" spans="1:14" ht="18.75">
      <c r="A1575" s="114" t="s">
        <v>570</v>
      </c>
      <c r="F1575" s="141" t="str">
        <f>開票立会人入力シート!B36</f>
        <v>佐井村</v>
      </c>
      <c r="G1575" s="142"/>
      <c r="H1575" s="114" t="s">
        <v>571</v>
      </c>
      <c r="J1575" s="142"/>
    </row>
    <row r="1576" spans="1:14" ht="18.75">
      <c r="G1576" s="142"/>
      <c r="J1576" s="142"/>
    </row>
    <row r="1578" spans="1:14">
      <c r="A1578" s="114" t="s">
        <v>563</v>
      </c>
    </row>
    <row r="1581" spans="1:14">
      <c r="B1581" s="931" t="str">
        <f>開票立会人入力シート!D36</f>
        <v>令和-118年1月0日</v>
      </c>
      <c r="C1581" s="932"/>
      <c r="D1581" s="932"/>
    </row>
    <row r="1584" spans="1:14">
      <c r="B1584" s="114" t="s">
        <v>725</v>
      </c>
      <c r="J1584" s="141">
        <f>入力シート!C29</f>
        <v>0</v>
      </c>
      <c r="N1584" s="114" t="s">
        <v>564</v>
      </c>
    </row>
    <row r="1585" spans="1:14">
      <c r="I1585" s="141"/>
    </row>
    <row r="1587" spans="1:14" ht="21">
      <c r="D1587" s="133"/>
      <c r="E1587" s="133"/>
      <c r="F1587" s="134" t="s">
        <v>534</v>
      </c>
      <c r="G1587" s="133"/>
      <c r="I1587" s="927">
        <f>入力シート!C8</f>
        <v>0</v>
      </c>
      <c r="J1587" s="927"/>
      <c r="K1587" s="928">
        <f>入力シート!C10</f>
        <v>0</v>
      </c>
      <c r="L1587" s="928"/>
    </row>
    <row r="1588" spans="1:14" ht="21">
      <c r="D1588" s="133"/>
      <c r="E1588" s="133"/>
      <c r="F1588" s="134"/>
      <c r="G1588" s="133"/>
      <c r="I1588" s="135"/>
      <c r="J1588" s="135"/>
      <c r="K1588" s="136"/>
      <c r="L1588" s="136"/>
    </row>
    <row r="1589" spans="1:14" ht="21">
      <c r="D1589" s="133"/>
      <c r="E1589" s="133"/>
      <c r="F1589" s="134"/>
      <c r="G1589" s="133"/>
      <c r="I1589" s="135"/>
      <c r="J1589" s="135"/>
      <c r="K1589" s="136"/>
      <c r="L1589" s="136"/>
    </row>
    <row r="1590" spans="1:14">
      <c r="B1590" s="934" t="str">
        <f>開票立会人入力シート!B36</f>
        <v>佐井村</v>
      </c>
      <c r="C1590" s="934"/>
      <c r="D1590" s="155" t="s">
        <v>577</v>
      </c>
      <c r="E1590" s="133"/>
      <c r="F1590" s="134"/>
      <c r="G1590" s="133"/>
      <c r="H1590" s="140" t="s">
        <v>515</v>
      </c>
      <c r="J1590" s="156"/>
      <c r="L1590" s="153"/>
    </row>
    <row r="1595" spans="1:14">
      <c r="A1595" s="289" t="s">
        <v>1333</v>
      </c>
    </row>
    <row r="1596" spans="1:14">
      <c r="A1596" s="289" t="s">
        <v>1334</v>
      </c>
    </row>
    <row r="1597" spans="1:14">
      <c r="A1597" s="289" t="s">
        <v>1342</v>
      </c>
    </row>
    <row r="1598" spans="1:14">
      <c r="A1598" s="289" t="s">
        <v>1343</v>
      </c>
    </row>
    <row r="1599" spans="1:14">
      <c r="N1599" s="138" t="s">
        <v>456</v>
      </c>
    </row>
    <row r="1603" spans="1:14" ht="28.5">
      <c r="A1603" s="921" t="s">
        <v>569</v>
      </c>
      <c r="B1603" s="921"/>
      <c r="C1603" s="921"/>
      <c r="D1603" s="921"/>
      <c r="E1603" s="921"/>
      <c r="F1603" s="921"/>
      <c r="G1603" s="921"/>
      <c r="H1603" s="921"/>
      <c r="I1603" s="921"/>
      <c r="J1603" s="921"/>
      <c r="K1603" s="921"/>
      <c r="L1603" s="921"/>
      <c r="M1603" s="921"/>
      <c r="N1603" s="921"/>
    </row>
    <row r="1607" spans="1:14">
      <c r="G1607" s="114" t="s">
        <v>558</v>
      </c>
    </row>
    <row r="1609" spans="1:14" ht="18.75">
      <c r="G1609" s="114" t="s">
        <v>533</v>
      </c>
      <c r="H1609" s="142"/>
      <c r="I1609" s="395">
        <f>開票立会人入力シート!K37</f>
        <v>0</v>
      </c>
      <c r="J1609" s="142"/>
      <c r="K1609" s="142"/>
    </row>
    <row r="1610" spans="1:14" ht="18.75">
      <c r="H1610" s="142"/>
      <c r="I1610" s="142"/>
      <c r="J1610" s="142"/>
      <c r="K1610" s="142"/>
    </row>
    <row r="1611" spans="1:14" ht="18.75">
      <c r="G1611" s="114" t="s">
        <v>483</v>
      </c>
      <c r="H1611" s="142"/>
      <c r="I1611" s="141">
        <f>開票立会人入力シート!H37</f>
        <v>0</v>
      </c>
      <c r="J1611" s="142"/>
      <c r="K1611" s="141">
        <f>開票立会人入力シート!J37</f>
        <v>0</v>
      </c>
    </row>
    <row r="1612" spans="1:14" ht="18.75">
      <c r="H1612" s="142"/>
      <c r="I1612" s="141"/>
      <c r="J1612" s="142"/>
      <c r="K1612" s="142"/>
    </row>
    <row r="1613" spans="1:14">
      <c r="G1613" s="114" t="s">
        <v>534</v>
      </c>
      <c r="I1613" s="141">
        <f>開票立会人入力シート!G37</f>
        <v>0</v>
      </c>
      <c r="J1613" s="141"/>
      <c r="K1613" s="141">
        <f>開票立会人入力シート!I37</f>
        <v>0</v>
      </c>
    </row>
    <row r="1614" spans="1:14">
      <c r="I1614" s="141"/>
      <c r="J1614" s="141"/>
      <c r="K1614" s="141"/>
    </row>
    <row r="1615" spans="1:14">
      <c r="H1615" s="144" t="s">
        <v>562</v>
      </c>
      <c r="I1615" s="937" t="str">
        <f>開票立会人入力シート!R37</f>
        <v>S//</v>
      </c>
      <c r="J1615" s="938"/>
      <c r="K1615" s="938"/>
      <c r="L1615" s="144" t="s">
        <v>561</v>
      </c>
      <c r="M1615" s="145"/>
    </row>
    <row r="1617" spans="1:14" ht="18.75">
      <c r="G1617" s="142"/>
    </row>
    <row r="1619" spans="1:14">
      <c r="A1619" s="114" t="s">
        <v>559</v>
      </c>
      <c r="C1619" s="141" t="str">
        <f>入力シート!C1</f>
        <v>令和4年7月10日執行参議院青森県選挙区選出議員選挙</v>
      </c>
    </row>
    <row r="1620" spans="1:14">
      <c r="C1620" s="141"/>
    </row>
    <row r="1621" spans="1:14" ht="18.75">
      <c r="G1621" s="142"/>
      <c r="J1621" s="142"/>
    </row>
    <row r="1622" spans="1:14" ht="18.75">
      <c r="A1622" s="114" t="s">
        <v>570</v>
      </c>
      <c r="F1622" s="141" t="str">
        <f>開票立会人入力シート!B37</f>
        <v>三戸町</v>
      </c>
      <c r="G1622" s="142"/>
      <c r="H1622" s="114" t="s">
        <v>571</v>
      </c>
      <c r="J1622" s="142"/>
    </row>
    <row r="1623" spans="1:14" ht="18.75">
      <c r="G1623" s="142"/>
      <c r="J1623" s="142"/>
    </row>
    <row r="1625" spans="1:14">
      <c r="A1625" s="114" t="s">
        <v>563</v>
      </c>
    </row>
    <row r="1628" spans="1:14">
      <c r="B1628" s="931" t="str">
        <f>開票立会人入力シート!D37</f>
        <v>令和-118年1月0日</v>
      </c>
      <c r="C1628" s="932"/>
      <c r="D1628" s="932"/>
    </row>
    <row r="1631" spans="1:14">
      <c r="B1631" s="114" t="s">
        <v>725</v>
      </c>
      <c r="J1631" s="141">
        <f>入力シート!C29</f>
        <v>0</v>
      </c>
      <c r="N1631" s="114" t="s">
        <v>564</v>
      </c>
    </row>
    <row r="1632" spans="1:14">
      <c r="I1632" s="141"/>
    </row>
    <row r="1634" spans="1:14" ht="21">
      <c r="D1634" s="133"/>
      <c r="E1634" s="133"/>
      <c r="F1634" s="134" t="s">
        <v>534</v>
      </c>
      <c r="G1634" s="133"/>
      <c r="I1634" s="927">
        <f>入力シート!C8</f>
        <v>0</v>
      </c>
      <c r="J1634" s="927"/>
      <c r="K1634" s="928">
        <f>入力シート!C10</f>
        <v>0</v>
      </c>
      <c r="L1634" s="928"/>
    </row>
    <row r="1635" spans="1:14" ht="21">
      <c r="D1635" s="133"/>
      <c r="E1635" s="133"/>
      <c r="F1635" s="134"/>
      <c r="G1635" s="133"/>
      <c r="I1635" s="135"/>
      <c r="J1635" s="135"/>
      <c r="K1635" s="136"/>
      <c r="L1635" s="136"/>
    </row>
    <row r="1636" spans="1:14" ht="21">
      <c r="D1636" s="133"/>
      <c r="E1636" s="133"/>
      <c r="F1636" s="134"/>
      <c r="G1636" s="133"/>
      <c r="I1636" s="135"/>
      <c r="J1636" s="135"/>
      <c r="K1636" s="136"/>
      <c r="L1636" s="136"/>
    </row>
    <row r="1637" spans="1:14">
      <c r="B1637" s="934" t="str">
        <f>開票立会人入力シート!B37</f>
        <v>三戸町</v>
      </c>
      <c r="C1637" s="934"/>
      <c r="D1637" s="155" t="s">
        <v>577</v>
      </c>
      <c r="E1637" s="133"/>
      <c r="F1637" s="134"/>
      <c r="G1637" s="133"/>
      <c r="H1637" s="140" t="s">
        <v>515</v>
      </c>
      <c r="J1637" s="156"/>
      <c r="L1637" s="153"/>
    </row>
    <row r="1642" spans="1:14">
      <c r="A1642" s="289" t="s">
        <v>1333</v>
      </c>
    </row>
    <row r="1643" spans="1:14">
      <c r="A1643" s="289" t="s">
        <v>1334</v>
      </c>
    </row>
    <row r="1644" spans="1:14">
      <c r="A1644" s="289" t="s">
        <v>1342</v>
      </c>
    </row>
    <row r="1645" spans="1:14">
      <c r="A1645" s="289" t="s">
        <v>1343</v>
      </c>
    </row>
    <row r="1646" spans="1:14">
      <c r="N1646" s="138" t="s">
        <v>456</v>
      </c>
    </row>
    <row r="1650" spans="1:14" ht="28.5">
      <c r="A1650" s="921" t="s">
        <v>569</v>
      </c>
      <c r="B1650" s="921"/>
      <c r="C1650" s="921"/>
      <c r="D1650" s="921"/>
      <c r="E1650" s="921"/>
      <c r="F1650" s="921"/>
      <c r="G1650" s="921"/>
      <c r="H1650" s="921"/>
      <c r="I1650" s="921"/>
      <c r="J1650" s="921"/>
      <c r="K1650" s="921"/>
      <c r="L1650" s="921"/>
      <c r="M1650" s="921"/>
      <c r="N1650" s="921"/>
    </row>
    <row r="1654" spans="1:14">
      <c r="G1654" s="114" t="s">
        <v>558</v>
      </c>
    </row>
    <row r="1656" spans="1:14" ht="18.75">
      <c r="G1656" s="114" t="s">
        <v>533</v>
      </c>
      <c r="H1656" s="142"/>
      <c r="I1656" s="395">
        <f>開票立会人入力シート!K38</f>
        <v>0</v>
      </c>
      <c r="J1656" s="142"/>
      <c r="K1656" s="142"/>
    </row>
    <row r="1657" spans="1:14" ht="18.75">
      <c r="H1657" s="142"/>
      <c r="I1657" s="142"/>
      <c r="J1657" s="142"/>
      <c r="K1657" s="142"/>
    </row>
    <row r="1658" spans="1:14" ht="18.75">
      <c r="G1658" s="114" t="s">
        <v>483</v>
      </c>
      <c r="H1658" s="142"/>
      <c r="I1658" s="141">
        <f>開票立会人入力シート!H38</f>
        <v>0</v>
      </c>
      <c r="J1658" s="142"/>
      <c r="K1658" s="141">
        <f>開票立会人入力シート!J38</f>
        <v>0</v>
      </c>
    </row>
    <row r="1659" spans="1:14" ht="18.75">
      <c r="H1659" s="142"/>
      <c r="I1659" s="141"/>
      <c r="J1659" s="142"/>
      <c r="K1659" s="142"/>
    </row>
    <row r="1660" spans="1:14">
      <c r="G1660" s="114" t="s">
        <v>534</v>
      </c>
      <c r="I1660" s="141">
        <f>開票立会人入力シート!G38</f>
        <v>0</v>
      </c>
      <c r="J1660" s="141"/>
      <c r="K1660" s="141">
        <f>開票立会人入力シート!I38</f>
        <v>0</v>
      </c>
    </row>
    <row r="1661" spans="1:14">
      <c r="I1661" s="141"/>
      <c r="J1661" s="141"/>
      <c r="K1661" s="141"/>
    </row>
    <row r="1662" spans="1:14">
      <c r="H1662" s="144" t="s">
        <v>562</v>
      </c>
      <c r="I1662" s="937" t="str">
        <f>開票立会人入力シート!R38</f>
        <v>S//</v>
      </c>
      <c r="J1662" s="938"/>
      <c r="K1662" s="938"/>
      <c r="L1662" s="144" t="s">
        <v>561</v>
      </c>
      <c r="M1662" s="145"/>
    </row>
    <row r="1664" spans="1:14" ht="18.75">
      <c r="G1664" s="142"/>
    </row>
    <row r="1666" spans="1:14">
      <c r="A1666" s="114" t="s">
        <v>559</v>
      </c>
      <c r="C1666" s="141" t="str">
        <f>入力シート!C1</f>
        <v>令和4年7月10日執行参議院青森県選挙区選出議員選挙</v>
      </c>
    </row>
    <row r="1667" spans="1:14">
      <c r="C1667" s="141"/>
    </row>
    <row r="1668" spans="1:14" ht="18.75">
      <c r="G1668" s="142"/>
      <c r="J1668" s="142"/>
    </row>
    <row r="1669" spans="1:14" ht="18.75">
      <c r="A1669" s="114" t="s">
        <v>570</v>
      </c>
      <c r="F1669" s="141" t="str">
        <f>開票立会人入力シート!B38</f>
        <v>五戸町</v>
      </c>
      <c r="G1669" s="142"/>
      <c r="H1669" s="114" t="s">
        <v>571</v>
      </c>
      <c r="J1669" s="142"/>
    </row>
    <row r="1670" spans="1:14" ht="18.75">
      <c r="G1670" s="142"/>
      <c r="J1670" s="142"/>
    </row>
    <row r="1672" spans="1:14">
      <c r="A1672" s="114" t="s">
        <v>563</v>
      </c>
    </row>
    <row r="1675" spans="1:14">
      <c r="B1675" s="931" t="str">
        <f>開票立会人入力シート!D38</f>
        <v>令和-118年1月0日</v>
      </c>
      <c r="C1675" s="932"/>
      <c r="D1675" s="932"/>
    </row>
    <row r="1678" spans="1:14">
      <c r="B1678" s="114" t="s">
        <v>725</v>
      </c>
      <c r="J1678" s="141">
        <f>入力シート!C29</f>
        <v>0</v>
      </c>
      <c r="N1678" s="114" t="s">
        <v>564</v>
      </c>
    </row>
    <row r="1679" spans="1:14">
      <c r="I1679" s="141"/>
    </row>
    <row r="1681" spans="1:14" ht="21">
      <c r="D1681" s="133"/>
      <c r="E1681" s="133"/>
      <c r="F1681" s="134" t="s">
        <v>534</v>
      </c>
      <c r="G1681" s="133"/>
      <c r="I1681" s="927">
        <f>入力シート!C8</f>
        <v>0</v>
      </c>
      <c r="J1681" s="927"/>
      <c r="K1681" s="928">
        <f>入力シート!C10</f>
        <v>0</v>
      </c>
      <c r="L1681" s="928"/>
    </row>
    <row r="1682" spans="1:14" ht="21">
      <c r="D1682" s="133"/>
      <c r="E1682" s="133"/>
      <c r="F1682" s="134"/>
      <c r="G1682" s="133"/>
      <c r="I1682" s="135"/>
      <c r="J1682" s="135"/>
      <c r="K1682" s="136"/>
      <c r="L1682" s="136"/>
    </row>
    <row r="1683" spans="1:14" ht="21">
      <c r="D1683" s="133"/>
      <c r="E1683" s="133"/>
      <c r="F1683" s="134"/>
      <c r="G1683" s="133"/>
      <c r="I1683" s="135"/>
      <c r="J1683" s="135"/>
      <c r="K1683" s="136"/>
      <c r="L1683" s="136"/>
    </row>
    <row r="1684" spans="1:14">
      <c r="B1684" s="934" t="str">
        <f>開票立会人入力シート!B38</f>
        <v>五戸町</v>
      </c>
      <c r="C1684" s="934"/>
      <c r="D1684" s="155" t="s">
        <v>577</v>
      </c>
      <c r="E1684" s="133"/>
      <c r="F1684" s="134"/>
      <c r="G1684" s="133"/>
      <c r="H1684" s="140" t="s">
        <v>515</v>
      </c>
      <c r="J1684" s="156"/>
      <c r="L1684" s="153"/>
    </row>
    <row r="1689" spans="1:14">
      <c r="A1689" s="289" t="s">
        <v>1333</v>
      </c>
    </row>
    <row r="1690" spans="1:14">
      <c r="A1690" s="289" t="s">
        <v>1334</v>
      </c>
    </row>
    <row r="1691" spans="1:14">
      <c r="A1691" s="289" t="s">
        <v>1342</v>
      </c>
    </row>
    <row r="1692" spans="1:14">
      <c r="A1692" s="289" t="s">
        <v>1343</v>
      </c>
    </row>
    <row r="1693" spans="1:14">
      <c r="N1693" s="138" t="s">
        <v>456</v>
      </c>
    </row>
    <row r="1697" spans="1:14" ht="28.5">
      <c r="A1697" s="921" t="s">
        <v>569</v>
      </c>
      <c r="B1697" s="921"/>
      <c r="C1697" s="921"/>
      <c r="D1697" s="921"/>
      <c r="E1697" s="921"/>
      <c r="F1697" s="921"/>
      <c r="G1697" s="921"/>
      <c r="H1697" s="921"/>
      <c r="I1697" s="921"/>
      <c r="J1697" s="921"/>
      <c r="K1697" s="921"/>
      <c r="L1697" s="921"/>
      <c r="M1697" s="921"/>
      <c r="N1697" s="921"/>
    </row>
    <row r="1701" spans="1:14">
      <c r="G1701" s="114" t="s">
        <v>558</v>
      </c>
    </row>
    <row r="1703" spans="1:14" ht="18.75">
      <c r="G1703" s="114" t="s">
        <v>533</v>
      </c>
      <c r="H1703" s="142"/>
      <c r="I1703" s="395">
        <f>開票立会人入力シート!K39</f>
        <v>0</v>
      </c>
      <c r="J1703" s="142"/>
      <c r="K1703" s="142"/>
    </row>
    <row r="1704" spans="1:14" ht="18.75">
      <c r="H1704" s="142"/>
      <c r="I1704" s="142"/>
      <c r="J1704" s="142"/>
      <c r="K1704" s="142"/>
    </row>
    <row r="1705" spans="1:14" ht="18.75">
      <c r="G1705" s="114" t="s">
        <v>483</v>
      </c>
      <c r="H1705" s="142"/>
      <c r="I1705" s="141">
        <f>開票立会人入力シート!H39</f>
        <v>0</v>
      </c>
      <c r="J1705" s="142"/>
      <c r="K1705" s="141">
        <f>開票立会人入力シート!J39</f>
        <v>0</v>
      </c>
    </row>
    <row r="1706" spans="1:14" ht="18.75">
      <c r="H1706" s="142"/>
      <c r="I1706" s="141"/>
      <c r="J1706" s="142"/>
      <c r="K1706" s="142"/>
    </row>
    <row r="1707" spans="1:14">
      <c r="G1707" s="114" t="s">
        <v>534</v>
      </c>
      <c r="I1707" s="141">
        <f>開票立会人入力シート!G39</f>
        <v>0</v>
      </c>
      <c r="J1707" s="141"/>
      <c r="K1707" s="141">
        <f>開票立会人入力シート!I39</f>
        <v>0</v>
      </c>
    </row>
    <row r="1708" spans="1:14">
      <c r="I1708" s="141"/>
      <c r="J1708" s="141"/>
      <c r="K1708" s="141"/>
    </row>
    <row r="1709" spans="1:14">
      <c r="H1709" s="144" t="s">
        <v>562</v>
      </c>
      <c r="I1709" s="937" t="str">
        <f>開票立会人入力シート!R39</f>
        <v>S//</v>
      </c>
      <c r="J1709" s="938"/>
      <c r="K1709" s="938"/>
      <c r="L1709" s="144" t="s">
        <v>561</v>
      </c>
      <c r="M1709" s="145"/>
    </row>
    <row r="1711" spans="1:14" ht="18.75">
      <c r="G1711" s="142"/>
    </row>
    <row r="1713" spans="1:14">
      <c r="A1713" s="114" t="s">
        <v>559</v>
      </c>
      <c r="C1713" s="141" t="str">
        <f>入力シート!C1</f>
        <v>令和4年7月10日執行参議院青森県選挙区選出議員選挙</v>
      </c>
    </row>
    <row r="1714" spans="1:14">
      <c r="C1714" s="141"/>
    </row>
    <row r="1715" spans="1:14" ht="18.75">
      <c r="G1715" s="142"/>
      <c r="J1715" s="142"/>
    </row>
    <row r="1716" spans="1:14" ht="18.75">
      <c r="A1716" s="114" t="s">
        <v>570</v>
      </c>
      <c r="F1716" s="141" t="str">
        <f>開票立会人入力シート!B39</f>
        <v>田子町</v>
      </c>
      <c r="G1716" s="142"/>
      <c r="H1716" s="114" t="s">
        <v>571</v>
      </c>
      <c r="J1716" s="142"/>
    </row>
    <row r="1717" spans="1:14" ht="18.75">
      <c r="G1717" s="142"/>
      <c r="J1717" s="142"/>
    </row>
    <row r="1719" spans="1:14">
      <c r="A1719" s="114" t="s">
        <v>563</v>
      </c>
    </row>
    <row r="1722" spans="1:14">
      <c r="B1722" s="931" t="str">
        <f>開票立会人入力シート!D39</f>
        <v>令和-118年1月0日</v>
      </c>
      <c r="C1722" s="932"/>
      <c r="D1722" s="932"/>
    </row>
    <row r="1725" spans="1:14">
      <c r="B1725" s="114" t="s">
        <v>725</v>
      </c>
      <c r="J1725" s="141">
        <f>入力シート!C29</f>
        <v>0</v>
      </c>
      <c r="N1725" s="114" t="s">
        <v>564</v>
      </c>
    </row>
    <row r="1726" spans="1:14">
      <c r="I1726" s="141"/>
    </row>
    <row r="1728" spans="1:14" ht="21">
      <c r="D1728" s="133"/>
      <c r="E1728" s="133"/>
      <c r="F1728" s="134" t="s">
        <v>534</v>
      </c>
      <c r="G1728" s="133"/>
      <c r="I1728" s="927">
        <f>入力シート!C8</f>
        <v>0</v>
      </c>
      <c r="J1728" s="927"/>
      <c r="K1728" s="928">
        <f>入力シート!C10</f>
        <v>0</v>
      </c>
      <c r="L1728" s="928"/>
    </row>
    <row r="1729" spans="1:14" ht="21">
      <c r="D1729" s="133"/>
      <c r="E1729" s="133"/>
      <c r="F1729" s="134"/>
      <c r="G1729" s="133"/>
      <c r="I1729" s="135"/>
      <c r="J1729" s="135"/>
      <c r="K1729" s="136"/>
      <c r="L1729" s="136"/>
    </row>
    <row r="1730" spans="1:14" ht="21">
      <c r="D1730" s="133"/>
      <c r="E1730" s="133"/>
      <c r="F1730" s="134"/>
      <c r="G1730" s="133"/>
      <c r="I1730" s="135"/>
      <c r="J1730" s="135"/>
      <c r="K1730" s="136"/>
      <c r="L1730" s="136"/>
    </row>
    <row r="1731" spans="1:14">
      <c r="B1731" s="934" t="str">
        <f>開票立会人入力シート!B39</f>
        <v>田子町</v>
      </c>
      <c r="C1731" s="934"/>
      <c r="D1731" s="155" t="s">
        <v>577</v>
      </c>
      <c r="E1731" s="133"/>
      <c r="F1731" s="134"/>
      <c r="G1731" s="133"/>
      <c r="H1731" s="140" t="s">
        <v>515</v>
      </c>
      <c r="J1731" s="156"/>
      <c r="L1731" s="153"/>
    </row>
    <row r="1736" spans="1:14">
      <c r="A1736" s="289" t="s">
        <v>1333</v>
      </c>
    </row>
    <row r="1737" spans="1:14">
      <c r="A1737" s="289" t="s">
        <v>1334</v>
      </c>
    </row>
    <row r="1738" spans="1:14">
      <c r="A1738" s="289" t="s">
        <v>1342</v>
      </c>
    </row>
    <row r="1739" spans="1:14">
      <c r="A1739" s="289" t="s">
        <v>1343</v>
      </c>
    </row>
    <row r="1740" spans="1:14">
      <c r="N1740" s="138" t="s">
        <v>456</v>
      </c>
    </row>
    <row r="1744" spans="1:14" ht="28.5">
      <c r="A1744" s="921" t="s">
        <v>569</v>
      </c>
      <c r="B1744" s="921"/>
      <c r="C1744" s="921"/>
      <c r="D1744" s="921"/>
      <c r="E1744" s="921"/>
      <c r="F1744" s="921"/>
      <c r="G1744" s="921"/>
      <c r="H1744" s="921"/>
      <c r="I1744" s="921"/>
      <c r="J1744" s="921"/>
      <c r="K1744" s="921"/>
      <c r="L1744" s="921"/>
      <c r="M1744" s="921"/>
      <c r="N1744" s="921"/>
    </row>
    <row r="1748" spans="1:13">
      <c r="G1748" s="114" t="s">
        <v>558</v>
      </c>
    </row>
    <row r="1750" spans="1:13" ht="18.75">
      <c r="G1750" s="114" t="s">
        <v>533</v>
      </c>
      <c r="H1750" s="142"/>
      <c r="I1750" s="395">
        <f>開票立会人入力シート!K40</f>
        <v>0</v>
      </c>
      <c r="J1750" s="142"/>
      <c r="K1750" s="142"/>
    </row>
    <row r="1751" spans="1:13" ht="18.75">
      <c r="H1751" s="142"/>
      <c r="I1751" s="142"/>
      <c r="J1751" s="142"/>
      <c r="K1751" s="142"/>
    </row>
    <row r="1752" spans="1:13" ht="18.75">
      <c r="G1752" s="114" t="s">
        <v>483</v>
      </c>
      <c r="H1752" s="142"/>
      <c r="I1752" s="141">
        <f>開票立会人入力シート!H40</f>
        <v>0</v>
      </c>
      <c r="J1752" s="142"/>
      <c r="K1752" s="141">
        <f>開票立会人入力シート!J40</f>
        <v>0</v>
      </c>
    </row>
    <row r="1753" spans="1:13" ht="18.75">
      <c r="H1753" s="142"/>
      <c r="I1753" s="141"/>
      <c r="J1753" s="142"/>
      <c r="K1753" s="142"/>
    </row>
    <row r="1754" spans="1:13">
      <c r="G1754" s="114" t="s">
        <v>534</v>
      </c>
      <c r="I1754" s="141">
        <f>開票立会人入力シート!G40</f>
        <v>0</v>
      </c>
      <c r="J1754" s="141"/>
      <c r="K1754" s="141">
        <f>開票立会人入力シート!I40</f>
        <v>0</v>
      </c>
    </row>
    <row r="1755" spans="1:13">
      <c r="I1755" s="141"/>
      <c r="J1755" s="141"/>
      <c r="K1755" s="141"/>
    </row>
    <row r="1756" spans="1:13">
      <c r="H1756" s="144" t="s">
        <v>562</v>
      </c>
      <c r="I1756" s="937" t="str">
        <f>開票立会人入力シート!R40</f>
        <v>S//</v>
      </c>
      <c r="J1756" s="938"/>
      <c r="K1756" s="938"/>
      <c r="L1756" s="144" t="s">
        <v>561</v>
      </c>
      <c r="M1756" s="145"/>
    </row>
    <row r="1758" spans="1:13" ht="18.75">
      <c r="G1758" s="142"/>
    </row>
    <row r="1760" spans="1:13">
      <c r="A1760" s="114" t="s">
        <v>559</v>
      </c>
      <c r="C1760" s="280" t="str">
        <f>入力シート!C1</f>
        <v>令和4年7月10日執行参議院青森県選挙区選出議員選挙</v>
      </c>
    </row>
    <row r="1761" spans="1:14">
      <c r="C1761" s="141"/>
    </row>
    <row r="1762" spans="1:14" ht="18.75">
      <c r="G1762" s="142"/>
      <c r="J1762" s="142"/>
    </row>
    <row r="1763" spans="1:14" ht="18.75">
      <c r="A1763" s="114" t="s">
        <v>570</v>
      </c>
      <c r="F1763" s="141" t="str">
        <f>開票立会人入力シート!B40</f>
        <v>南部町</v>
      </c>
      <c r="G1763" s="142"/>
      <c r="H1763" s="114" t="s">
        <v>571</v>
      </c>
      <c r="J1763" s="142"/>
    </row>
    <row r="1764" spans="1:14" ht="18.75">
      <c r="G1764" s="142"/>
      <c r="J1764" s="142"/>
    </row>
    <row r="1766" spans="1:14">
      <c r="A1766" s="114" t="s">
        <v>563</v>
      </c>
    </row>
    <row r="1769" spans="1:14">
      <c r="B1769" s="931" t="str">
        <f>開票立会人入力シート!D40</f>
        <v>令和-118年1月0日</v>
      </c>
      <c r="C1769" s="932"/>
      <c r="D1769" s="932"/>
    </row>
    <row r="1772" spans="1:14">
      <c r="B1772" s="114" t="s">
        <v>725</v>
      </c>
      <c r="J1772" s="141">
        <f>入力シート!C29</f>
        <v>0</v>
      </c>
      <c r="N1772" s="114" t="s">
        <v>564</v>
      </c>
    </row>
    <row r="1773" spans="1:14">
      <c r="I1773" s="141"/>
    </row>
    <row r="1775" spans="1:14" ht="21">
      <c r="D1775" s="133"/>
      <c r="E1775" s="133"/>
      <c r="F1775" s="134" t="s">
        <v>534</v>
      </c>
      <c r="G1775" s="133"/>
      <c r="I1775" s="927">
        <f>入力シート!C8</f>
        <v>0</v>
      </c>
      <c r="J1775" s="927"/>
      <c r="K1775" s="928">
        <f>入力シート!C10</f>
        <v>0</v>
      </c>
      <c r="L1775" s="928"/>
    </row>
    <row r="1776" spans="1:14" ht="21">
      <c r="D1776" s="133"/>
      <c r="E1776" s="133"/>
      <c r="F1776" s="134"/>
      <c r="G1776" s="133"/>
      <c r="I1776" s="135"/>
      <c r="J1776" s="135"/>
      <c r="K1776" s="136"/>
      <c r="L1776" s="136"/>
    </row>
    <row r="1777" spans="1:14" ht="21">
      <c r="D1777" s="133"/>
      <c r="E1777" s="133"/>
      <c r="F1777" s="134"/>
      <c r="G1777" s="133"/>
      <c r="I1777" s="135"/>
      <c r="J1777" s="135"/>
      <c r="K1777" s="136"/>
      <c r="L1777" s="136"/>
    </row>
    <row r="1778" spans="1:14">
      <c r="B1778" s="934" t="str">
        <f>開票立会人入力シート!B40</f>
        <v>南部町</v>
      </c>
      <c r="C1778" s="934"/>
      <c r="D1778" s="155" t="s">
        <v>577</v>
      </c>
      <c r="E1778" s="133"/>
      <c r="F1778" s="134"/>
      <c r="G1778" s="133"/>
      <c r="H1778" s="140" t="s">
        <v>515</v>
      </c>
      <c r="J1778" s="156"/>
      <c r="L1778" s="153"/>
    </row>
    <row r="1783" spans="1:14">
      <c r="A1783" s="289" t="s">
        <v>1333</v>
      </c>
    </row>
    <row r="1784" spans="1:14">
      <c r="A1784" s="289" t="s">
        <v>1334</v>
      </c>
    </row>
    <row r="1785" spans="1:14">
      <c r="A1785" s="289" t="s">
        <v>1342</v>
      </c>
    </row>
    <row r="1786" spans="1:14">
      <c r="A1786" s="289" t="s">
        <v>1343</v>
      </c>
    </row>
    <row r="1787" spans="1:14">
      <c r="N1787" s="138" t="s">
        <v>456</v>
      </c>
    </row>
    <row r="1791" spans="1:14" ht="28.5">
      <c r="A1791" s="921" t="s">
        <v>569</v>
      </c>
      <c r="B1791" s="921"/>
      <c r="C1791" s="921"/>
      <c r="D1791" s="921"/>
      <c r="E1791" s="921"/>
      <c r="F1791" s="921"/>
      <c r="G1791" s="921"/>
      <c r="H1791" s="921"/>
      <c r="I1791" s="921"/>
      <c r="J1791" s="921"/>
      <c r="K1791" s="921"/>
      <c r="L1791" s="921"/>
      <c r="M1791" s="921"/>
      <c r="N1791" s="921"/>
    </row>
    <row r="1795" spans="1:13">
      <c r="G1795" s="114" t="s">
        <v>558</v>
      </c>
    </row>
    <row r="1797" spans="1:13" ht="18.75">
      <c r="G1797" s="114" t="s">
        <v>533</v>
      </c>
      <c r="H1797" s="142"/>
      <c r="I1797" s="395">
        <f>開票立会人入力シート!K41</f>
        <v>0</v>
      </c>
      <c r="J1797" s="142"/>
      <c r="K1797" s="142"/>
    </row>
    <row r="1798" spans="1:13" ht="18.75">
      <c r="H1798" s="142"/>
      <c r="I1798" s="142"/>
      <c r="J1798" s="142"/>
      <c r="K1798" s="142"/>
    </row>
    <row r="1799" spans="1:13" ht="18.75">
      <c r="G1799" s="114" t="s">
        <v>483</v>
      </c>
      <c r="H1799" s="142"/>
      <c r="I1799" s="141">
        <f>開票立会人入力シート!H41</f>
        <v>0</v>
      </c>
      <c r="J1799" s="142"/>
      <c r="K1799" s="141">
        <f>開票立会人入力シート!J41</f>
        <v>0</v>
      </c>
    </row>
    <row r="1800" spans="1:13" ht="18.75">
      <c r="H1800" s="142"/>
      <c r="I1800" s="141"/>
      <c r="J1800" s="142"/>
      <c r="K1800" s="142"/>
    </row>
    <row r="1801" spans="1:13">
      <c r="G1801" s="114" t="s">
        <v>534</v>
      </c>
      <c r="I1801" s="141">
        <f>開票立会人入力シート!G41</f>
        <v>0</v>
      </c>
      <c r="J1801" s="141"/>
      <c r="K1801" s="141">
        <f>開票立会人入力シート!I41</f>
        <v>0</v>
      </c>
    </row>
    <row r="1802" spans="1:13">
      <c r="I1802" s="141"/>
      <c r="J1802" s="141"/>
      <c r="K1802" s="141"/>
    </row>
    <row r="1803" spans="1:13">
      <c r="H1803" s="144" t="s">
        <v>562</v>
      </c>
      <c r="I1803" s="937" t="str">
        <f>開票立会人入力シート!R41</f>
        <v>S//</v>
      </c>
      <c r="J1803" s="938"/>
      <c r="K1803" s="938"/>
      <c r="L1803" s="144" t="s">
        <v>561</v>
      </c>
      <c r="M1803" s="145"/>
    </row>
    <row r="1805" spans="1:13" ht="18.75">
      <c r="G1805" s="142"/>
    </row>
    <row r="1807" spans="1:13">
      <c r="A1807" s="114" t="s">
        <v>559</v>
      </c>
      <c r="C1807" s="280" t="str">
        <f>入力シート!C1</f>
        <v>令和4年7月10日執行参議院青森県選挙区選出議員選挙</v>
      </c>
    </row>
    <row r="1808" spans="1:13">
      <c r="C1808" s="141"/>
    </row>
    <row r="1809" spans="1:14" ht="18.75">
      <c r="G1809" s="142"/>
      <c r="J1809" s="142"/>
    </row>
    <row r="1810" spans="1:14" ht="18.75">
      <c r="A1810" s="114" t="s">
        <v>570</v>
      </c>
      <c r="F1810" s="141" t="str">
        <f>開票立会人入力シート!B41</f>
        <v>階上町</v>
      </c>
      <c r="G1810" s="142"/>
      <c r="H1810" s="114" t="s">
        <v>571</v>
      </c>
      <c r="J1810" s="142"/>
    </row>
    <row r="1811" spans="1:14" ht="18.75">
      <c r="G1811" s="142"/>
      <c r="J1811" s="142"/>
    </row>
    <row r="1813" spans="1:14">
      <c r="A1813" s="114" t="s">
        <v>563</v>
      </c>
    </row>
    <row r="1816" spans="1:14">
      <c r="B1816" s="931" t="str">
        <f>開票立会人入力シート!D41</f>
        <v>令和-118年1月0日</v>
      </c>
      <c r="C1816" s="932"/>
      <c r="D1816" s="932"/>
    </row>
    <row r="1819" spans="1:14">
      <c r="B1819" s="114" t="s">
        <v>725</v>
      </c>
      <c r="J1819" s="141">
        <f>入力シート!C29</f>
        <v>0</v>
      </c>
      <c r="N1819" s="114" t="s">
        <v>564</v>
      </c>
    </row>
    <row r="1820" spans="1:14">
      <c r="I1820" s="141"/>
    </row>
    <row r="1822" spans="1:14" ht="21">
      <c r="D1822" s="133"/>
      <c r="E1822" s="133"/>
      <c r="F1822" s="134" t="s">
        <v>534</v>
      </c>
      <c r="G1822" s="133"/>
      <c r="I1822" s="927">
        <f>入力シート!C8</f>
        <v>0</v>
      </c>
      <c r="J1822" s="927"/>
      <c r="K1822" s="928">
        <f>入力シート!C10</f>
        <v>0</v>
      </c>
      <c r="L1822" s="928"/>
    </row>
    <row r="1823" spans="1:14" ht="21">
      <c r="D1823" s="133"/>
      <c r="E1823" s="133"/>
      <c r="F1823" s="134"/>
      <c r="G1823" s="133"/>
      <c r="I1823" s="135"/>
      <c r="J1823" s="135"/>
      <c r="K1823" s="136"/>
      <c r="L1823" s="136"/>
    </row>
    <row r="1824" spans="1:14" ht="21">
      <c r="D1824" s="133"/>
      <c r="E1824" s="133"/>
      <c r="F1824" s="134"/>
      <c r="G1824" s="133"/>
      <c r="I1824" s="135"/>
      <c r="J1824" s="135"/>
      <c r="K1824" s="136"/>
      <c r="L1824" s="136"/>
    </row>
    <row r="1825" spans="1:14">
      <c r="B1825" s="934" t="str">
        <f>開票立会人入力シート!B41</f>
        <v>階上町</v>
      </c>
      <c r="C1825" s="934"/>
      <c r="D1825" s="155" t="s">
        <v>577</v>
      </c>
      <c r="E1825" s="133"/>
      <c r="F1825" s="134"/>
      <c r="G1825" s="133"/>
      <c r="H1825" s="140" t="s">
        <v>515</v>
      </c>
      <c r="J1825" s="156"/>
      <c r="L1825" s="153"/>
    </row>
    <row r="1830" spans="1:14">
      <c r="A1830" s="289" t="s">
        <v>1333</v>
      </c>
    </row>
    <row r="1831" spans="1:14">
      <c r="A1831" s="289" t="s">
        <v>1334</v>
      </c>
    </row>
    <row r="1832" spans="1:14">
      <c r="A1832" s="289" t="s">
        <v>1342</v>
      </c>
    </row>
    <row r="1833" spans="1:14">
      <c r="A1833" s="289" t="s">
        <v>1343</v>
      </c>
    </row>
    <row r="1834" spans="1:14">
      <c r="N1834" s="138" t="s">
        <v>456</v>
      </c>
    </row>
    <row r="1838" spans="1:14" ht="28.5">
      <c r="A1838" s="921" t="s">
        <v>569</v>
      </c>
      <c r="B1838" s="921"/>
      <c r="C1838" s="921"/>
      <c r="D1838" s="921"/>
      <c r="E1838" s="921"/>
      <c r="F1838" s="921"/>
      <c r="G1838" s="921"/>
      <c r="H1838" s="921"/>
      <c r="I1838" s="921"/>
      <c r="J1838" s="921"/>
      <c r="K1838" s="921"/>
      <c r="L1838" s="921"/>
      <c r="M1838" s="921"/>
      <c r="N1838" s="921"/>
    </row>
    <row r="1842" spans="1:13">
      <c r="G1842" s="114" t="s">
        <v>558</v>
      </c>
    </row>
    <row r="1844" spans="1:13" ht="18.75">
      <c r="G1844" s="114" t="s">
        <v>533</v>
      </c>
      <c r="H1844" s="142"/>
      <c r="I1844" s="395">
        <f>開票立会人入力シート!K42</f>
        <v>0</v>
      </c>
      <c r="J1844" s="142"/>
      <c r="K1844" s="142"/>
    </row>
    <row r="1845" spans="1:13" ht="18.75">
      <c r="H1845" s="142"/>
      <c r="I1845" s="142"/>
      <c r="J1845" s="142"/>
      <c r="K1845" s="142"/>
    </row>
    <row r="1846" spans="1:13" ht="18.75">
      <c r="G1846" s="114" t="s">
        <v>483</v>
      </c>
      <c r="H1846" s="142"/>
      <c r="I1846" s="141">
        <f>開票立会人入力シート!H42</f>
        <v>0</v>
      </c>
      <c r="J1846" s="142"/>
      <c r="K1846" s="141">
        <f>開票立会人入力シート!J42</f>
        <v>0</v>
      </c>
    </row>
    <row r="1847" spans="1:13" ht="18.75">
      <c r="H1847" s="142"/>
      <c r="I1847" s="141"/>
      <c r="J1847" s="142"/>
      <c r="K1847" s="142"/>
    </row>
    <row r="1848" spans="1:13">
      <c r="G1848" s="114" t="s">
        <v>534</v>
      </c>
      <c r="I1848" s="141">
        <f>開票立会人入力シート!G42</f>
        <v>0</v>
      </c>
      <c r="J1848" s="141"/>
      <c r="K1848" s="141">
        <f>開票立会人入力シート!I42</f>
        <v>0</v>
      </c>
    </row>
    <row r="1849" spans="1:13">
      <c r="I1849" s="141"/>
      <c r="J1849" s="141"/>
      <c r="K1849" s="141"/>
    </row>
    <row r="1850" spans="1:13">
      <c r="H1850" s="144" t="s">
        <v>562</v>
      </c>
      <c r="I1850" s="937" t="str">
        <f>開票立会人入力シート!R42</f>
        <v>S//</v>
      </c>
      <c r="J1850" s="938"/>
      <c r="K1850" s="938"/>
      <c r="L1850" s="144" t="s">
        <v>561</v>
      </c>
      <c r="M1850" s="145"/>
    </row>
    <row r="1852" spans="1:13" ht="18.75">
      <c r="G1852" s="142"/>
    </row>
    <row r="1854" spans="1:13">
      <c r="A1854" s="114" t="s">
        <v>559</v>
      </c>
      <c r="C1854" s="280" t="str">
        <f>入力シート!C1</f>
        <v>令和4年7月10日執行参議院青森県選挙区選出議員選挙</v>
      </c>
    </row>
    <row r="1855" spans="1:13">
      <c r="C1855" s="141"/>
    </row>
    <row r="1856" spans="1:13" ht="18.75">
      <c r="G1856" s="142"/>
      <c r="J1856" s="142"/>
    </row>
    <row r="1857" spans="1:14" ht="18.75">
      <c r="A1857" s="114" t="s">
        <v>570</v>
      </c>
      <c r="F1857" s="141" t="str">
        <f>開票立会人入力シート!B42</f>
        <v>新郷村</v>
      </c>
      <c r="G1857" s="142"/>
      <c r="H1857" s="114" t="s">
        <v>571</v>
      </c>
      <c r="J1857" s="142"/>
    </row>
    <row r="1858" spans="1:14" ht="18.75">
      <c r="G1858" s="142"/>
      <c r="J1858" s="142"/>
    </row>
    <row r="1860" spans="1:14">
      <c r="A1860" s="114" t="s">
        <v>563</v>
      </c>
    </row>
    <row r="1863" spans="1:14">
      <c r="B1863" s="931" t="str">
        <f>開票立会人入力シート!D42</f>
        <v>令和-118年1月0日</v>
      </c>
      <c r="C1863" s="932"/>
      <c r="D1863" s="932"/>
    </row>
    <row r="1866" spans="1:14">
      <c r="B1866" s="114" t="s">
        <v>725</v>
      </c>
      <c r="J1866" s="141">
        <f>入力シート!C29</f>
        <v>0</v>
      </c>
      <c r="N1866" s="114" t="s">
        <v>564</v>
      </c>
    </row>
    <row r="1867" spans="1:14">
      <c r="I1867" s="141"/>
    </row>
    <row r="1869" spans="1:14" ht="21">
      <c r="D1869" s="133"/>
      <c r="E1869" s="133"/>
      <c r="F1869" s="134" t="s">
        <v>534</v>
      </c>
      <c r="G1869" s="133"/>
      <c r="I1869" s="927">
        <f>入力シート!C8</f>
        <v>0</v>
      </c>
      <c r="J1869" s="927"/>
      <c r="K1869" s="928">
        <f>入力シート!C10</f>
        <v>0</v>
      </c>
      <c r="L1869" s="928"/>
    </row>
    <row r="1870" spans="1:14" ht="21">
      <c r="D1870" s="133"/>
      <c r="E1870" s="133"/>
      <c r="F1870" s="134"/>
      <c r="G1870" s="133"/>
      <c r="I1870" s="135"/>
      <c r="J1870" s="135"/>
      <c r="K1870" s="136"/>
      <c r="L1870" s="136"/>
    </row>
    <row r="1871" spans="1:14" ht="21">
      <c r="D1871" s="133"/>
      <c r="E1871" s="133"/>
      <c r="F1871" s="134"/>
      <c r="G1871" s="133"/>
      <c r="I1871" s="135"/>
      <c r="J1871" s="135"/>
      <c r="K1871" s="136"/>
      <c r="L1871" s="136"/>
    </row>
    <row r="1872" spans="1:14">
      <c r="B1872" s="934" t="str">
        <f>開票立会人入力シート!B42</f>
        <v>新郷村</v>
      </c>
      <c r="C1872" s="934"/>
      <c r="D1872" s="155" t="s">
        <v>577</v>
      </c>
      <c r="E1872" s="133"/>
      <c r="F1872" s="134"/>
      <c r="G1872" s="133"/>
      <c r="H1872" s="140" t="s">
        <v>515</v>
      </c>
      <c r="J1872" s="156"/>
      <c r="L1872" s="153"/>
    </row>
    <row r="1873" spans="1:12">
      <c r="B1873" s="138"/>
      <c r="C1873" s="138"/>
      <c r="D1873" s="155"/>
      <c r="E1873" s="133"/>
      <c r="F1873" s="134"/>
      <c r="G1873" s="133"/>
      <c r="H1873" s="140"/>
      <c r="J1873" s="156"/>
      <c r="L1873" s="153"/>
    </row>
    <row r="1874" spans="1:12">
      <c r="B1874" s="138"/>
      <c r="C1874" s="138"/>
      <c r="D1874" s="155"/>
      <c r="E1874" s="133"/>
      <c r="F1874" s="134"/>
      <c r="G1874" s="133"/>
      <c r="H1874" s="140"/>
      <c r="J1874" s="156"/>
      <c r="L1874" s="153"/>
    </row>
    <row r="1875" spans="1:12">
      <c r="B1875" s="138"/>
      <c r="C1875" s="138"/>
      <c r="D1875" s="155"/>
      <c r="E1875" s="133"/>
      <c r="F1875" s="134"/>
      <c r="G1875" s="133"/>
      <c r="H1875" s="140"/>
      <c r="J1875" s="156"/>
      <c r="L1875" s="153"/>
    </row>
    <row r="1877" spans="1:12">
      <c r="A1877" s="289" t="s">
        <v>1333</v>
      </c>
    </row>
    <row r="1878" spans="1:12">
      <c r="A1878" s="289" t="s">
        <v>1334</v>
      </c>
    </row>
    <row r="1879" spans="1:12">
      <c r="A1879" s="289" t="s">
        <v>1342</v>
      </c>
    </row>
    <row r="1880" spans="1:12">
      <c r="A1880" s="289" t="s">
        <v>1343</v>
      </c>
    </row>
  </sheetData>
  <mergeCells count="240">
    <mergeCell ref="B1872:C1872"/>
    <mergeCell ref="I1850:K1850"/>
    <mergeCell ref="B1863:D1863"/>
    <mergeCell ref="I1869:J1869"/>
    <mergeCell ref="K1869:L1869"/>
    <mergeCell ref="B1825:C1825"/>
    <mergeCell ref="I1775:J1775"/>
    <mergeCell ref="K1775:L1775"/>
    <mergeCell ref="B1778:C1778"/>
    <mergeCell ref="I1822:J1822"/>
    <mergeCell ref="K1822:L1822"/>
    <mergeCell ref="A1838:N1838"/>
    <mergeCell ref="A1791:N1791"/>
    <mergeCell ref="I1803:K1803"/>
    <mergeCell ref="B1816:D1816"/>
    <mergeCell ref="B1769:D1769"/>
    <mergeCell ref="I1634:J1634"/>
    <mergeCell ref="K1634:L1634"/>
    <mergeCell ref="B1731:C1731"/>
    <mergeCell ref="A1650:N1650"/>
    <mergeCell ref="I1662:K1662"/>
    <mergeCell ref="B1675:D1675"/>
    <mergeCell ref="I1681:J1681"/>
    <mergeCell ref="K1681:L1681"/>
    <mergeCell ref="B1684:C1684"/>
    <mergeCell ref="I1709:K1709"/>
    <mergeCell ref="B1722:D1722"/>
    <mergeCell ref="I1728:J1728"/>
    <mergeCell ref="K1728:L1728"/>
    <mergeCell ref="A1744:N1744"/>
    <mergeCell ref="I1756:K1756"/>
    <mergeCell ref="A1697:N1697"/>
    <mergeCell ref="B1637:C1637"/>
    <mergeCell ref="I1399:J1399"/>
    <mergeCell ref="K1399:L1399"/>
    <mergeCell ref="B1402:C1402"/>
    <mergeCell ref="A1415:N1415"/>
    <mergeCell ref="I1427:K1427"/>
    <mergeCell ref="B1440:D1440"/>
    <mergeCell ref="I1446:J1446"/>
    <mergeCell ref="K1446:L1446"/>
    <mergeCell ref="B1449:C1449"/>
    <mergeCell ref="B1628:D1628"/>
    <mergeCell ref="A1509:N1509"/>
    <mergeCell ref="I1521:K1521"/>
    <mergeCell ref="B1534:D1534"/>
    <mergeCell ref="I1540:J1540"/>
    <mergeCell ref="K1540:L1540"/>
    <mergeCell ref="B1543:C1543"/>
    <mergeCell ref="A1462:N1462"/>
    <mergeCell ref="I1474:K1474"/>
    <mergeCell ref="B1487:D1487"/>
    <mergeCell ref="I1493:J1493"/>
    <mergeCell ref="K1493:L1493"/>
    <mergeCell ref="B1496:C1496"/>
    <mergeCell ref="A1556:N1556"/>
    <mergeCell ref="I1568:K1568"/>
    <mergeCell ref="B1581:D1581"/>
    <mergeCell ref="I1587:J1587"/>
    <mergeCell ref="K1587:L1587"/>
    <mergeCell ref="B1590:C1590"/>
    <mergeCell ref="A1603:N1603"/>
    <mergeCell ref="I1615:K1615"/>
    <mergeCell ref="B1393:D1393"/>
    <mergeCell ref="I1258:J1258"/>
    <mergeCell ref="K1258:L1258"/>
    <mergeCell ref="B1355:C1355"/>
    <mergeCell ref="A1274:N1274"/>
    <mergeCell ref="I1286:K1286"/>
    <mergeCell ref="B1299:D1299"/>
    <mergeCell ref="I1305:J1305"/>
    <mergeCell ref="K1305:L1305"/>
    <mergeCell ref="B1308:C1308"/>
    <mergeCell ref="I1333:K1333"/>
    <mergeCell ref="B1346:D1346"/>
    <mergeCell ref="I1352:J1352"/>
    <mergeCell ref="K1352:L1352"/>
    <mergeCell ref="A1368:N1368"/>
    <mergeCell ref="I1380:K1380"/>
    <mergeCell ref="A1321:N1321"/>
    <mergeCell ref="B1261:C1261"/>
    <mergeCell ref="I1023:J1023"/>
    <mergeCell ref="K1023:L1023"/>
    <mergeCell ref="B1026:C1026"/>
    <mergeCell ref="A1039:N1039"/>
    <mergeCell ref="I1051:K1051"/>
    <mergeCell ref="B1064:D1064"/>
    <mergeCell ref="I1070:J1070"/>
    <mergeCell ref="K1070:L1070"/>
    <mergeCell ref="B1073:C1073"/>
    <mergeCell ref="B1252:D1252"/>
    <mergeCell ref="A1133:N1133"/>
    <mergeCell ref="I1145:K1145"/>
    <mergeCell ref="B1158:D1158"/>
    <mergeCell ref="I1164:J1164"/>
    <mergeCell ref="K1164:L1164"/>
    <mergeCell ref="B1167:C1167"/>
    <mergeCell ref="A1086:N1086"/>
    <mergeCell ref="I1098:K1098"/>
    <mergeCell ref="B1111:D1111"/>
    <mergeCell ref="I1117:J1117"/>
    <mergeCell ref="K1117:L1117"/>
    <mergeCell ref="B1120:C1120"/>
    <mergeCell ref="A1180:N1180"/>
    <mergeCell ref="I1192:K1192"/>
    <mergeCell ref="B1205:D1205"/>
    <mergeCell ref="I1211:J1211"/>
    <mergeCell ref="K1211:L1211"/>
    <mergeCell ref="B1214:C1214"/>
    <mergeCell ref="A1227:N1227"/>
    <mergeCell ref="I1239:K1239"/>
    <mergeCell ref="B1017:D1017"/>
    <mergeCell ref="I882:J882"/>
    <mergeCell ref="K882:L882"/>
    <mergeCell ref="B979:C979"/>
    <mergeCell ref="A898:N898"/>
    <mergeCell ref="I910:K910"/>
    <mergeCell ref="B923:D923"/>
    <mergeCell ref="I929:J929"/>
    <mergeCell ref="K929:L929"/>
    <mergeCell ref="B932:C932"/>
    <mergeCell ref="I957:K957"/>
    <mergeCell ref="B970:D970"/>
    <mergeCell ref="I976:J976"/>
    <mergeCell ref="K976:L976"/>
    <mergeCell ref="A992:N992"/>
    <mergeCell ref="I1004:K1004"/>
    <mergeCell ref="A945:N945"/>
    <mergeCell ref="B885:C885"/>
    <mergeCell ref="I647:J647"/>
    <mergeCell ref="K647:L647"/>
    <mergeCell ref="B650:C650"/>
    <mergeCell ref="A663:N663"/>
    <mergeCell ref="I675:K675"/>
    <mergeCell ref="B688:D688"/>
    <mergeCell ref="I694:J694"/>
    <mergeCell ref="K694:L694"/>
    <mergeCell ref="B697:C697"/>
    <mergeCell ref="B876:D876"/>
    <mergeCell ref="A757:N757"/>
    <mergeCell ref="I769:K769"/>
    <mergeCell ref="B782:D782"/>
    <mergeCell ref="I788:J788"/>
    <mergeCell ref="K788:L788"/>
    <mergeCell ref="B791:C791"/>
    <mergeCell ref="A710:N710"/>
    <mergeCell ref="I722:K722"/>
    <mergeCell ref="B735:D735"/>
    <mergeCell ref="I741:J741"/>
    <mergeCell ref="K741:L741"/>
    <mergeCell ref="B744:C744"/>
    <mergeCell ref="A804:N804"/>
    <mergeCell ref="I816:K816"/>
    <mergeCell ref="B829:D829"/>
    <mergeCell ref="I835:J835"/>
    <mergeCell ref="K835:L835"/>
    <mergeCell ref="B838:C838"/>
    <mergeCell ref="A851:N851"/>
    <mergeCell ref="I863:K863"/>
    <mergeCell ref="B641:D641"/>
    <mergeCell ref="I506:J506"/>
    <mergeCell ref="K506:L506"/>
    <mergeCell ref="B603:C603"/>
    <mergeCell ref="A522:N522"/>
    <mergeCell ref="I534:K534"/>
    <mergeCell ref="B547:D547"/>
    <mergeCell ref="I553:J553"/>
    <mergeCell ref="K553:L553"/>
    <mergeCell ref="B556:C556"/>
    <mergeCell ref="I581:K581"/>
    <mergeCell ref="B594:D594"/>
    <mergeCell ref="I600:J600"/>
    <mergeCell ref="K600:L600"/>
    <mergeCell ref="A616:N616"/>
    <mergeCell ref="I628:K628"/>
    <mergeCell ref="A569:N569"/>
    <mergeCell ref="B509:C509"/>
    <mergeCell ref="I271:J271"/>
    <mergeCell ref="K271:L271"/>
    <mergeCell ref="B274:C274"/>
    <mergeCell ref="A287:N287"/>
    <mergeCell ref="I299:K299"/>
    <mergeCell ref="B312:D312"/>
    <mergeCell ref="I318:J318"/>
    <mergeCell ref="K318:L318"/>
    <mergeCell ref="B321:C321"/>
    <mergeCell ref="B500:D500"/>
    <mergeCell ref="A381:N381"/>
    <mergeCell ref="I393:K393"/>
    <mergeCell ref="B406:D406"/>
    <mergeCell ref="I412:J412"/>
    <mergeCell ref="K412:L412"/>
    <mergeCell ref="B415:C415"/>
    <mergeCell ref="A334:N334"/>
    <mergeCell ref="I346:K346"/>
    <mergeCell ref="B359:D359"/>
    <mergeCell ref="I365:J365"/>
    <mergeCell ref="K365:L365"/>
    <mergeCell ref="B368:C368"/>
    <mergeCell ref="A428:N428"/>
    <mergeCell ref="I440:K440"/>
    <mergeCell ref="B453:D453"/>
    <mergeCell ref="I459:J459"/>
    <mergeCell ref="K459:L459"/>
    <mergeCell ref="B462:C462"/>
    <mergeCell ref="A475:N475"/>
    <mergeCell ref="I487:K487"/>
    <mergeCell ref="B265:D265"/>
    <mergeCell ref="I130:J130"/>
    <mergeCell ref="K130:L130"/>
    <mergeCell ref="B227:C227"/>
    <mergeCell ref="A146:N146"/>
    <mergeCell ref="I158:K158"/>
    <mergeCell ref="B171:D171"/>
    <mergeCell ref="I177:J177"/>
    <mergeCell ref="K177:L177"/>
    <mergeCell ref="B180:C180"/>
    <mergeCell ref="I205:K205"/>
    <mergeCell ref="B218:D218"/>
    <mergeCell ref="I224:J224"/>
    <mergeCell ref="K224:L224"/>
    <mergeCell ref="A240:N240"/>
    <mergeCell ref="I252:K252"/>
    <mergeCell ref="B124:D124"/>
    <mergeCell ref="B39:C39"/>
    <mergeCell ref="A5:N5"/>
    <mergeCell ref="B30:D30"/>
    <mergeCell ref="I36:J36"/>
    <mergeCell ref="K36:L36"/>
    <mergeCell ref="I17:K17"/>
    <mergeCell ref="A193:N193"/>
    <mergeCell ref="B133:C133"/>
    <mergeCell ref="A52:N52"/>
    <mergeCell ref="I64:K64"/>
    <mergeCell ref="B77:D77"/>
    <mergeCell ref="I83:J83"/>
    <mergeCell ref="K83:L83"/>
    <mergeCell ref="B86:C86"/>
    <mergeCell ref="A99:N99"/>
    <mergeCell ref="I111:K111"/>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rowBreaks count="39" manualBreakCount="39">
    <brk id="47" max="16383" man="1"/>
    <brk id="94" max="16383" man="1"/>
    <brk id="141" max="16383" man="1"/>
    <brk id="188" max="16383" man="1"/>
    <brk id="235" max="16383" man="1"/>
    <brk id="282" max="16383" man="1"/>
    <brk id="329" max="16383" man="1"/>
    <brk id="376" max="16383" man="1"/>
    <brk id="423" max="16383" man="1"/>
    <brk id="470" max="16383" man="1"/>
    <brk id="517" max="16383" man="1"/>
    <brk id="564" max="16383" man="1"/>
    <brk id="611" max="16383" man="1"/>
    <brk id="658" max="16383" man="1"/>
    <brk id="705" max="16383" man="1"/>
    <brk id="752" max="16383" man="1"/>
    <brk id="799" max="16383" man="1"/>
    <brk id="846" max="16383" man="1"/>
    <brk id="893" max="16383" man="1"/>
    <brk id="940" max="16383" man="1"/>
    <brk id="987" max="16383" man="1"/>
    <brk id="1034" max="16383" man="1"/>
    <brk id="1081" max="16383" man="1"/>
    <brk id="1128" max="16383" man="1"/>
    <brk id="1175" max="16383" man="1"/>
    <brk id="1222" max="16383" man="1"/>
    <brk id="1269" max="16383" man="1"/>
    <brk id="1316" max="16383" man="1"/>
    <brk id="1363" max="16383" man="1"/>
    <brk id="1410" max="16383" man="1"/>
    <brk id="1457" max="16383" man="1"/>
    <brk id="1504" max="16383" man="1"/>
    <brk id="1551" max="16383" man="1"/>
    <brk id="1598" max="16383" man="1"/>
    <brk id="1645" max="16383" man="1"/>
    <brk id="1692" max="16383" man="1"/>
    <brk id="1739" max="16383" man="1"/>
    <brk id="1786" max="16383" man="1"/>
    <brk id="18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520"/>
  <sheetViews>
    <sheetView view="pageBreakPreview" zoomScaleNormal="100" zoomScaleSheetLayoutView="100" workbookViewId="0">
      <selection activeCell="N1508" sqref="N1508"/>
    </sheetView>
  </sheetViews>
  <sheetFormatPr defaultColWidth="5.875" defaultRowHeight="21" customHeight="1"/>
  <cols>
    <col min="1" max="14" width="5.875" style="114" customWidth="1"/>
    <col min="15" max="16384" width="5.875" style="114"/>
  </cols>
  <sheetData>
    <row r="1" spans="1:15" ht="21" customHeight="1">
      <c r="O1" s="138" t="s">
        <v>455</v>
      </c>
    </row>
    <row r="5" spans="1:15" ht="21" customHeight="1">
      <c r="A5" s="917" t="s">
        <v>566</v>
      </c>
      <c r="B5" s="917"/>
      <c r="C5" s="917"/>
      <c r="D5" s="917"/>
      <c r="E5" s="917"/>
      <c r="F5" s="917"/>
      <c r="G5" s="917"/>
      <c r="H5" s="917"/>
      <c r="I5" s="917"/>
      <c r="J5" s="917"/>
      <c r="K5" s="917"/>
      <c r="L5" s="917"/>
      <c r="M5" s="917"/>
      <c r="N5" s="917"/>
    </row>
    <row r="10" spans="1:15" ht="21" customHeight="1">
      <c r="A10" s="289" t="s">
        <v>1336</v>
      </c>
    </row>
    <row r="11" spans="1:15" ht="21" customHeight="1">
      <c r="A11" s="289" t="s">
        <v>726</v>
      </c>
      <c r="H11" s="146"/>
      <c r="J11" s="146"/>
      <c r="K11" s="146"/>
    </row>
    <row r="12" spans="1:15" ht="21" customHeight="1">
      <c r="H12" s="146"/>
      <c r="I12" s="146"/>
      <c r="J12" s="146"/>
      <c r="K12" s="146"/>
    </row>
    <row r="13" spans="1:15" ht="21" customHeight="1">
      <c r="H13" s="146"/>
      <c r="J13" s="146"/>
    </row>
    <row r="16" spans="1:15" ht="21" customHeight="1">
      <c r="B16" s="931" t="str">
        <f>開票立会人入力シート!F3</f>
        <v>令和-118年1月0日</v>
      </c>
      <c r="C16" s="932"/>
      <c r="D16" s="932"/>
    </row>
    <row r="17" spans="2:12" ht="21" customHeight="1">
      <c r="B17" s="139"/>
      <c r="C17" s="147"/>
      <c r="D17" s="147"/>
    </row>
    <row r="18" spans="2:12" ht="21" customHeight="1">
      <c r="B18" s="139"/>
      <c r="C18" s="147"/>
      <c r="D18" s="147"/>
    </row>
    <row r="19" spans="2:12" ht="21" customHeight="1">
      <c r="B19" s="139"/>
      <c r="C19" s="147"/>
      <c r="D19" s="147"/>
    </row>
    <row r="20" spans="2:12" ht="21" customHeight="1">
      <c r="B20" s="139"/>
      <c r="C20" s="147"/>
      <c r="D20" s="147"/>
    </row>
    <row r="21" spans="2:12" ht="21" customHeight="1">
      <c r="B21" s="139"/>
      <c r="C21" s="147"/>
      <c r="D21" s="147"/>
      <c r="F21" s="114" t="s">
        <v>533</v>
      </c>
      <c r="H21" s="280">
        <f>開票立会人入力シート!K3</f>
        <v>0</v>
      </c>
    </row>
    <row r="22" spans="2:12" ht="21" customHeight="1">
      <c r="B22" s="139"/>
      <c r="C22" s="147"/>
      <c r="D22" s="147"/>
    </row>
    <row r="23" spans="2:12" ht="21" customHeight="1">
      <c r="B23" s="139"/>
      <c r="C23" s="147"/>
      <c r="D23" s="147"/>
    </row>
    <row r="24" spans="2:12" ht="21" customHeight="1">
      <c r="B24" s="139"/>
      <c r="C24" s="147"/>
      <c r="D24" s="147"/>
    </row>
    <row r="25" spans="2:12" ht="21" customHeight="1">
      <c r="B25" s="139"/>
      <c r="C25" s="147"/>
      <c r="D25" s="147"/>
    </row>
    <row r="26" spans="2:12" ht="21" customHeight="1">
      <c r="B26" s="139"/>
      <c r="C26" s="147"/>
      <c r="D26" s="147"/>
      <c r="F26" s="114" t="s">
        <v>534</v>
      </c>
      <c r="H26" s="142">
        <f>開票立会人入力シート!G3</f>
        <v>0</v>
      </c>
      <c r="I26" s="281"/>
      <c r="J26" s="154">
        <f>開票立会人入力シート!I3</f>
        <v>0</v>
      </c>
      <c r="K26" s="148"/>
      <c r="L26" s="135"/>
    </row>
    <row r="27" spans="2:12" ht="21" customHeight="1">
      <c r="B27" s="139"/>
      <c r="C27" s="147"/>
      <c r="D27" s="147"/>
    </row>
    <row r="28" spans="2:12" ht="21" customHeight="1">
      <c r="B28" s="139"/>
      <c r="C28" s="147"/>
      <c r="D28" s="147"/>
    </row>
    <row r="29" spans="2:12" ht="21" customHeight="1">
      <c r="B29" s="139"/>
      <c r="C29" s="147"/>
      <c r="D29" s="147"/>
    </row>
    <row r="32" spans="2:12" ht="21" customHeight="1">
      <c r="B32" s="114" t="s">
        <v>544</v>
      </c>
      <c r="D32" s="933">
        <f>入力シート!C8</f>
        <v>0</v>
      </c>
      <c r="E32" s="933"/>
      <c r="F32" s="154">
        <f>入力シート!C10</f>
        <v>0</v>
      </c>
      <c r="H32" s="140" t="s">
        <v>515</v>
      </c>
    </row>
    <row r="34" spans="1:15" ht="21" customHeight="1">
      <c r="D34" s="133"/>
      <c r="E34" s="133"/>
      <c r="F34" s="134"/>
      <c r="G34" s="133"/>
      <c r="I34" s="927"/>
      <c r="J34" s="927"/>
      <c r="K34" s="928"/>
      <c r="L34" s="928"/>
    </row>
    <row r="35" spans="1:15" ht="21" customHeight="1">
      <c r="D35" s="133"/>
      <c r="E35" s="133"/>
      <c r="F35" s="134"/>
      <c r="G35" s="133"/>
      <c r="I35" s="135"/>
      <c r="J35" s="135"/>
      <c r="K35" s="136"/>
      <c r="L35" s="136"/>
    </row>
    <row r="36" spans="1:15" ht="21" customHeight="1">
      <c r="D36" s="133"/>
      <c r="E36" s="133"/>
      <c r="F36" s="134"/>
      <c r="G36" s="133"/>
      <c r="I36" s="135"/>
      <c r="J36" s="135"/>
      <c r="K36" s="136"/>
      <c r="L36" s="136"/>
    </row>
    <row r="37" spans="1:15" ht="21" customHeight="1">
      <c r="D37" s="133"/>
      <c r="E37" s="133"/>
      <c r="F37" s="134"/>
      <c r="G37" s="133"/>
      <c r="I37" s="135"/>
      <c r="J37" s="135"/>
      <c r="K37" s="136"/>
      <c r="L37" s="136"/>
    </row>
    <row r="38" spans="1:15" ht="21" customHeight="1">
      <c r="D38" s="133"/>
      <c r="E38" s="133"/>
      <c r="F38" s="134"/>
      <c r="G38" s="133"/>
      <c r="I38" s="135"/>
      <c r="J38" s="135"/>
      <c r="K38" s="136"/>
      <c r="L38" s="136"/>
    </row>
    <row r="39" spans="1:15" ht="21" customHeight="1">
      <c r="O39" s="138" t="s">
        <v>455</v>
      </c>
    </row>
    <row r="43" spans="1:15" ht="21" customHeight="1">
      <c r="A43" s="917" t="s">
        <v>566</v>
      </c>
      <c r="B43" s="917"/>
      <c r="C43" s="917"/>
      <c r="D43" s="917"/>
      <c r="E43" s="917"/>
      <c r="F43" s="917"/>
      <c r="G43" s="917"/>
      <c r="H43" s="917"/>
      <c r="I43" s="917"/>
      <c r="J43" s="917"/>
      <c r="K43" s="917"/>
      <c r="L43" s="917"/>
      <c r="M43" s="917"/>
      <c r="N43" s="917"/>
    </row>
    <row r="48" spans="1:15" ht="21" customHeight="1">
      <c r="A48" s="289" t="s">
        <v>1336</v>
      </c>
    </row>
    <row r="49" spans="1:12" ht="21" customHeight="1">
      <c r="A49" s="289" t="s">
        <v>726</v>
      </c>
      <c r="H49" s="146"/>
      <c r="J49" s="146"/>
      <c r="K49" s="146"/>
    </row>
    <row r="50" spans="1:12" ht="21" customHeight="1">
      <c r="H50" s="146"/>
      <c r="I50" s="146"/>
      <c r="J50" s="146"/>
      <c r="K50" s="146"/>
    </row>
    <row r="51" spans="1:12" ht="21" customHeight="1">
      <c r="H51" s="146"/>
      <c r="J51" s="146"/>
    </row>
    <row r="54" spans="1:12" ht="21" customHeight="1">
      <c r="B54" s="931" t="str">
        <f>開票立会人入力シート!F4</f>
        <v>令和-118年1月0日</v>
      </c>
      <c r="C54" s="932"/>
      <c r="D54" s="932"/>
    </row>
    <row r="55" spans="1:12" ht="21" customHeight="1">
      <c r="B55" s="139"/>
      <c r="C55" s="147"/>
      <c r="D55" s="147"/>
    </row>
    <row r="56" spans="1:12" ht="21" customHeight="1">
      <c r="B56" s="139"/>
      <c r="C56" s="147"/>
      <c r="D56" s="147"/>
    </row>
    <row r="57" spans="1:12" ht="21" customHeight="1">
      <c r="B57" s="139"/>
      <c r="C57" s="147"/>
      <c r="D57" s="147"/>
    </row>
    <row r="58" spans="1:12" ht="21" customHeight="1">
      <c r="B58" s="139"/>
      <c r="C58" s="147"/>
      <c r="D58" s="147"/>
    </row>
    <row r="59" spans="1:12" ht="21" customHeight="1">
      <c r="B59" s="139"/>
      <c r="C59" s="147"/>
      <c r="D59" s="147"/>
      <c r="F59" s="114" t="s">
        <v>533</v>
      </c>
      <c r="H59" s="280">
        <f>開票立会人入力シート!K4</f>
        <v>0</v>
      </c>
    </row>
    <row r="60" spans="1:12" ht="21" customHeight="1">
      <c r="B60" s="139"/>
      <c r="C60" s="147"/>
      <c r="D60" s="147"/>
    </row>
    <row r="61" spans="1:12" ht="21" customHeight="1">
      <c r="B61" s="139"/>
      <c r="C61" s="147"/>
      <c r="D61" s="147"/>
    </row>
    <row r="62" spans="1:12" ht="21" customHeight="1">
      <c r="B62" s="139"/>
      <c r="C62" s="147"/>
      <c r="D62" s="147"/>
    </row>
    <row r="63" spans="1:12" ht="21" customHeight="1">
      <c r="B63" s="139"/>
      <c r="C63" s="147"/>
      <c r="D63" s="147"/>
    </row>
    <row r="64" spans="1:12" ht="21" customHeight="1">
      <c r="B64" s="139"/>
      <c r="C64" s="147"/>
      <c r="D64" s="147"/>
      <c r="F64" s="114" t="s">
        <v>534</v>
      </c>
      <c r="H64" s="142">
        <f>開票立会人入力シート!G4</f>
        <v>0</v>
      </c>
      <c r="I64" s="281"/>
      <c r="J64" s="154">
        <f>開票立会人入力シート!I4</f>
        <v>0</v>
      </c>
      <c r="K64" s="148"/>
      <c r="L64" s="135"/>
    </row>
    <row r="65" spans="1:15" ht="21" customHeight="1">
      <c r="B65" s="139"/>
      <c r="C65" s="147"/>
      <c r="D65" s="147"/>
    </row>
    <row r="66" spans="1:15" ht="21" customHeight="1">
      <c r="B66" s="139"/>
      <c r="C66" s="147"/>
      <c r="D66" s="147"/>
    </row>
    <row r="67" spans="1:15" ht="21" customHeight="1">
      <c r="B67" s="139"/>
      <c r="C67" s="147"/>
      <c r="D67" s="147"/>
    </row>
    <row r="70" spans="1:15" ht="21" customHeight="1">
      <c r="B70" s="114" t="s">
        <v>544</v>
      </c>
      <c r="D70" s="933">
        <f>入力シート!C8</f>
        <v>0</v>
      </c>
      <c r="E70" s="933"/>
      <c r="F70" s="154">
        <f>入力シート!C10</f>
        <v>0</v>
      </c>
      <c r="H70" s="140" t="s">
        <v>515</v>
      </c>
    </row>
    <row r="72" spans="1:15" ht="21" customHeight="1">
      <c r="D72" s="133"/>
      <c r="E72" s="133"/>
      <c r="F72" s="134"/>
      <c r="G72" s="133"/>
      <c r="I72" s="927"/>
      <c r="J72" s="927"/>
      <c r="K72" s="928"/>
      <c r="L72" s="928"/>
    </row>
    <row r="73" spans="1:15" ht="21" customHeight="1">
      <c r="D73" s="133"/>
      <c r="E73" s="133"/>
      <c r="F73" s="134"/>
      <c r="G73" s="133"/>
      <c r="I73" s="135"/>
      <c r="J73" s="135"/>
      <c r="K73" s="136"/>
      <c r="L73" s="136"/>
    </row>
    <row r="74" spans="1:15" ht="21" customHeight="1">
      <c r="D74" s="133"/>
      <c r="E74" s="133"/>
      <c r="F74" s="134"/>
      <c r="G74" s="133"/>
      <c r="I74" s="135"/>
      <c r="J74" s="135"/>
      <c r="K74" s="136"/>
      <c r="L74" s="136"/>
    </row>
    <row r="75" spans="1:15" ht="21" customHeight="1">
      <c r="D75" s="133"/>
      <c r="E75" s="133"/>
      <c r="F75" s="134"/>
      <c r="G75" s="133"/>
      <c r="I75" s="135"/>
      <c r="J75" s="135"/>
      <c r="K75" s="136"/>
      <c r="L75" s="136"/>
    </row>
    <row r="76" spans="1:15" ht="21" customHeight="1">
      <c r="A76" s="137"/>
    </row>
    <row r="77" spans="1:15" ht="21" customHeight="1">
      <c r="O77" s="138" t="s">
        <v>455</v>
      </c>
    </row>
    <row r="81" spans="1:14" ht="21" customHeight="1">
      <c r="A81" s="917" t="s">
        <v>566</v>
      </c>
      <c r="B81" s="917"/>
      <c r="C81" s="917"/>
      <c r="D81" s="917"/>
      <c r="E81" s="917"/>
      <c r="F81" s="917"/>
      <c r="G81" s="917"/>
      <c r="H81" s="917"/>
      <c r="I81" s="917"/>
      <c r="J81" s="917"/>
      <c r="K81" s="917"/>
      <c r="L81" s="917"/>
      <c r="M81" s="917"/>
      <c r="N81" s="917"/>
    </row>
    <row r="86" spans="1:14" ht="21" customHeight="1">
      <c r="A86" s="289" t="s">
        <v>1336</v>
      </c>
    </row>
    <row r="87" spans="1:14" ht="21" customHeight="1">
      <c r="A87" s="289" t="s">
        <v>726</v>
      </c>
      <c r="H87" s="146"/>
      <c r="J87" s="146"/>
      <c r="K87" s="146"/>
    </row>
    <row r="88" spans="1:14" ht="21" customHeight="1">
      <c r="H88" s="146"/>
      <c r="I88" s="146"/>
      <c r="J88" s="146"/>
      <c r="K88" s="146"/>
    </row>
    <row r="89" spans="1:14" ht="21" customHeight="1">
      <c r="H89" s="146"/>
      <c r="J89" s="146"/>
    </row>
    <row r="92" spans="1:14" ht="21" customHeight="1">
      <c r="B92" s="931" t="str">
        <f>開票立会人入力シート!F5</f>
        <v>令和-118年1月0日</v>
      </c>
      <c r="C92" s="932"/>
      <c r="D92" s="932"/>
    </row>
    <row r="93" spans="1:14" ht="21" customHeight="1">
      <c r="B93" s="139"/>
      <c r="C93" s="147"/>
      <c r="D93" s="147"/>
    </row>
    <row r="94" spans="1:14" ht="21" customHeight="1">
      <c r="B94" s="139"/>
      <c r="C94" s="147"/>
      <c r="D94" s="147"/>
    </row>
    <row r="95" spans="1:14" ht="21" customHeight="1">
      <c r="B95" s="139"/>
      <c r="C95" s="147"/>
      <c r="D95" s="147"/>
    </row>
    <row r="96" spans="1:14" ht="21" customHeight="1">
      <c r="B96" s="139"/>
      <c r="C96" s="147"/>
      <c r="D96" s="147"/>
    </row>
    <row r="97" spans="2:12" ht="21" customHeight="1">
      <c r="B97" s="139"/>
      <c r="C97" s="147"/>
      <c r="D97" s="147"/>
      <c r="F97" s="114" t="s">
        <v>533</v>
      </c>
      <c r="H97" s="280">
        <f>開票立会人入力シート!K5</f>
        <v>0</v>
      </c>
    </row>
    <row r="98" spans="2:12" ht="21" customHeight="1">
      <c r="B98" s="139"/>
      <c r="C98" s="147"/>
      <c r="D98" s="147"/>
    </row>
    <row r="99" spans="2:12" ht="21" customHeight="1">
      <c r="B99" s="139"/>
      <c r="C99" s="147"/>
      <c r="D99" s="147"/>
    </row>
    <row r="100" spans="2:12" ht="21" customHeight="1">
      <c r="B100" s="139"/>
      <c r="C100" s="147"/>
      <c r="D100" s="147"/>
    </row>
    <row r="101" spans="2:12" ht="21" customHeight="1">
      <c r="B101" s="139"/>
      <c r="C101" s="147"/>
      <c r="D101" s="147"/>
    </row>
    <row r="102" spans="2:12" ht="21" customHeight="1">
      <c r="B102" s="139"/>
      <c r="C102" s="147"/>
      <c r="D102" s="147"/>
      <c r="F102" s="114" t="s">
        <v>534</v>
      </c>
      <c r="H102" s="142">
        <f>開票立会人入力シート!G5</f>
        <v>0</v>
      </c>
      <c r="I102" s="281"/>
      <c r="J102" s="154">
        <f>開票立会人入力シート!I5</f>
        <v>0</v>
      </c>
      <c r="K102" s="148"/>
      <c r="L102" s="135"/>
    </row>
    <row r="103" spans="2:12" ht="21" customHeight="1">
      <c r="B103" s="139"/>
      <c r="C103" s="147"/>
      <c r="D103" s="147"/>
    </row>
    <row r="104" spans="2:12" ht="21" customHeight="1">
      <c r="B104" s="139"/>
      <c r="C104" s="147"/>
      <c r="D104" s="147"/>
    </row>
    <row r="105" spans="2:12" ht="21" customHeight="1">
      <c r="B105" s="139"/>
      <c r="C105" s="147"/>
      <c r="D105" s="147"/>
    </row>
    <row r="108" spans="2:12" ht="21" customHeight="1">
      <c r="B108" s="114" t="s">
        <v>544</v>
      </c>
      <c r="D108" s="933">
        <f>入力シート!C8</f>
        <v>0</v>
      </c>
      <c r="E108" s="933"/>
      <c r="F108" s="154">
        <f>入力シート!C10</f>
        <v>0</v>
      </c>
      <c r="H108" s="140" t="s">
        <v>515</v>
      </c>
    </row>
    <row r="110" spans="2:12" ht="21" customHeight="1">
      <c r="D110" s="133"/>
      <c r="E110" s="133"/>
      <c r="F110" s="134"/>
      <c r="G110" s="133"/>
      <c r="I110" s="927"/>
      <c r="J110" s="927"/>
      <c r="K110" s="928"/>
      <c r="L110" s="928"/>
    </row>
    <row r="111" spans="2:12" ht="21" customHeight="1">
      <c r="D111" s="133"/>
      <c r="E111" s="133"/>
      <c r="F111" s="134"/>
      <c r="G111" s="133"/>
      <c r="I111" s="135"/>
      <c r="J111" s="135"/>
      <c r="K111" s="136"/>
      <c r="L111" s="136"/>
    </row>
    <row r="112" spans="2:12" ht="21" customHeight="1">
      <c r="D112" s="133"/>
      <c r="E112" s="133"/>
      <c r="F112" s="134"/>
      <c r="G112" s="133"/>
      <c r="I112" s="135"/>
      <c r="J112" s="135"/>
      <c r="K112" s="136"/>
      <c r="L112" s="136"/>
    </row>
    <row r="113" spans="1:15" ht="21" customHeight="1">
      <c r="D113" s="133"/>
      <c r="E113" s="133"/>
      <c r="F113" s="134"/>
      <c r="G113" s="133"/>
      <c r="I113" s="135"/>
      <c r="J113" s="135"/>
      <c r="K113" s="136"/>
      <c r="L113" s="136"/>
    </row>
    <row r="114" spans="1:15" ht="21" customHeight="1">
      <c r="A114" s="137"/>
    </row>
    <row r="115" spans="1:15" ht="21" customHeight="1">
      <c r="O115" s="138" t="s">
        <v>455</v>
      </c>
    </row>
    <row r="119" spans="1:15" ht="21" customHeight="1">
      <c r="A119" s="917" t="s">
        <v>566</v>
      </c>
      <c r="B119" s="917"/>
      <c r="C119" s="917"/>
      <c r="D119" s="917"/>
      <c r="E119" s="917"/>
      <c r="F119" s="917"/>
      <c r="G119" s="917"/>
      <c r="H119" s="917"/>
      <c r="I119" s="917"/>
      <c r="J119" s="917"/>
      <c r="K119" s="917"/>
      <c r="L119" s="917"/>
      <c r="M119" s="917"/>
      <c r="N119" s="917"/>
    </row>
    <row r="124" spans="1:15" ht="21" customHeight="1">
      <c r="A124" s="289" t="s">
        <v>1336</v>
      </c>
    </row>
    <row r="125" spans="1:15" ht="21" customHeight="1">
      <c r="A125" s="289" t="s">
        <v>726</v>
      </c>
      <c r="H125" s="146"/>
      <c r="J125" s="146"/>
      <c r="K125" s="146"/>
    </row>
    <row r="126" spans="1:15" ht="21" customHeight="1">
      <c r="H126" s="146"/>
      <c r="I126" s="146"/>
      <c r="J126" s="146"/>
      <c r="K126" s="146"/>
    </row>
    <row r="127" spans="1:15" ht="21" customHeight="1">
      <c r="H127" s="146"/>
      <c r="J127" s="146"/>
    </row>
    <row r="130" spans="2:12" ht="21" customHeight="1">
      <c r="B130" s="931" t="str">
        <f>開票立会人入力シート!F6</f>
        <v>令和-118年1月0日</v>
      </c>
      <c r="C130" s="932"/>
      <c r="D130" s="932"/>
    </row>
    <row r="131" spans="2:12" ht="21" customHeight="1">
      <c r="B131" s="139"/>
      <c r="C131" s="147"/>
      <c r="D131" s="147"/>
    </row>
    <row r="132" spans="2:12" ht="21" customHeight="1">
      <c r="B132" s="139"/>
      <c r="C132" s="147"/>
      <c r="D132" s="147"/>
    </row>
    <row r="133" spans="2:12" ht="21" customHeight="1">
      <c r="B133" s="139"/>
      <c r="C133" s="147"/>
      <c r="D133" s="147"/>
    </row>
    <row r="134" spans="2:12" ht="21" customHeight="1">
      <c r="B134" s="139"/>
      <c r="C134" s="147"/>
      <c r="D134" s="147"/>
    </row>
    <row r="135" spans="2:12" ht="21" customHeight="1">
      <c r="B135" s="139"/>
      <c r="C135" s="147"/>
      <c r="D135" s="147"/>
      <c r="F135" s="114" t="s">
        <v>533</v>
      </c>
      <c r="H135" s="280">
        <f>開票立会人入力シート!K6</f>
        <v>0</v>
      </c>
    </row>
    <row r="136" spans="2:12" ht="21" customHeight="1">
      <c r="B136" s="139"/>
      <c r="C136" s="147"/>
      <c r="D136" s="147"/>
    </row>
    <row r="137" spans="2:12" ht="21" customHeight="1">
      <c r="B137" s="139"/>
      <c r="C137" s="147"/>
      <c r="D137" s="147"/>
    </row>
    <row r="138" spans="2:12" ht="21" customHeight="1">
      <c r="B138" s="139"/>
      <c r="C138" s="147"/>
      <c r="D138" s="147"/>
    </row>
    <row r="139" spans="2:12" ht="21" customHeight="1">
      <c r="B139" s="139"/>
      <c r="C139" s="147"/>
      <c r="D139" s="147"/>
    </row>
    <row r="140" spans="2:12" ht="21" customHeight="1">
      <c r="B140" s="139"/>
      <c r="C140" s="147"/>
      <c r="D140" s="147"/>
      <c r="F140" s="114" t="s">
        <v>534</v>
      </c>
      <c r="H140" s="142">
        <f>開票立会人入力シート!G6</f>
        <v>0</v>
      </c>
      <c r="I140" s="281"/>
      <c r="J140" s="154">
        <f>開票立会人入力シート!I6</f>
        <v>0</v>
      </c>
      <c r="K140" s="148"/>
      <c r="L140" s="135"/>
    </row>
    <row r="141" spans="2:12" ht="21" customHeight="1">
      <c r="B141" s="139"/>
      <c r="C141" s="147"/>
      <c r="D141" s="147"/>
    </row>
    <row r="142" spans="2:12" ht="21" customHeight="1">
      <c r="B142" s="139"/>
      <c r="C142" s="147"/>
      <c r="D142" s="147"/>
    </row>
    <row r="143" spans="2:12" ht="21" customHeight="1">
      <c r="B143" s="139"/>
      <c r="C143" s="147"/>
      <c r="D143" s="147"/>
    </row>
    <row r="146" spans="1:15" ht="21" customHeight="1">
      <c r="B146" s="114" t="s">
        <v>544</v>
      </c>
      <c r="D146" s="933">
        <f>入力シート!C8</f>
        <v>0</v>
      </c>
      <c r="E146" s="933"/>
      <c r="F146" s="154">
        <f>入力シート!C10</f>
        <v>0</v>
      </c>
      <c r="H146" s="140" t="s">
        <v>515</v>
      </c>
    </row>
    <row r="148" spans="1:15" ht="21" customHeight="1">
      <c r="D148" s="133"/>
      <c r="E148" s="133"/>
      <c r="F148" s="134"/>
      <c r="G148" s="133"/>
      <c r="I148" s="927"/>
      <c r="J148" s="927"/>
      <c r="K148" s="928"/>
      <c r="L148" s="928"/>
    </row>
    <row r="149" spans="1:15" ht="21" customHeight="1">
      <c r="D149" s="133"/>
      <c r="E149" s="133"/>
      <c r="F149" s="134"/>
      <c r="G149" s="133"/>
      <c r="I149" s="135"/>
      <c r="J149" s="135"/>
      <c r="K149" s="136"/>
      <c r="L149" s="136"/>
    </row>
    <row r="150" spans="1:15" ht="21" customHeight="1">
      <c r="D150" s="133"/>
      <c r="E150" s="133"/>
      <c r="F150" s="134"/>
      <c r="G150" s="133"/>
      <c r="I150" s="135"/>
      <c r="J150" s="135"/>
      <c r="K150" s="136"/>
      <c r="L150" s="136"/>
    </row>
    <row r="151" spans="1:15" ht="21" customHeight="1">
      <c r="D151" s="133"/>
      <c r="E151" s="133"/>
      <c r="F151" s="134"/>
      <c r="G151" s="133"/>
      <c r="I151" s="135"/>
      <c r="J151" s="135"/>
      <c r="K151" s="136"/>
      <c r="L151" s="136"/>
    </row>
    <row r="152" spans="1:15" ht="21" customHeight="1">
      <c r="A152" s="137"/>
    </row>
    <row r="153" spans="1:15" ht="21" customHeight="1">
      <c r="O153" s="138" t="s">
        <v>455</v>
      </c>
    </row>
    <row r="157" spans="1:15" ht="21" customHeight="1">
      <c r="A157" s="917" t="s">
        <v>566</v>
      </c>
      <c r="B157" s="917"/>
      <c r="C157" s="917"/>
      <c r="D157" s="917"/>
      <c r="E157" s="917"/>
      <c r="F157" s="917"/>
      <c r="G157" s="917"/>
      <c r="H157" s="917"/>
      <c r="I157" s="917"/>
      <c r="J157" s="917"/>
      <c r="K157" s="917"/>
      <c r="L157" s="917"/>
      <c r="M157" s="917"/>
      <c r="N157" s="917"/>
    </row>
    <row r="162" spans="1:11" ht="21" customHeight="1">
      <c r="A162" s="289" t="s">
        <v>1336</v>
      </c>
    </row>
    <row r="163" spans="1:11" ht="21" customHeight="1">
      <c r="A163" s="289" t="s">
        <v>726</v>
      </c>
      <c r="H163" s="146"/>
      <c r="J163" s="146"/>
      <c r="K163" s="146"/>
    </row>
    <row r="164" spans="1:11" ht="21" customHeight="1">
      <c r="H164" s="146"/>
      <c r="I164" s="146"/>
      <c r="J164" s="146"/>
      <c r="K164" s="146"/>
    </row>
    <row r="165" spans="1:11" ht="21" customHeight="1">
      <c r="H165" s="146"/>
      <c r="J165" s="146"/>
    </row>
    <row r="168" spans="1:11" ht="21" customHeight="1">
      <c r="B168" s="931" t="str">
        <f>開票立会人入力シート!F7</f>
        <v>令和-118年1月0日</v>
      </c>
      <c r="C168" s="932"/>
      <c r="D168" s="932"/>
    </row>
    <row r="169" spans="1:11" ht="21" customHeight="1">
      <c r="B169" s="139"/>
      <c r="C169" s="147"/>
      <c r="D169" s="147"/>
    </row>
    <row r="170" spans="1:11" ht="21" customHeight="1">
      <c r="B170" s="139"/>
      <c r="C170" s="147"/>
      <c r="D170" s="147"/>
    </row>
    <row r="171" spans="1:11" ht="21" customHeight="1">
      <c r="B171" s="139"/>
      <c r="C171" s="147"/>
      <c r="D171" s="147"/>
    </row>
    <row r="172" spans="1:11" ht="21" customHeight="1">
      <c r="B172" s="139"/>
      <c r="C172" s="147"/>
      <c r="D172" s="147"/>
    </row>
    <row r="173" spans="1:11" ht="21" customHeight="1">
      <c r="B173" s="139"/>
      <c r="C173" s="147"/>
      <c r="D173" s="147"/>
      <c r="F173" s="114" t="s">
        <v>533</v>
      </c>
      <c r="H173" s="280">
        <f>開票立会人入力シート!K7</f>
        <v>0</v>
      </c>
    </row>
    <row r="174" spans="1:11" ht="21" customHeight="1">
      <c r="B174" s="139"/>
      <c r="C174" s="147"/>
      <c r="D174" s="147"/>
    </row>
    <row r="175" spans="1:11" ht="21" customHeight="1">
      <c r="B175" s="139"/>
      <c r="C175" s="147"/>
      <c r="D175" s="147"/>
    </row>
    <row r="176" spans="1:11" ht="21" customHeight="1">
      <c r="B176" s="139"/>
      <c r="C176" s="147"/>
      <c r="D176" s="147"/>
    </row>
    <row r="177" spans="1:15" ht="21" customHeight="1">
      <c r="B177" s="139"/>
      <c r="C177" s="147"/>
      <c r="D177" s="147"/>
    </row>
    <row r="178" spans="1:15" ht="21" customHeight="1">
      <c r="B178" s="139"/>
      <c r="C178" s="147"/>
      <c r="D178" s="147"/>
      <c r="F178" s="114" t="s">
        <v>534</v>
      </c>
      <c r="H178" s="142">
        <f>開票立会人入力シート!G7</f>
        <v>0</v>
      </c>
      <c r="I178" s="281"/>
      <c r="J178" s="154">
        <f>開票立会人入力シート!I7</f>
        <v>0</v>
      </c>
      <c r="K178" s="148"/>
      <c r="L178" s="135"/>
    </row>
    <row r="179" spans="1:15" ht="21" customHeight="1">
      <c r="B179" s="139"/>
      <c r="C179" s="147"/>
      <c r="D179" s="147"/>
    </row>
    <row r="180" spans="1:15" ht="21" customHeight="1">
      <c r="B180" s="139"/>
      <c r="C180" s="147"/>
      <c r="D180" s="147"/>
    </row>
    <row r="181" spans="1:15" ht="21" customHeight="1">
      <c r="B181" s="139"/>
      <c r="C181" s="147"/>
      <c r="D181" s="147"/>
    </row>
    <row r="184" spans="1:15" ht="21" customHeight="1">
      <c r="B184" s="114" t="s">
        <v>544</v>
      </c>
      <c r="D184" s="933">
        <f>入力シート!C8</f>
        <v>0</v>
      </c>
      <c r="E184" s="933"/>
      <c r="F184" s="154">
        <f>入力シート!C10</f>
        <v>0</v>
      </c>
      <c r="H184" s="140" t="s">
        <v>515</v>
      </c>
    </row>
    <row r="186" spans="1:15" ht="21" customHeight="1">
      <c r="D186" s="133"/>
      <c r="E186" s="133"/>
      <c r="F186" s="134"/>
      <c r="G186" s="133"/>
      <c r="I186" s="927"/>
      <c r="J186" s="927"/>
      <c r="K186" s="928"/>
      <c r="L186" s="928"/>
    </row>
    <row r="187" spans="1:15" ht="21" customHeight="1">
      <c r="D187" s="133"/>
      <c r="E187" s="133"/>
      <c r="F187" s="134"/>
      <c r="G187" s="133"/>
      <c r="I187" s="135"/>
      <c r="J187" s="135"/>
      <c r="K187" s="136"/>
      <c r="L187" s="136"/>
    </row>
    <row r="188" spans="1:15" ht="21" customHeight="1">
      <c r="D188" s="133"/>
      <c r="E188" s="133"/>
      <c r="F188" s="134"/>
      <c r="G188" s="133"/>
      <c r="I188" s="135"/>
      <c r="J188" s="135"/>
      <c r="K188" s="136"/>
      <c r="L188" s="136"/>
    </row>
    <row r="189" spans="1:15" ht="21" customHeight="1">
      <c r="D189" s="133"/>
      <c r="E189" s="133"/>
      <c r="F189" s="134"/>
      <c r="G189" s="133"/>
      <c r="I189" s="135"/>
      <c r="J189" s="135"/>
      <c r="K189" s="136"/>
      <c r="L189" s="136"/>
    </row>
    <row r="190" spans="1:15" ht="21" customHeight="1">
      <c r="A190" s="137"/>
    </row>
    <row r="191" spans="1:15" ht="21" customHeight="1">
      <c r="O191" s="138" t="s">
        <v>455</v>
      </c>
    </row>
    <row r="195" spans="1:14" ht="21" customHeight="1">
      <c r="A195" s="917" t="s">
        <v>566</v>
      </c>
      <c r="B195" s="917"/>
      <c r="C195" s="917"/>
      <c r="D195" s="917"/>
      <c r="E195" s="917"/>
      <c r="F195" s="917"/>
      <c r="G195" s="917"/>
      <c r="H195" s="917"/>
      <c r="I195" s="917"/>
      <c r="J195" s="917"/>
      <c r="K195" s="917"/>
      <c r="L195" s="917"/>
      <c r="M195" s="917"/>
      <c r="N195" s="917"/>
    </row>
    <row r="200" spans="1:14" ht="21" customHeight="1">
      <c r="A200" s="289" t="s">
        <v>1336</v>
      </c>
    </row>
    <row r="201" spans="1:14" ht="21" customHeight="1">
      <c r="A201" s="289" t="s">
        <v>726</v>
      </c>
      <c r="H201" s="146"/>
      <c r="J201" s="146"/>
      <c r="K201" s="146"/>
    </row>
    <row r="202" spans="1:14" ht="21" customHeight="1">
      <c r="H202" s="146"/>
      <c r="I202" s="146"/>
      <c r="J202" s="146"/>
      <c r="K202" s="146"/>
    </row>
    <row r="203" spans="1:14" ht="21" customHeight="1">
      <c r="H203" s="146"/>
      <c r="J203" s="146"/>
    </row>
    <row r="206" spans="1:14" ht="21" customHeight="1">
      <c r="B206" s="931" t="str">
        <f>開票立会人入力シート!F8</f>
        <v>令和-118年1月0日</v>
      </c>
      <c r="C206" s="932"/>
      <c r="D206" s="932"/>
    </row>
    <row r="207" spans="1:14" ht="21" customHeight="1">
      <c r="B207" s="139"/>
      <c r="C207" s="147"/>
      <c r="D207" s="147"/>
    </row>
    <row r="208" spans="1:14" ht="21" customHeight="1">
      <c r="B208" s="139"/>
      <c r="C208" s="147"/>
      <c r="D208" s="147"/>
    </row>
    <row r="209" spans="2:12" ht="21" customHeight="1">
      <c r="B209" s="139"/>
      <c r="C209" s="147"/>
      <c r="D209" s="147"/>
    </row>
    <row r="210" spans="2:12" ht="21" customHeight="1">
      <c r="B210" s="139"/>
      <c r="C210" s="147"/>
      <c r="D210" s="147"/>
    </row>
    <row r="211" spans="2:12" ht="21" customHeight="1">
      <c r="B211" s="139"/>
      <c r="C211" s="147"/>
      <c r="D211" s="147"/>
      <c r="F211" s="114" t="s">
        <v>533</v>
      </c>
      <c r="H211" s="280">
        <f>開票立会人入力シート!K8</f>
        <v>0</v>
      </c>
    </row>
    <row r="212" spans="2:12" ht="21" customHeight="1">
      <c r="B212" s="139"/>
      <c r="C212" s="147"/>
      <c r="D212" s="147"/>
    </row>
    <row r="213" spans="2:12" ht="21" customHeight="1">
      <c r="B213" s="139"/>
      <c r="C213" s="147"/>
      <c r="D213" s="147"/>
    </row>
    <row r="214" spans="2:12" ht="21" customHeight="1">
      <c r="B214" s="139"/>
      <c r="C214" s="147"/>
      <c r="D214" s="147"/>
    </row>
    <row r="215" spans="2:12" ht="21" customHeight="1">
      <c r="B215" s="139"/>
      <c r="C215" s="147"/>
      <c r="D215" s="147"/>
    </row>
    <row r="216" spans="2:12" ht="21" customHeight="1">
      <c r="B216" s="139"/>
      <c r="C216" s="147"/>
      <c r="D216" s="147"/>
      <c r="F216" s="114" t="s">
        <v>534</v>
      </c>
      <c r="H216" s="142">
        <f>開票立会人入力シート!G8</f>
        <v>0</v>
      </c>
      <c r="I216" s="281"/>
      <c r="J216" s="154">
        <f>開票立会人入力シート!I8</f>
        <v>0</v>
      </c>
      <c r="K216" s="148"/>
      <c r="L216" s="135"/>
    </row>
    <row r="217" spans="2:12" ht="21" customHeight="1">
      <c r="B217" s="139"/>
      <c r="C217" s="147"/>
      <c r="D217" s="147"/>
    </row>
    <row r="218" spans="2:12" ht="21" customHeight="1">
      <c r="B218" s="139"/>
      <c r="C218" s="147"/>
      <c r="D218" s="147"/>
    </row>
    <row r="219" spans="2:12" ht="21" customHeight="1">
      <c r="B219" s="139"/>
      <c r="C219" s="147"/>
      <c r="D219" s="147"/>
    </row>
    <row r="222" spans="2:12" ht="21" customHeight="1">
      <c r="B222" s="114" t="s">
        <v>544</v>
      </c>
      <c r="D222" s="933">
        <f>入力シート!C8</f>
        <v>0</v>
      </c>
      <c r="E222" s="933"/>
      <c r="F222" s="154">
        <f>入力シート!C10</f>
        <v>0</v>
      </c>
      <c r="H222" s="140" t="s">
        <v>515</v>
      </c>
    </row>
    <row r="224" spans="2:12" ht="21" customHeight="1">
      <c r="D224" s="133"/>
      <c r="E224" s="133"/>
      <c r="F224" s="134"/>
      <c r="G224" s="133"/>
      <c r="I224" s="927"/>
      <c r="J224" s="927"/>
      <c r="K224" s="928"/>
      <c r="L224" s="928"/>
    </row>
    <row r="225" spans="1:15" ht="21" customHeight="1">
      <c r="D225" s="133"/>
      <c r="E225" s="133"/>
      <c r="F225" s="134"/>
      <c r="G225" s="133"/>
      <c r="I225" s="135"/>
      <c r="J225" s="135"/>
      <c r="K225" s="136"/>
      <c r="L225" s="136"/>
    </row>
    <row r="226" spans="1:15" ht="21" customHeight="1">
      <c r="D226" s="133"/>
      <c r="E226" s="133"/>
      <c r="F226" s="134"/>
      <c r="G226" s="133"/>
      <c r="I226" s="135"/>
      <c r="J226" s="135"/>
      <c r="K226" s="136"/>
      <c r="L226" s="136"/>
    </row>
    <row r="227" spans="1:15" ht="21" customHeight="1">
      <c r="D227" s="133"/>
      <c r="E227" s="133"/>
      <c r="F227" s="134"/>
      <c r="G227" s="133"/>
      <c r="I227" s="135"/>
      <c r="J227" s="135"/>
      <c r="K227" s="136"/>
      <c r="L227" s="136"/>
    </row>
    <row r="228" spans="1:15" ht="21" customHeight="1">
      <c r="A228" s="137"/>
    </row>
    <row r="229" spans="1:15" ht="21" customHeight="1">
      <c r="O229" s="138" t="s">
        <v>455</v>
      </c>
    </row>
    <row r="233" spans="1:15" ht="21" customHeight="1">
      <c r="A233" s="917" t="s">
        <v>566</v>
      </c>
      <c r="B233" s="917"/>
      <c r="C233" s="917"/>
      <c r="D233" s="917"/>
      <c r="E233" s="917"/>
      <c r="F233" s="917"/>
      <c r="G233" s="917"/>
      <c r="H233" s="917"/>
      <c r="I233" s="917"/>
      <c r="J233" s="917"/>
      <c r="K233" s="917"/>
      <c r="L233" s="917"/>
      <c r="M233" s="917"/>
      <c r="N233" s="917"/>
    </row>
    <row r="238" spans="1:15" ht="21" customHeight="1">
      <c r="A238" s="289" t="s">
        <v>1336</v>
      </c>
    </row>
    <row r="239" spans="1:15" ht="21" customHeight="1">
      <c r="A239" s="289" t="s">
        <v>726</v>
      </c>
      <c r="H239" s="146"/>
      <c r="J239" s="146"/>
      <c r="K239" s="146"/>
    </row>
    <row r="240" spans="1:15" ht="21" customHeight="1">
      <c r="H240" s="146"/>
      <c r="I240" s="146"/>
      <c r="J240" s="146"/>
      <c r="K240" s="146"/>
    </row>
    <row r="241" spans="2:12" ht="21" customHeight="1">
      <c r="H241" s="146"/>
      <c r="J241" s="146"/>
    </row>
    <row r="244" spans="2:12" ht="21" customHeight="1">
      <c r="B244" s="931" t="str">
        <f>開票立会人入力シート!F9</f>
        <v>令和-118年1月0日</v>
      </c>
      <c r="C244" s="932"/>
      <c r="D244" s="932"/>
    </row>
    <row r="245" spans="2:12" ht="21" customHeight="1">
      <c r="B245" s="139"/>
      <c r="C245" s="147"/>
      <c r="D245" s="147"/>
    </row>
    <row r="246" spans="2:12" ht="21" customHeight="1">
      <c r="B246" s="139"/>
      <c r="C246" s="147"/>
      <c r="D246" s="147"/>
    </row>
    <row r="247" spans="2:12" ht="21" customHeight="1">
      <c r="B247" s="139"/>
      <c r="C247" s="147"/>
      <c r="D247" s="147"/>
    </row>
    <row r="248" spans="2:12" ht="21" customHeight="1">
      <c r="B248" s="139"/>
      <c r="C248" s="147"/>
      <c r="D248" s="147"/>
    </row>
    <row r="249" spans="2:12" ht="21" customHeight="1">
      <c r="B249" s="139"/>
      <c r="C249" s="147"/>
      <c r="D249" s="147"/>
      <c r="F249" s="114" t="s">
        <v>533</v>
      </c>
      <c r="H249" s="280">
        <f>開票立会人入力シート!K9</f>
        <v>0</v>
      </c>
    </row>
    <row r="250" spans="2:12" ht="21" customHeight="1">
      <c r="B250" s="139"/>
      <c r="C250" s="147"/>
      <c r="D250" s="147"/>
    </row>
    <row r="251" spans="2:12" ht="21" customHeight="1">
      <c r="B251" s="139"/>
      <c r="C251" s="147"/>
      <c r="D251" s="147"/>
    </row>
    <row r="252" spans="2:12" ht="21" customHeight="1">
      <c r="B252" s="139"/>
      <c r="C252" s="147"/>
      <c r="D252" s="147"/>
    </row>
    <row r="253" spans="2:12" ht="21" customHeight="1">
      <c r="B253" s="139"/>
      <c r="C253" s="147"/>
      <c r="D253" s="147"/>
    </row>
    <row r="254" spans="2:12" ht="21" customHeight="1">
      <c r="B254" s="139"/>
      <c r="C254" s="147"/>
      <c r="D254" s="147"/>
      <c r="F254" s="114" t="s">
        <v>534</v>
      </c>
      <c r="H254" s="142">
        <f>開票立会人入力シート!G9</f>
        <v>0</v>
      </c>
      <c r="I254" s="281"/>
      <c r="J254" s="154">
        <f>開票立会人入力シート!I9</f>
        <v>0</v>
      </c>
      <c r="K254" s="148"/>
      <c r="L254" s="135"/>
    </row>
    <row r="255" spans="2:12" ht="21" customHeight="1">
      <c r="B255" s="139"/>
      <c r="C255" s="147"/>
      <c r="D255" s="147"/>
    </row>
    <row r="256" spans="2:12" ht="21" customHeight="1">
      <c r="B256" s="139"/>
      <c r="C256" s="147"/>
      <c r="D256" s="147"/>
    </row>
    <row r="257" spans="1:15" ht="21" customHeight="1">
      <c r="B257" s="139"/>
      <c r="C257" s="147"/>
      <c r="D257" s="147"/>
    </row>
    <row r="260" spans="1:15" ht="21" customHeight="1">
      <c r="B260" s="114" t="s">
        <v>544</v>
      </c>
      <c r="D260" s="933">
        <f>入力シート!C8</f>
        <v>0</v>
      </c>
      <c r="E260" s="933"/>
      <c r="F260" s="154">
        <f>入力シート!C10</f>
        <v>0</v>
      </c>
      <c r="H260" s="140" t="s">
        <v>515</v>
      </c>
    </row>
    <row r="262" spans="1:15" ht="21" customHeight="1">
      <c r="D262" s="133"/>
      <c r="E262" s="133"/>
      <c r="F262" s="134"/>
      <c r="G262" s="133"/>
      <c r="I262" s="927"/>
      <c r="J262" s="927"/>
      <c r="K262" s="928"/>
      <c r="L262" s="928"/>
    </row>
    <row r="263" spans="1:15" ht="21" customHeight="1">
      <c r="D263" s="133"/>
      <c r="E263" s="133"/>
      <c r="F263" s="134"/>
      <c r="G263" s="133"/>
      <c r="I263" s="135"/>
      <c r="J263" s="135"/>
      <c r="K263" s="136"/>
      <c r="L263" s="136"/>
    </row>
    <row r="264" spans="1:15" ht="21" customHeight="1">
      <c r="D264" s="133"/>
      <c r="E264" s="133"/>
      <c r="F264" s="134"/>
      <c r="G264" s="133"/>
      <c r="I264" s="135"/>
      <c r="J264" s="135"/>
      <c r="K264" s="136"/>
      <c r="L264" s="136"/>
    </row>
    <row r="265" spans="1:15" ht="21" customHeight="1">
      <c r="D265" s="133"/>
      <c r="E265" s="133"/>
      <c r="F265" s="134"/>
      <c r="G265" s="133"/>
      <c r="I265" s="135"/>
      <c r="J265" s="135"/>
      <c r="K265" s="136"/>
      <c r="L265" s="136"/>
    </row>
    <row r="266" spans="1:15" ht="21" customHeight="1">
      <c r="A266" s="137"/>
    </row>
    <row r="267" spans="1:15" ht="21" customHeight="1">
      <c r="O267" s="138" t="s">
        <v>455</v>
      </c>
    </row>
    <row r="271" spans="1:15" ht="21" customHeight="1">
      <c r="A271" s="917" t="s">
        <v>566</v>
      </c>
      <c r="B271" s="917"/>
      <c r="C271" s="917"/>
      <c r="D271" s="917"/>
      <c r="E271" s="917"/>
      <c r="F271" s="917"/>
      <c r="G271" s="917"/>
      <c r="H271" s="917"/>
      <c r="I271" s="917"/>
      <c r="J271" s="917"/>
      <c r="K271" s="917"/>
      <c r="L271" s="917"/>
      <c r="M271" s="917"/>
      <c r="N271" s="917"/>
    </row>
    <row r="276" spans="1:11" ht="21" customHeight="1">
      <c r="A276" s="289" t="s">
        <v>1336</v>
      </c>
    </row>
    <row r="277" spans="1:11" ht="21" customHeight="1">
      <c r="A277" s="289" t="s">
        <v>726</v>
      </c>
      <c r="H277" s="146"/>
      <c r="J277" s="146"/>
      <c r="K277" s="146"/>
    </row>
    <row r="278" spans="1:11" ht="21" customHeight="1">
      <c r="H278" s="146"/>
      <c r="I278" s="146"/>
      <c r="J278" s="146"/>
      <c r="K278" s="146"/>
    </row>
    <row r="279" spans="1:11" ht="21" customHeight="1">
      <c r="H279" s="146"/>
      <c r="J279" s="146"/>
    </row>
    <row r="282" spans="1:11" ht="21" customHeight="1">
      <c r="B282" s="931" t="str">
        <f>開票立会人入力シート!F10</f>
        <v>令和-118年1月0日</v>
      </c>
      <c r="C282" s="932"/>
      <c r="D282" s="932"/>
    </row>
    <row r="283" spans="1:11" ht="21" customHeight="1">
      <c r="B283" s="139"/>
      <c r="C283" s="147"/>
      <c r="D283" s="147"/>
    </row>
    <row r="284" spans="1:11" ht="21" customHeight="1">
      <c r="B284" s="139"/>
      <c r="C284" s="147"/>
      <c r="D284" s="147"/>
    </row>
    <row r="285" spans="1:11" ht="21" customHeight="1">
      <c r="B285" s="139"/>
      <c r="C285" s="147"/>
      <c r="D285" s="147"/>
    </row>
    <row r="286" spans="1:11" ht="21" customHeight="1">
      <c r="B286" s="139"/>
      <c r="C286" s="147"/>
      <c r="D286" s="147"/>
    </row>
    <row r="287" spans="1:11" ht="21" customHeight="1">
      <c r="B287" s="139"/>
      <c r="C287" s="147"/>
      <c r="D287" s="147"/>
      <c r="F287" s="114" t="s">
        <v>533</v>
      </c>
      <c r="H287" s="280">
        <f>開票立会人入力シート!K10</f>
        <v>0</v>
      </c>
    </row>
    <row r="288" spans="1:11" ht="21" customHeight="1">
      <c r="B288" s="139"/>
      <c r="C288" s="147"/>
      <c r="D288" s="147"/>
    </row>
    <row r="289" spans="1:12" ht="21" customHeight="1">
      <c r="B289" s="139"/>
      <c r="C289" s="147"/>
      <c r="D289" s="147"/>
    </row>
    <row r="290" spans="1:12" ht="21" customHeight="1">
      <c r="B290" s="139"/>
      <c r="C290" s="147"/>
      <c r="D290" s="147"/>
    </row>
    <row r="291" spans="1:12" ht="21" customHeight="1">
      <c r="B291" s="139"/>
      <c r="C291" s="147"/>
      <c r="D291" s="147"/>
    </row>
    <row r="292" spans="1:12" ht="21" customHeight="1">
      <c r="B292" s="139"/>
      <c r="C292" s="147"/>
      <c r="D292" s="147"/>
      <c r="F292" s="114" t="s">
        <v>534</v>
      </c>
      <c r="H292" s="142">
        <f>開票立会人入力シート!G10</f>
        <v>0</v>
      </c>
      <c r="I292" s="281"/>
      <c r="J292" s="154">
        <f>開票立会人入力シート!I10</f>
        <v>0</v>
      </c>
      <c r="K292" s="148"/>
      <c r="L292" s="135"/>
    </row>
    <row r="293" spans="1:12" ht="21" customHeight="1">
      <c r="B293" s="139"/>
      <c r="C293" s="147"/>
      <c r="D293" s="147"/>
    </row>
    <row r="294" spans="1:12" ht="21" customHeight="1">
      <c r="B294" s="139"/>
      <c r="C294" s="147"/>
      <c r="D294" s="147"/>
    </row>
    <row r="295" spans="1:12" ht="21" customHeight="1">
      <c r="B295" s="139"/>
      <c r="C295" s="147"/>
      <c r="D295" s="147"/>
    </row>
    <row r="298" spans="1:12" ht="21" customHeight="1">
      <c r="B298" s="114" t="s">
        <v>544</v>
      </c>
      <c r="D298" s="933">
        <f>入力シート!C8</f>
        <v>0</v>
      </c>
      <c r="E298" s="933"/>
      <c r="F298" s="154">
        <f>入力シート!C10</f>
        <v>0</v>
      </c>
      <c r="H298" s="140" t="s">
        <v>515</v>
      </c>
    </row>
    <row r="300" spans="1:12" ht="21" customHeight="1">
      <c r="D300" s="133"/>
      <c r="E300" s="133"/>
      <c r="F300" s="134"/>
      <c r="G300" s="133"/>
      <c r="I300" s="927"/>
      <c r="J300" s="927"/>
      <c r="K300" s="928"/>
      <c r="L300" s="928"/>
    </row>
    <row r="301" spans="1:12" ht="21" customHeight="1">
      <c r="D301" s="133"/>
      <c r="E301" s="133"/>
      <c r="F301" s="134"/>
      <c r="G301" s="133"/>
      <c r="I301" s="135"/>
      <c r="J301" s="135"/>
      <c r="K301" s="136"/>
      <c r="L301" s="136"/>
    </row>
    <row r="302" spans="1:12" ht="21" customHeight="1">
      <c r="D302" s="133"/>
      <c r="E302" s="133"/>
      <c r="F302" s="134"/>
      <c r="G302" s="133"/>
      <c r="I302" s="135"/>
      <c r="J302" s="135"/>
      <c r="K302" s="136"/>
      <c r="L302" s="136"/>
    </row>
    <row r="303" spans="1:12" ht="21" customHeight="1">
      <c r="D303" s="133"/>
      <c r="E303" s="133"/>
      <c r="F303" s="134"/>
      <c r="G303" s="133"/>
      <c r="I303" s="135"/>
      <c r="J303" s="135"/>
      <c r="K303" s="136"/>
      <c r="L303" s="136"/>
    </row>
    <row r="304" spans="1:12" ht="21" customHeight="1">
      <c r="A304" s="137"/>
    </row>
    <row r="305" spans="1:15" ht="21" customHeight="1">
      <c r="O305" s="138" t="s">
        <v>455</v>
      </c>
    </row>
    <row r="309" spans="1:15" ht="21" customHeight="1">
      <c r="A309" s="917" t="s">
        <v>566</v>
      </c>
      <c r="B309" s="917"/>
      <c r="C309" s="917"/>
      <c r="D309" s="917"/>
      <c r="E309" s="917"/>
      <c r="F309" s="917"/>
      <c r="G309" s="917"/>
      <c r="H309" s="917"/>
      <c r="I309" s="917"/>
      <c r="J309" s="917"/>
      <c r="K309" s="917"/>
      <c r="L309" s="917"/>
      <c r="M309" s="917"/>
      <c r="N309" s="917"/>
    </row>
    <row r="314" spans="1:15" ht="21" customHeight="1">
      <c r="A314" s="289" t="s">
        <v>1336</v>
      </c>
    </row>
    <row r="315" spans="1:15" ht="21" customHeight="1">
      <c r="A315" s="289" t="s">
        <v>726</v>
      </c>
      <c r="H315" s="146"/>
      <c r="J315" s="146"/>
      <c r="K315" s="146"/>
    </row>
    <row r="316" spans="1:15" ht="21" customHeight="1">
      <c r="H316" s="146"/>
      <c r="I316" s="146"/>
      <c r="J316" s="146"/>
      <c r="K316" s="146"/>
    </row>
    <row r="317" spans="1:15" ht="21" customHeight="1">
      <c r="H317" s="146"/>
      <c r="J317" s="146"/>
    </row>
    <row r="320" spans="1:15" ht="21" customHeight="1">
      <c r="B320" s="931" t="str">
        <f>開票立会人入力シート!F11</f>
        <v>令和-118年1月0日</v>
      </c>
      <c r="C320" s="932"/>
      <c r="D320" s="932"/>
    </row>
    <row r="321" spans="2:12" ht="21" customHeight="1">
      <c r="B321" s="139"/>
      <c r="C321" s="147"/>
      <c r="D321" s="147"/>
    </row>
    <row r="322" spans="2:12" ht="21" customHeight="1">
      <c r="B322" s="139"/>
      <c r="C322" s="147"/>
      <c r="D322" s="147"/>
    </row>
    <row r="323" spans="2:12" ht="21" customHeight="1">
      <c r="B323" s="139"/>
      <c r="C323" s="147"/>
      <c r="D323" s="147"/>
    </row>
    <row r="324" spans="2:12" ht="21" customHeight="1">
      <c r="B324" s="139"/>
      <c r="C324" s="147"/>
      <c r="D324" s="147"/>
    </row>
    <row r="325" spans="2:12" ht="21" customHeight="1">
      <c r="B325" s="139"/>
      <c r="C325" s="147"/>
      <c r="D325" s="147"/>
      <c r="F325" s="114" t="s">
        <v>533</v>
      </c>
      <c r="H325" s="280">
        <f>開票立会人入力シート!K11</f>
        <v>0</v>
      </c>
    </row>
    <row r="326" spans="2:12" ht="21" customHeight="1">
      <c r="B326" s="139"/>
      <c r="C326" s="147"/>
      <c r="D326" s="147"/>
    </row>
    <row r="327" spans="2:12" ht="21" customHeight="1">
      <c r="B327" s="139"/>
      <c r="C327" s="147"/>
      <c r="D327" s="147"/>
    </row>
    <row r="328" spans="2:12" ht="21" customHeight="1">
      <c r="B328" s="139"/>
      <c r="C328" s="147"/>
      <c r="D328" s="147"/>
    </row>
    <row r="329" spans="2:12" ht="21" customHeight="1">
      <c r="B329" s="139"/>
      <c r="C329" s="147"/>
      <c r="D329" s="147"/>
    </row>
    <row r="330" spans="2:12" ht="21" customHeight="1">
      <c r="B330" s="139"/>
      <c r="C330" s="147"/>
      <c r="D330" s="147"/>
      <c r="F330" s="114" t="s">
        <v>534</v>
      </c>
      <c r="H330" s="142">
        <f>開票立会人入力シート!G11</f>
        <v>0</v>
      </c>
      <c r="I330" s="281"/>
      <c r="J330" s="154">
        <f>開票立会人入力シート!I11</f>
        <v>0</v>
      </c>
      <c r="K330" s="148"/>
      <c r="L330" s="135"/>
    </row>
    <row r="331" spans="2:12" ht="21" customHeight="1">
      <c r="B331" s="139"/>
      <c r="C331" s="147"/>
      <c r="D331" s="147"/>
    </row>
    <row r="332" spans="2:12" ht="21" customHeight="1">
      <c r="B332" s="139"/>
      <c r="C332" s="147"/>
      <c r="D332" s="147"/>
    </row>
    <row r="333" spans="2:12" ht="21" customHeight="1">
      <c r="B333" s="139"/>
      <c r="C333" s="147"/>
      <c r="D333" s="147"/>
    </row>
    <row r="336" spans="2:12" ht="21" customHeight="1">
      <c r="B336" s="114" t="s">
        <v>544</v>
      </c>
      <c r="D336" s="933">
        <f>入力シート!C8</f>
        <v>0</v>
      </c>
      <c r="E336" s="933"/>
      <c r="F336" s="154">
        <f>入力シート!C10</f>
        <v>0</v>
      </c>
      <c r="H336" s="140" t="s">
        <v>515</v>
      </c>
    </row>
    <row r="338" spans="1:15" ht="21" customHeight="1">
      <c r="D338" s="133"/>
      <c r="E338" s="133"/>
      <c r="F338" s="134"/>
      <c r="G338" s="133"/>
      <c r="I338" s="927"/>
      <c r="J338" s="927"/>
      <c r="K338" s="928"/>
      <c r="L338" s="928"/>
    </row>
    <row r="339" spans="1:15" ht="21" customHeight="1">
      <c r="D339" s="133"/>
      <c r="E339" s="133"/>
      <c r="F339" s="134"/>
      <c r="G339" s="133"/>
      <c r="I339" s="135"/>
      <c r="J339" s="135"/>
      <c r="K339" s="136"/>
      <c r="L339" s="136"/>
    </row>
    <row r="340" spans="1:15" ht="21" customHeight="1">
      <c r="D340" s="133"/>
      <c r="E340" s="133"/>
      <c r="F340" s="134"/>
      <c r="G340" s="133"/>
      <c r="I340" s="135"/>
      <c r="J340" s="135"/>
      <c r="K340" s="136"/>
      <c r="L340" s="136"/>
    </row>
    <row r="341" spans="1:15" ht="21" customHeight="1">
      <c r="D341" s="133"/>
      <c r="E341" s="133"/>
      <c r="F341" s="134"/>
      <c r="G341" s="133"/>
      <c r="I341" s="135"/>
      <c r="J341" s="135"/>
      <c r="K341" s="136"/>
      <c r="L341" s="136"/>
    </row>
    <row r="342" spans="1:15" ht="21" customHeight="1">
      <c r="A342" s="137"/>
    </row>
    <row r="343" spans="1:15" ht="21" customHeight="1">
      <c r="O343" s="138" t="s">
        <v>455</v>
      </c>
    </row>
    <row r="347" spans="1:15" ht="21" customHeight="1">
      <c r="A347" s="917" t="s">
        <v>566</v>
      </c>
      <c r="B347" s="917"/>
      <c r="C347" s="917"/>
      <c r="D347" s="917"/>
      <c r="E347" s="917"/>
      <c r="F347" s="917"/>
      <c r="G347" s="917"/>
      <c r="H347" s="917"/>
      <c r="I347" s="917"/>
      <c r="J347" s="917"/>
      <c r="K347" s="917"/>
      <c r="L347" s="917"/>
      <c r="M347" s="917"/>
      <c r="N347" s="917"/>
    </row>
    <row r="352" spans="1:15" ht="21" customHeight="1">
      <c r="A352" s="289" t="s">
        <v>1336</v>
      </c>
    </row>
    <row r="353" spans="1:12" ht="21" customHeight="1">
      <c r="A353" s="289" t="s">
        <v>726</v>
      </c>
      <c r="H353" s="146"/>
      <c r="J353" s="146"/>
      <c r="K353" s="146"/>
    </row>
    <row r="354" spans="1:12" ht="21" customHeight="1">
      <c r="H354" s="146"/>
      <c r="I354" s="146"/>
      <c r="J354" s="146"/>
      <c r="K354" s="146"/>
    </row>
    <row r="355" spans="1:12" ht="21" customHeight="1">
      <c r="H355" s="146"/>
      <c r="J355" s="146"/>
    </row>
    <row r="358" spans="1:12" ht="21" customHeight="1">
      <c r="B358" s="931" t="str">
        <f>開票立会人入力シート!F12</f>
        <v>令和-118年1月0日</v>
      </c>
      <c r="C358" s="932"/>
      <c r="D358" s="932"/>
    </row>
    <row r="359" spans="1:12" ht="21" customHeight="1">
      <c r="B359" s="139"/>
      <c r="C359" s="147"/>
      <c r="D359" s="147"/>
    </row>
    <row r="360" spans="1:12" ht="21" customHeight="1">
      <c r="B360" s="139"/>
      <c r="C360" s="147"/>
      <c r="D360" s="147"/>
    </row>
    <row r="361" spans="1:12" ht="21" customHeight="1">
      <c r="B361" s="139"/>
      <c r="C361" s="147"/>
      <c r="D361" s="147"/>
    </row>
    <row r="362" spans="1:12" ht="21" customHeight="1">
      <c r="B362" s="139"/>
      <c r="C362" s="147"/>
      <c r="D362" s="147"/>
    </row>
    <row r="363" spans="1:12" ht="21" customHeight="1">
      <c r="B363" s="139"/>
      <c r="C363" s="147"/>
      <c r="D363" s="147"/>
      <c r="F363" s="114" t="s">
        <v>533</v>
      </c>
      <c r="H363" s="280">
        <f>開票立会人入力シート!K12</f>
        <v>0</v>
      </c>
    </row>
    <row r="364" spans="1:12" ht="21" customHeight="1">
      <c r="B364" s="139"/>
      <c r="C364" s="147"/>
      <c r="D364" s="147"/>
    </row>
    <row r="365" spans="1:12" ht="21" customHeight="1">
      <c r="B365" s="139"/>
      <c r="C365" s="147"/>
      <c r="D365" s="147"/>
    </row>
    <row r="366" spans="1:12" ht="21" customHeight="1">
      <c r="B366" s="139"/>
      <c r="C366" s="147"/>
      <c r="D366" s="147"/>
    </row>
    <row r="367" spans="1:12" ht="21" customHeight="1">
      <c r="B367" s="139"/>
      <c r="C367" s="147"/>
      <c r="D367" s="147"/>
    </row>
    <row r="368" spans="1:12" ht="21" customHeight="1">
      <c r="B368" s="139"/>
      <c r="C368" s="147"/>
      <c r="D368" s="147"/>
      <c r="F368" s="114" t="s">
        <v>534</v>
      </c>
      <c r="H368" s="142">
        <f>開票立会人入力シート!G12</f>
        <v>0</v>
      </c>
      <c r="I368" s="281"/>
      <c r="J368" s="154">
        <f>開票立会人入力シート!I12</f>
        <v>0</v>
      </c>
      <c r="K368" s="148"/>
      <c r="L368" s="135"/>
    </row>
    <row r="369" spans="1:15" ht="21" customHeight="1">
      <c r="B369" s="139"/>
      <c r="C369" s="147"/>
      <c r="D369" s="147"/>
    </row>
    <row r="370" spans="1:15" ht="21" customHeight="1">
      <c r="B370" s="139"/>
      <c r="C370" s="147"/>
      <c r="D370" s="147"/>
    </row>
    <row r="371" spans="1:15" ht="21" customHeight="1">
      <c r="B371" s="139"/>
      <c r="C371" s="147"/>
      <c r="D371" s="147"/>
    </row>
    <row r="374" spans="1:15" ht="21" customHeight="1">
      <c r="B374" s="114" t="s">
        <v>544</v>
      </c>
      <c r="D374" s="933">
        <f>入力シート!C8</f>
        <v>0</v>
      </c>
      <c r="E374" s="933"/>
      <c r="F374" s="154">
        <f>入力シート!C10</f>
        <v>0</v>
      </c>
      <c r="H374" s="140" t="s">
        <v>515</v>
      </c>
    </row>
    <row r="376" spans="1:15" ht="21" customHeight="1">
      <c r="D376" s="133"/>
      <c r="E376" s="133"/>
      <c r="F376" s="134"/>
      <c r="G376" s="133"/>
      <c r="I376" s="927"/>
      <c r="J376" s="927"/>
      <c r="K376" s="928"/>
      <c r="L376" s="928"/>
    </row>
    <row r="377" spans="1:15" ht="21" customHeight="1">
      <c r="D377" s="133"/>
      <c r="E377" s="133"/>
      <c r="F377" s="134"/>
      <c r="G377" s="133"/>
      <c r="I377" s="135"/>
      <c r="J377" s="135"/>
      <c r="K377" s="136"/>
      <c r="L377" s="136"/>
    </row>
    <row r="378" spans="1:15" ht="21" customHeight="1">
      <c r="D378" s="133"/>
      <c r="E378" s="133"/>
      <c r="F378" s="134"/>
      <c r="G378" s="133"/>
      <c r="I378" s="135"/>
      <c r="J378" s="135"/>
      <c r="K378" s="136"/>
      <c r="L378" s="136"/>
    </row>
    <row r="379" spans="1:15" ht="21" customHeight="1">
      <c r="D379" s="133"/>
      <c r="E379" s="133"/>
      <c r="F379" s="134"/>
      <c r="G379" s="133"/>
      <c r="I379" s="135"/>
      <c r="J379" s="135"/>
      <c r="K379" s="136"/>
      <c r="L379" s="136"/>
    </row>
    <row r="380" spans="1:15" ht="21" customHeight="1">
      <c r="A380" s="137"/>
    </row>
    <row r="381" spans="1:15" ht="21" customHeight="1">
      <c r="O381" s="138" t="s">
        <v>455</v>
      </c>
    </row>
    <row r="385" spans="1:14" ht="21" customHeight="1">
      <c r="A385" s="917" t="s">
        <v>566</v>
      </c>
      <c r="B385" s="917"/>
      <c r="C385" s="917"/>
      <c r="D385" s="917"/>
      <c r="E385" s="917"/>
      <c r="F385" s="917"/>
      <c r="G385" s="917"/>
      <c r="H385" s="917"/>
      <c r="I385" s="917"/>
      <c r="J385" s="917"/>
      <c r="K385" s="917"/>
      <c r="L385" s="917"/>
      <c r="M385" s="917"/>
      <c r="N385" s="917"/>
    </row>
    <row r="390" spans="1:14" ht="21" customHeight="1">
      <c r="A390" s="289" t="s">
        <v>1336</v>
      </c>
    </row>
    <row r="391" spans="1:14" ht="21" customHeight="1">
      <c r="A391" s="289" t="s">
        <v>726</v>
      </c>
      <c r="H391" s="146"/>
      <c r="J391" s="146"/>
      <c r="K391" s="146"/>
    </row>
    <row r="392" spans="1:14" ht="21" customHeight="1">
      <c r="H392" s="146"/>
      <c r="I392" s="146"/>
      <c r="J392" s="146"/>
      <c r="K392" s="146"/>
    </row>
    <row r="393" spans="1:14" ht="21" customHeight="1">
      <c r="H393" s="146"/>
      <c r="J393" s="146"/>
    </row>
    <row r="396" spans="1:14" ht="21" customHeight="1">
      <c r="B396" s="931" t="str">
        <f>開票立会人入力シート!F13</f>
        <v>令和-118年1月0日</v>
      </c>
      <c r="C396" s="932"/>
      <c r="D396" s="932"/>
    </row>
    <row r="397" spans="1:14" ht="21" customHeight="1">
      <c r="B397" s="139"/>
      <c r="C397" s="147"/>
      <c r="D397" s="147"/>
    </row>
    <row r="398" spans="1:14" ht="21" customHeight="1">
      <c r="B398" s="139"/>
      <c r="C398" s="147"/>
      <c r="D398" s="147"/>
    </row>
    <row r="399" spans="1:14" ht="21" customHeight="1">
      <c r="B399" s="139"/>
      <c r="C399" s="147"/>
      <c r="D399" s="147"/>
    </row>
    <row r="400" spans="1:14" ht="21" customHeight="1">
      <c r="B400" s="139"/>
      <c r="C400" s="147"/>
      <c r="D400" s="147"/>
    </row>
    <row r="401" spans="2:12" ht="21" customHeight="1">
      <c r="B401" s="139"/>
      <c r="C401" s="147"/>
      <c r="D401" s="147"/>
      <c r="F401" s="114" t="s">
        <v>533</v>
      </c>
      <c r="H401" s="280">
        <f>開票立会人入力シート!K13</f>
        <v>0</v>
      </c>
    </row>
    <row r="402" spans="2:12" ht="21" customHeight="1">
      <c r="B402" s="139"/>
      <c r="C402" s="147"/>
      <c r="D402" s="147"/>
    </row>
    <row r="403" spans="2:12" ht="21" customHeight="1">
      <c r="B403" s="139"/>
      <c r="C403" s="147"/>
      <c r="D403" s="147"/>
    </row>
    <row r="404" spans="2:12" ht="21" customHeight="1">
      <c r="B404" s="139"/>
      <c r="C404" s="147"/>
      <c r="D404" s="147"/>
    </row>
    <row r="405" spans="2:12" ht="21" customHeight="1">
      <c r="B405" s="139"/>
      <c r="C405" s="147"/>
      <c r="D405" s="147"/>
    </row>
    <row r="406" spans="2:12" ht="21" customHeight="1">
      <c r="B406" s="139"/>
      <c r="C406" s="147"/>
      <c r="D406" s="147"/>
      <c r="F406" s="114" t="s">
        <v>534</v>
      </c>
      <c r="H406" s="142">
        <f>開票立会人入力シート!G13</f>
        <v>0</v>
      </c>
      <c r="I406" s="281"/>
      <c r="J406" s="154">
        <f>開票立会人入力シート!I13</f>
        <v>0</v>
      </c>
      <c r="K406" s="148"/>
      <c r="L406" s="135"/>
    </row>
    <row r="407" spans="2:12" ht="21" customHeight="1">
      <c r="B407" s="139"/>
      <c r="C407" s="147"/>
      <c r="D407" s="147"/>
    </row>
    <row r="408" spans="2:12" ht="21" customHeight="1">
      <c r="B408" s="139"/>
      <c r="C408" s="147"/>
      <c r="D408" s="147"/>
    </row>
    <row r="409" spans="2:12" ht="21" customHeight="1">
      <c r="B409" s="139"/>
      <c r="C409" s="147"/>
      <c r="D409" s="147"/>
    </row>
    <row r="412" spans="2:12" ht="21" customHeight="1">
      <c r="B412" s="114" t="s">
        <v>544</v>
      </c>
      <c r="D412" s="933">
        <f>入力シート!C8</f>
        <v>0</v>
      </c>
      <c r="E412" s="933"/>
      <c r="F412" s="154">
        <f>入力シート!C10</f>
        <v>0</v>
      </c>
      <c r="H412" s="140" t="s">
        <v>515</v>
      </c>
    </row>
    <row r="414" spans="2:12" ht="21" customHeight="1">
      <c r="D414" s="133"/>
      <c r="E414" s="133"/>
      <c r="F414" s="134"/>
      <c r="G414" s="133"/>
      <c r="I414" s="927"/>
      <c r="J414" s="927"/>
      <c r="K414" s="928"/>
      <c r="L414" s="928"/>
    </row>
    <row r="415" spans="2:12" ht="21" customHeight="1">
      <c r="D415" s="133"/>
      <c r="E415" s="133"/>
      <c r="F415" s="134"/>
      <c r="G415" s="133"/>
      <c r="I415" s="135"/>
      <c r="J415" s="135"/>
      <c r="K415" s="136"/>
      <c r="L415" s="136"/>
    </row>
    <row r="416" spans="2:12" ht="21" customHeight="1">
      <c r="D416" s="133"/>
      <c r="E416" s="133"/>
      <c r="F416" s="134"/>
      <c r="G416" s="133"/>
      <c r="I416" s="135"/>
      <c r="J416" s="135"/>
      <c r="K416" s="136"/>
      <c r="L416" s="136"/>
    </row>
    <row r="417" spans="1:15" ht="21" customHeight="1">
      <c r="D417" s="133"/>
      <c r="E417" s="133"/>
      <c r="F417" s="134"/>
      <c r="G417" s="133"/>
      <c r="I417" s="135"/>
      <c r="J417" s="135"/>
      <c r="K417" s="136"/>
      <c r="L417" s="136"/>
    </row>
    <row r="418" spans="1:15" ht="21" customHeight="1">
      <c r="A418" s="137"/>
    </row>
    <row r="419" spans="1:15" ht="21" customHeight="1">
      <c r="O419" s="138" t="s">
        <v>455</v>
      </c>
    </row>
    <row r="423" spans="1:15" ht="21" customHeight="1">
      <c r="A423" s="917" t="s">
        <v>566</v>
      </c>
      <c r="B423" s="917"/>
      <c r="C423" s="917"/>
      <c r="D423" s="917"/>
      <c r="E423" s="917"/>
      <c r="F423" s="917"/>
      <c r="G423" s="917"/>
      <c r="H423" s="917"/>
      <c r="I423" s="917"/>
      <c r="J423" s="917"/>
      <c r="K423" s="917"/>
      <c r="L423" s="917"/>
      <c r="M423" s="917"/>
      <c r="N423" s="917"/>
    </row>
    <row r="428" spans="1:15" ht="21" customHeight="1">
      <c r="A428" s="289" t="s">
        <v>1336</v>
      </c>
    </row>
    <row r="429" spans="1:15" ht="21" customHeight="1">
      <c r="A429" s="289" t="s">
        <v>726</v>
      </c>
      <c r="H429" s="146"/>
      <c r="J429" s="146"/>
      <c r="K429" s="146"/>
    </row>
    <row r="430" spans="1:15" ht="21" customHeight="1">
      <c r="H430" s="146"/>
      <c r="I430" s="146"/>
      <c r="J430" s="146"/>
      <c r="K430" s="146"/>
    </row>
    <row r="431" spans="1:15" ht="21" customHeight="1">
      <c r="H431" s="146"/>
      <c r="J431" s="146"/>
    </row>
    <row r="434" spans="2:12" ht="21" customHeight="1">
      <c r="B434" s="931" t="str">
        <f>開票立会人入力シート!F14</f>
        <v>令和-118年1月0日</v>
      </c>
      <c r="C434" s="932"/>
      <c r="D434" s="932"/>
    </row>
    <row r="435" spans="2:12" ht="21" customHeight="1">
      <c r="B435" s="139"/>
      <c r="C435" s="147"/>
      <c r="D435" s="147"/>
    </row>
    <row r="436" spans="2:12" ht="21" customHeight="1">
      <c r="B436" s="139"/>
      <c r="C436" s="147"/>
      <c r="D436" s="147"/>
    </row>
    <row r="437" spans="2:12" ht="21" customHeight="1">
      <c r="B437" s="139"/>
      <c r="C437" s="147"/>
      <c r="D437" s="147"/>
    </row>
    <row r="438" spans="2:12" ht="21" customHeight="1">
      <c r="B438" s="139"/>
      <c r="C438" s="147"/>
      <c r="D438" s="147"/>
    </row>
    <row r="439" spans="2:12" ht="21" customHeight="1">
      <c r="B439" s="139"/>
      <c r="C439" s="147"/>
      <c r="D439" s="147"/>
      <c r="F439" s="114" t="s">
        <v>533</v>
      </c>
      <c r="H439" s="280">
        <f>開票立会人入力シート!K14</f>
        <v>0</v>
      </c>
    </row>
    <row r="440" spans="2:12" ht="21" customHeight="1">
      <c r="B440" s="139"/>
      <c r="C440" s="147"/>
      <c r="D440" s="147"/>
    </row>
    <row r="441" spans="2:12" ht="21" customHeight="1">
      <c r="B441" s="139"/>
      <c r="C441" s="147"/>
      <c r="D441" s="147"/>
    </row>
    <row r="442" spans="2:12" ht="21" customHeight="1">
      <c r="B442" s="139"/>
      <c r="C442" s="147"/>
      <c r="D442" s="147"/>
    </row>
    <row r="443" spans="2:12" ht="21" customHeight="1">
      <c r="B443" s="139"/>
      <c r="C443" s="147"/>
      <c r="D443" s="147"/>
    </row>
    <row r="444" spans="2:12" ht="21" customHeight="1">
      <c r="B444" s="139"/>
      <c r="C444" s="147"/>
      <c r="D444" s="147"/>
      <c r="F444" s="114" t="s">
        <v>534</v>
      </c>
      <c r="H444" s="142">
        <f>開票立会人入力シート!G15</f>
        <v>0</v>
      </c>
      <c r="I444" s="281"/>
      <c r="J444" s="154">
        <f>開票立会人入力シート!I14</f>
        <v>0</v>
      </c>
      <c r="K444" s="148"/>
      <c r="L444" s="135"/>
    </row>
    <row r="445" spans="2:12" ht="21" customHeight="1">
      <c r="B445" s="139"/>
      <c r="C445" s="147"/>
      <c r="D445" s="147"/>
    </row>
    <row r="446" spans="2:12" ht="21" customHeight="1">
      <c r="B446" s="139"/>
      <c r="C446" s="147"/>
      <c r="D446" s="147"/>
    </row>
    <row r="447" spans="2:12" ht="21" customHeight="1">
      <c r="B447" s="139"/>
      <c r="C447" s="147"/>
      <c r="D447" s="147"/>
    </row>
    <row r="450" spans="1:15" ht="21" customHeight="1">
      <c r="B450" s="114" t="s">
        <v>544</v>
      </c>
      <c r="D450" s="933">
        <f>入力シート!C8</f>
        <v>0</v>
      </c>
      <c r="E450" s="933"/>
      <c r="F450" s="154">
        <f>入力シート!C10</f>
        <v>0</v>
      </c>
      <c r="H450" s="140" t="s">
        <v>515</v>
      </c>
    </row>
    <row r="452" spans="1:15" ht="21" customHeight="1">
      <c r="D452" s="133"/>
      <c r="E452" s="133"/>
      <c r="F452" s="134"/>
      <c r="G452" s="133"/>
      <c r="I452" s="927"/>
      <c r="J452" s="927"/>
      <c r="K452" s="928"/>
      <c r="L452" s="928"/>
    </row>
    <row r="453" spans="1:15" ht="21" customHeight="1">
      <c r="D453" s="133"/>
      <c r="E453" s="133"/>
      <c r="F453" s="134"/>
      <c r="G453" s="133"/>
      <c r="I453" s="135"/>
      <c r="J453" s="135"/>
      <c r="K453" s="136"/>
      <c r="L453" s="136"/>
    </row>
    <row r="454" spans="1:15" ht="21" customHeight="1">
      <c r="D454" s="133"/>
      <c r="E454" s="133"/>
      <c r="F454" s="134"/>
      <c r="G454" s="133"/>
      <c r="I454" s="135"/>
      <c r="J454" s="135"/>
      <c r="K454" s="136"/>
      <c r="L454" s="136"/>
    </row>
    <row r="455" spans="1:15" ht="21" customHeight="1">
      <c r="D455" s="133"/>
      <c r="E455" s="133"/>
      <c r="F455" s="134"/>
      <c r="G455" s="133"/>
      <c r="I455" s="135"/>
      <c r="J455" s="135"/>
      <c r="K455" s="136"/>
      <c r="L455" s="136"/>
    </row>
    <row r="456" spans="1:15" ht="21" customHeight="1">
      <c r="A456" s="137"/>
    </row>
    <row r="457" spans="1:15" ht="21" customHeight="1">
      <c r="O457" s="138" t="s">
        <v>455</v>
      </c>
    </row>
    <row r="461" spans="1:15" ht="21" customHeight="1">
      <c r="A461" s="917" t="s">
        <v>566</v>
      </c>
      <c r="B461" s="917"/>
      <c r="C461" s="917"/>
      <c r="D461" s="917"/>
      <c r="E461" s="917"/>
      <c r="F461" s="917"/>
      <c r="G461" s="917"/>
      <c r="H461" s="917"/>
      <c r="I461" s="917"/>
      <c r="J461" s="917"/>
      <c r="K461" s="917"/>
      <c r="L461" s="917"/>
      <c r="M461" s="917"/>
      <c r="N461" s="917"/>
    </row>
    <row r="466" spans="1:11" ht="21" customHeight="1">
      <c r="A466" s="289" t="s">
        <v>1336</v>
      </c>
    </row>
    <row r="467" spans="1:11" ht="21" customHeight="1">
      <c r="A467" s="289" t="s">
        <v>726</v>
      </c>
      <c r="H467" s="146"/>
      <c r="J467" s="146"/>
      <c r="K467" s="146"/>
    </row>
    <row r="468" spans="1:11" ht="21" customHeight="1">
      <c r="H468" s="146"/>
      <c r="I468" s="146"/>
      <c r="J468" s="146"/>
      <c r="K468" s="146"/>
    </row>
    <row r="469" spans="1:11" ht="21" customHeight="1">
      <c r="H469" s="146"/>
      <c r="J469" s="146"/>
    </row>
    <row r="472" spans="1:11" ht="21" customHeight="1">
      <c r="B472" s="931" t="str">
        <f>開票立会人入力シート!F15</f>
        <v>令和-118年1月0日</v>
      </c>
      <c r="C472" s="932"/>
      <c r="D472" s="932"/>
    </row>
    <row r="473" spans="1:11" ht="21" customHeight="1">
      <c r="B473" s="139"/>
      <c r="C473" s="147"/>
      <c r="D473" s="147"/>
    </row>
    <row r="474" spans="1:11" ht="21" customHeight="1">
      <c r="B474" s="139"/>
      <c r="C474" s="147"/>
      <c r="D474" s="147"/>
    </row>
    <row r="475" spans="1:11" ht="21" customHeight="1">
      <c r="B475" s="139"/>
      <c r="C475" s="147"/>
      <c r="D475" s="147"/>
    </row>
    <row r="476" spans="1:11" ht="21" customHeight="1">
      <c r="B476" s="139"/>
      <c r="C476" s="147"/>
      <c r="D476" s="147"/>
    </row>
    <row r="477" spans="1:11" ht="21" customHeight="1">
      <c r="B477" s="139"/>
      <c r="C477" s="147"/>
      <c r="D477" s="147"/>
      <c r="F477" s="114" t="s">
        <v>533</v>
      </c>
      <c r="H477" s="280">
        <f>開票立会人入力シート!K15</f>
        <v>0</v>
      </c>
    </row>
    <row r="478" spans="1:11" ht="21" customHeight="1">
      <c r="B478" s="139"/>
      <c r="C478" s="147"/>
      <c r="D478" s="147"/>
    </row>
    <row r="479" spans="1:11" ht="21" customHeight="1">
      <c r="B479" s="139"/>
      <c r="C479" s="147"/>
      <c r="D479" s="147"/>
    </row>
    <row r="480" spans="1:11" ht="21" customHeight="1">
      <c r="B480" s="139"/>
      <c r="C480" s="147"/>
      <c r="D480" s="147"/>
    </row>
    <row r="481" spans="1:15" ht="21" customHeight="1">
      <c r="B481" s="139"/>
      <c r="C481" s="147"/>
      <c r="D481" s="147"/>
    </row>
    <row r="482" spans="1:15" ht="21" customHeight="1">
      <c r="B482" s="139"/>
      <c r="C482" s="147"/>
      <c r="D482" s="147"/>
      <c r="F482" s="114" t="s">
        <v>534</v>
      </c>
      <c r="H482" s="142">
        <f>開票立会人入力シート!G15</f>
        <v>0</v>
      </c>
      <c r="I482" s="281"/>
      <c r="J482" s="154">
        <f>開票立会人入力シート!I15</f>
        <v>0</v>
      </c>
      <c r="K482" s="148"/>
      <c r="L482" s="135"/>
    </row>
    <row r="483" spans="1:15" ht="21" customHeight="1">
      <c r="B483" s="139"/>
      <c r="C483" s="147"/>
      <c r="D483" s="147"/>
    </row>
    <row r="484" spans="1:15" ht="21" customHeight="1">
      <c r="B484" s="139"/>
      <c r="C484" s="147"/>
      <c r="D484" s="147"/>
    </row>
    <row r="485" spans="1:15" ht="21" customHeight="1">
      <c r="B485" s="139"/>
      <c r="C485" s="147"/>
      <c r="D485" s="147"/>
    </row>
    <row r="488" spans="1:15" ht="21" customHeight="1">
      <c r="B488" s="114" t="s">
        <v>544</v>
      </c>
      <c r="D488" s="933">
        <f>入力シート!C8</f>
        <v>0</v>
      </c>
      <c r="E488" s="933"/>
      <c r="F488" s="154">
        <f>入力シート!C10</f>
        <v>0</v>
      </c>
      <c r="H488" s="140" t="s">
        <v>515</v>
      </c>
    </row>
    <row r="490" spans="1:15" ht="21" customHeight="1">
      <c r="D490" s="133"/>
      <c r="E490" s="133"/>
      <c r="F490" s="134"/>
      <c r="G490" s="133"/>
      <c r="I490" s="927"/>
      <c r="J490" s="927"/>
      <c r="K490" s="928"/>
      <c r="L490" s="928"/>
    </row>
    <row r="491" spans="1:15" ht="21" customHeight="1">
      <c r="D491" s="133"/>
      <c r="E491" s="133"/>
      <c r="F491" s="134"/>
      <c r="G491" s="133"/>
      <c r="I491" s="135"/>
      <c r="J491" s="135"/>
      <c r="K491" s="136"/>
      <c r="L491" s="136"/>
    </row>
    <row r="492" spans="1:15" ht="21" customHeight="1">
      <c r="D492" s="133"/>
      <c r="E492" s="133"/>
      <c r="F492" s="134"/>
      <c r="G492" s="133"/>
      <c r="I492" s="135"/>
      <c r="J492" s="135"/>
      <c r="K492" s="136"/>
      <c r="L492" s="136"/>
    </row>
    <row r="493" spans="1:15" ht="21" customHeight="1">
      <c r="D493" s="133"/>
      <c r="E493" s="133"/>
      <c r="F493" s="134"/>
      <c r="G493" s="133"/>
      <c r="I493" s="135"/>
      <c r="J493" s="135"/>
      <c r="K493" s="136"/>
      <c r="L493" s="136"/>
    </row>
    <row r="494" spans="1:15" ht="21" customHeight="1">
      <c r="A494" s="137"/>
    </row>
    <row r="495" spans="1:15" ht="21" customHeight="1">
      <c r="O495" s="138" t="s">
        <v>455</v>
      </c>
    </row>
    <row r="499" spans="1:14" ht="21" customHeight="1">
      <c r="A499" s="917" t="s">
        <v>566</v>
      </c>
      <c r="B499" s="917"/>
      <c r="C499" s="917"/>
      <c r="D499" s="917"/>
      <c r="E499" s="917"/>
      <c r="F499" s="917"/>
      <c r="G499" s="917"/>
      <c r="H499" s="917"/>
      <c r="I499" s="917"/>
      <c r="J499" s="917"/>
      <c r="K499" s="917"/>
      <c r="L499" s="917"/>
      <c r="M499" s="917"/>
      <c r="N499" s="917"/>
    </row>
    <row r="504" spans="1:14" ht="21" customHeight="1">
      <c r="A504" s="289" t="s">
        <v>1336</v>
      </c>
    </row>
    <row r="505" spans="1:14" ht="21" customHeight="1">
      <c r="A505" s="289" t="s">
        <v>726</v>
      </c>
      <c r="H505" s="146"/>
      <c r="J505" s="146"/>
      <c r="K505" s="146"/>
    </row>
    <row r="506" spans="1:14" ht="21" customHeight="1">
      <c r="H506" s="146"/>
      <c r="I506" s="146"/>
      <c r="J506" s="146"/>
      <c r="K506" s="146"/>
    </row>
    <row r="507" spans="1:14" ht="21" customHeight="1">
      <c r="H507" s="146"/>
      <c r="J507" s="146"/>
    </row>
    <row r="510" spans="1:14" ht="21" customHeight="1">
      <c r="B510" s="931" t="str">
        <f>開票立会人入力シート!F16</f>
        <v>令和-118年1月0日</v>
      </c>
      <c r="C510" s="932"/>
      <c r="D510" s="932"/>
    </row>
    <row r="511" spans="1:14" ht="21" customHeight="1">
      <c r="B511" s="139"/>
      <c r="C511" s="147"/>
      <c r="D511" s="147"/>
    </row>
    <row r="512" spans="1:14" ht="21" customHeight="1">
      <c r="B512" s="139"/>
      <c r="C512" s="147"/>
      <c r="D512" s="147"/>
    </row>
    <row r="513" spans="2:12" ht="21" customHeight="1">
      <c r="B513" s="139"/>
      <c r="C513" s="147"/>
      <c r="D513" s="147"/>
    </row>
    <row r="514" spans="2:12" ht="21" customHeight="1">
      <c r="B514" s="139"/>
      <c r="C514" s="147"/>
      <c r="D514" s="147"/>
    </row>
    <row r="515" spans="2:12" ht="21" customHeight="1">
      <c r="B515" s="139"/>
      <c r="C515" s="147"/>
      <c r="D515" s="147"/>
      <c r="F515" s="114" t="s">
        <v>533</v>
      </c>
      <c r="H515" s="280">
        <f>開票立会人入力シート!K16</f>
        <v>0</v>
      </c>
    </row>
    <row r="516" spans="2:12" ht="21" customHeight="1">
      <c r="B516" s="139"/>
      <c r="C516" s="147"/>
      <c r="D516" s="147"/>
    </row>
    <row r="517" spans="2:12" ht="21" customHeight="1">
      <c r="B517" s="139"/>
      <c r="C517" s="147"/>
      <c r="D517" s="147"/>
    </row>
    <row r="518" spans="2:12" ht="21" customHeight="1">
      <c r="B518" s="139"/>
      <c r="C518" s="147"/>
      <c r="D518" s="147"/>
    </row>
    <row r="519" spans="2:12" ht="21" customHeight="1">
      <c r="B519" s="139"/>
      <c r="C519" s="147"/>
      <c r="D519" s="147"/>
    </row>
    <row r="520" spans="2:12" ht="21" customHeight="1">
      <c r="B520" s="139"/>
      <c r="C520" s="147"/>
      <c r="D520" s="147"/>
      <c r="F520" s="114" t="s">
        <v>534</v>
      </c>
      <c r="H520" s="142">
        <f>開票立会人入力シート!G16</f>
        <v>0</v>
      </c>
      <c r="I520" s="281"/>
      <c r="J520" s="154">
        <f>開票立会人入力シート!I16</f>
        <v>0</v>
      </c>
      <c r="K520" s="148"/>
      <c r="L520" s="135"/>
    </row>
    <row r="521" spans="2:12" ht="21" customHeight="1">
      <c r="B521" s="139"/>
      <c r="C521" s="147"/>
      <c r="D521" s="147"/>
    </row>
    <row r="522" spans="2:12" ht="21" customHeight="1">
      <c r="B522" s="139"/>
      <c r="C522" s="147"/>
      <c r="D522" s="147"/>
    </row>
    <row r="523" spans="2:12" ht="21" customHeight="1">
      <c r="B523" s="139"/>
      <c r="C523" s="147"/>
      <c r="D523" s="147"/>
    </row>
    <row r="526" spans="2:12" ht="21" customHeight="1">
      <c r="B526" s="114" t="s">
        <v>544</v>
      </c>
      <c r="D526" s="933">
        <f>入力シート!C8</f>
        <v>0</v>
      </c>
      <c r="E526" s="933"/>
      <c r="F526" s="154">
        <f>入力シート!C10</f>
        <v>0</v>
      </c>
      <c r="H526" s="140" t="s">
        <v>515</v>
      </c>
    </row>
    <row r="528" spans="2:12" ht="21" customHeight="1">
      <c r="D528" s="133"/>
      <c r="E528" s="133"/>
      <c r="F528" s="134"/>
      <c r="G528" s="133"/>
      <c r="I528" s="927"/>
      <c r="J528" s="927"/>
      <c r="K528" s="928"/>
      <c r="L528" s="928"/>
    </row>
    <row r="529" spans="1:15" ht="21" customHeight="1">
      <c r="D529" s="133"/>
      <c r="E529" s="133"/>
      <c r="F529" s="134"/>
      <c r="G529" s="133"/>
      <c r="I529" s="135"/>
      <c r="J529" s="135"/>
      <c r="K529" s="136"/>
      <c r="L529" s="136"/>
    </row>
    <row r="530" spans="1:15" ht="21" customHeight="1">
      <c r="D530" s="133"/>
      <c r="E530" s="133"/>
      <c r="F530" s="134"/>
      <c r="G530" s="133"/>
      <c r="I530" s="135"/>
      <c r="J530" s="135"/>
      <c r="K530" s="136"/>
      <c r="L530" s="136"/>
    </row>
    <row r="531" spans="1:15" ht="21" customHeight="1">
      <c r="D531" s="133"/>
      <c r="E531" s="133"/>
      <c r="F531" s="134"/>
      <c r="G531" s="133"/>
      <c r="I531" s="135"/>
      <c r="J531" s="135"/>
      <c r="K531" s="136"/>
      <c r="L531" s="136"/>
    </row>
    <row r="532" spans="1:15" ht="21" customHeight="1">
      <c r="A532" s="137"/>
    </row>
    <row r="533" spans="1:15" ht="21" customHeight="1">
      <c r="O533" s="138" t="s">
        <v>455</v>
      </c>
    </row>
    <row r="537" spans="1:15" ht="21" customHeight="1">
      <c r="A537" s="917" t="s">
        <v>566</v>
      </c>
      <c r="B537" s="917"/>
      <c r="C537" s="917"/>
      <c r="D537" s="917"/>
      <c r="E537" s="917"/>
      <c r="F537" s="917"/>
      <c r="G537" s="917"/>
      <c r="H537" s="917"/>
      <c r="I537" s="917"/>
      <c r="J537" s="917"/>
      <c r="K537" s="917"/>
      <c r="L537" s="917"/>
      <c r="M537" s="917"/>
      <c r="N537" s="917"/>
    </row>
    <row r="542" spans="1:15" ht="21" customHeight="1">
      <c r="A542" s="289" t="s">
        <v>1336</v>
      </c>
    </row>
    <row r="543" spans="1:15" ht="21" customHeight="1">
      <c r="A543" s="289" t="s">
        <v>726</v>
      </c>
      <c r="H543" s="146"/>
      <c r="J543" s="146"/>
      <c r="K543" s="146"/>
    </row>
    <row r="544" spans="1:15" ht="21" customHeight="1">
      <c r="H544" s="146"/>
      <c r="I544" s="146"/>
      <c r="J544" s="146"/>
      <c r="K544" s="146"/>
    </row>
    <row r="545" spans="2:12" ht="21" customHeight="1">
      <c r="H545" s="146"/>
      <c r="J545" s="146"/>
    </row>
    <row r="548" spans="2:12" ht="21" customHeight="1">
      <c r="B548" s="931" t="str">
        <f>開票立会人入力シート!F17</f>
        <v>令和-118年1月0日</v>
      </c>
      <c r="C548" s="932"/>
      <c r="D548" s="932"/>
    </row>
    <row r="549" spans="2:12" ht="21" customHeight="1">
      <c r="B549" s="139"/>
      <c r="C549" s="147"/>
      <c r="D549" s="147"/>
    </row>
    <row r="550" spans="2:12" ht="21" customHeight="1">
      <c r="B550" s="139"/>
      <c r="C550" s="147"/>
      <c r="D550" s="147"/>
    </row>
    <row r="551" spans="2:12" ht="21" customHeight="1">
      <c r="B551" s="139"/>
      <c r="C551" s="147"/>
      <c r="D551" s="147"/>
    </row>
    <row r="552" spans="2:12" ht="21" customHeight="1">
      <c r="B552" s="139"/>
      <c r="C552" s="147"/>
      <c r="D552" s="147"/>
    </row>
    <row r="553" spans="2:12" ht="21" customHeight="1">
      <c r="B553" s="139"/>
      <c r="C553" s="147"/>
      <c r="D553" s="147"/>
      <c r="F553" s="114" t="s">
        <v>533</v>
      </c>
      <c r="H553" s="280">
        <f>開票立会人入力シート!K17</f>
        <v>0</v>
      </c>
    </row>
    <row r="554" spans="2:12" ht="21" customHeight="1">
      <c r="B554" s="139"/>
      <c r="C554" s="147"/>
      <c r="D554" s="147"/>
    </row>
    <row r="555" spans="2:12" ht="21" customHeight="1">
      <c r="B555" s="139"/>
      <c r="C555" s="147"/>
      <c r="D555" s="147"/>
    </row>
    <row r="556" spans="2:12" ht="21" customHeight="1">
      <c r="B556" s="139"/>
      <c r="C556" s="147"/>
      <c r="D556" s="147"/>
    </row>
    <row r="557" spans="2:12" ht="21" customHeight="1">
      <c r="B557" s="139"/>
      <c r="C557" s="147"/>
      <c r="D557" s="147"/>
    </row>
    <row r="558" spans="2:12" ht="21" customHeight="1">
      <c r="B558" s="139"/>
      <c r="C558" s="147"/>
      <c r="D558" s="147"/>
      <c r="F558" s="114" t="s">
        <v>534</v>
      </c>
      <c r="H558" s="142">
        <f>開票立会人入力シート!G17</f>
        <v>0</v>
      </c>
      <c r="I558" s="281"/>
      <c r="J558" s="154">
        <f>開票立会人入力シート!I17</f>
        <v>0</v>
      </c>
      <c r="K558" s="148"/>
      <c r="L558" s="135"/>
    </row>
    <row r="559" spans="2:12" ht="21" customHeight="1">
      <c r="B559" s="139"/>
      <c r="C559" s="147"/>
      <c r="D559" s="147"/>
    </row>
    <row r="560" spans="2:12" ht="21" customHeight="1">
      <c r="B560" s="139"/>
      <c r="C560" s="147"/>
      <c r="D560" s="147"/>
    </row>
    <row r="561" spans="1:15" ht="21" customHeight="1">
      <c r="B561" s="139"/>
      <c r="C561" s="147"/>
      <c r="D561" s="147"/>
    </row>
    <row r="564" spans="1:15" ht="21" customHeight="1">
      <c r="B564" s="114" t="s">
        <v>544</v>
      </c>
      <c r="D564" s="933">
        <f>入力シート!C8</f>
        <v>0</v>
      </c>
      <c r="E564" s="933"/>
      <c r="F564" s="154">
        <f>入力シート!C10</f>
        <v>0</v>
      </c>
      <c r="H564" s="140" t="s">
        <v>515</v>
      </c>
    </row>
    <row r="566" spans="1:15" ht="21" customHeight="1">
      <c r="D566" s="133"/>
      <c r="E566" s="133"/>
      <c r="F566" s="134"/>
      <c r="G566" s="133"/>
      <c r="I566" s="927"/>
      <c r="J566" s="927"/>
      <c r="K566" s="928"/>
      <c r="L566" s="928"/>
    </row>
    <row r="567" spans="1:15" ht="21" customHeight="1">
      <c r="D567" s="133"/>
      <c r="E567" s="133"/>
      <c r="F567" s="134"/>
      <c r="G567" s="133"/>
      <c r="I567" s="135"/>
      <c r="J567" s="135"/>
      <c r="K567" s="136"/>
      <c r="L567" s="136"/>
    </row>
    <row r="568" spans="1:15" ht="21" customHeight="1">
      <c r="D568" s="133"/>
      <c r="E568" s="133"/>
      <c r="F568" s="134"/>
      <c r="G568" s="133"/>
      <c r="I568" s="135"/>
      <c r="J568" s="135"/>
      <c r="K568" s="136"/>
      <c r="L568" s="136"/>
    </row>
    <row r="569" spans="1:15" ht="21" customHeight="1">
      <c r="D569" s="133"/>
      <c r="E569" s="133"/>
      <c r="F569" s="134"/>
      <c r="G569" s="133"/>
      <c r="I569" s="135"/>
      <c r="J569" s="135"/>
      <c r="K569" s="136"/>
      <c r="L569" s="136"/>
    </row>
    <row r="570" spans="1:15" ht="21" customHeight="1">
      <c r="A570" s="137"/>
    </row>
    <row r="571" spans="1:15" ht="21" customHeight="1">
      <c r="O571" s="138" t="s">
        <v>455</v>
      </c>
    </row>
    <row r="575" spans="1:15" ht="21" customHeight="1">
      <c r="A575" s="917" t="s">
        <v>566</v>
      </c>
      <c r="B575" s="917"/>
      <c r="C575" s="917"/>
      <c r="D575" s="917"/>
      <c r="E575" s="917"/>
      <c r="F575" s="917"/>
      <c r="G575" s="917"/>
      <c r="H575" s="917"/>
      <c r="I575" s="917"/>
      <c r="J575" s="917"/>
      <c r="K575" s="917"/>
      <c r="L575" s="917"/>
      <c r="M575" s="917"/>
      <c r="N575" s="917"/>
    </row>
    <row r="580" spans="1:11" ht="21" customHeight="1">
      <c r="A580" s="289" t="s">
        <v>1336</v>
      </c>
    </row>
    <row r="581" spans="1:11" ht="21" customHeight="1">
      <c r="A581" s="289" t="s">
        <v>726</v>
      </c>
      <c r="H581" s="146"/>
      <c r="J581" s="146"/>
      <c r="K581" s="146"/>
    </row>
    <row r="582" spans="1:11" ht="21" customHeight="1">
      <c r="H582" s="146"/>
      <c r="I582" s="146"/>
      <c r="J582" s="146"/>
      <c r="K582" s="146"/>
    </row>
    <row r="583" spans="1:11" ht="21" customHeight="1">
      <c r="H583" s="146"/>
      <c r="J583" s="146"/>
    </row>
    <row r="586" spans="1:11" ht="21" customHeight="1">
      <c r="B586" s="931" t="str">
        <f>開票立会人入力シート!F18</f>
        <v>令和-118年1月0日</v>
      </c>
      <c r="C586" s="932"/>
      <c r="D586" s="932"/>
    </row>
    <row r="587" spans="1:11" ht="21" customHeight="1">
      <c r="B587" s="139"/>
      <c r="C587" s="147"/>
      <c r="D587" s="147"/>
    </row>
    <row r="588" spans="1:11" ht="21" customHeight="1">
      <c r="B588" s="139"/>
      <c r="C588" s="147"/>
      <c r="D588" s="147"/>
    </row>
    <row r="589" spans="1:11" ht="21" customHeight="1">
      <c r="B589" s="139"/>
      <c r="C589" s="147"/>
      <c r="D589" s="147"/>
    </row>
    <row r="590" spans="1:11" ht="21" customHeight="1">
      <c r="B590" s="139"/>
      <c r="C590" s="147"/>
      <c r="D590" s="147"/>
    </row>
    <row r="591" spans="1:11" ht="21" customHeight="1">
      <c r="B591" s="139"/>
      <c r="C591" s="147"/>
      <c r="D591" s="147"/>
      <c r="F591" s="114" t="s">
        <v>533</v>
      </c>
      <c r="H591" s="280">
        <f>開票立会人入力シート!K18</f>
        <v>0</v>
      </c>
    </row>
    <row r="592" spans="1:11" ht="21" customHeight="1">
      <c r="B592" s="139"/>
      <c r="C592" s="147"/>
      <c r="D592" s="147"/>
    </row>
    <row r="593" spans="1:12" ht="21" customHeight="1">
      <c r="B593" s="139"/>
      <c r="C593" s="147"/>
      <c r="D593" s="147"/>
    </row>
    <row r="594" spans="1:12" ht="21" customHeight="1">
      <c r="B594" s="139"/>
      <c r="C594" s="147"/>
      <c r="D594" s="147"/>
    </row>
    <row r="595" spans="1:12" ht="21" customHeight="1">
      <c r="B595" s="139"/>
      <c r="C595" s="147"/>
      <c r="D595" s="147"/>
    </row>
    <row r="596" spans="1:12" ht="21" customHeight="1">
      <c r="B596" s="139"/>
      <c r="C596" s="147"/>
      <c r="D596" s="147"/>
      <c r="F596" s="114" t="s">
        <v>534</v>
      </c>
      <c r="H596" s="142">
        <f>開票立会人入力シート!G18</f>
        <v>0</v>
      </c>
      <c r="I596" s="281"/>
      <c r="J596" s="154">
        <f>開票立会人入力シート!I18</f>
        <v>0</v>
      </c>
      <c r="K596" s="148"/>
      <c r="L596" s="135"/>
    </row>
    <row r="597" spans="1:12" ht="21" customHeight="1">
      <c r="B597" s="139"/>
      <c r="C597" s="147"/>
      <c r="D597" s="147"/>
    </row>
    <row r="598" spans="1:12" ht="21" customHeight="1">
      <c r="B598" s="139"/>
      <c r="C598" s="147"/>
      <c r="D598" s="147"/>
    </row>
    <row r="599" spans="1:12" ht="21" customHeight="1">
      <c r="B599" s="139"/>
      <c r="C599" s="147"/>
      <c r="D599" s="147"/>
    </row>
    <row r="602" spans="1:12" ht="21" customHeight="1">
      <c r="B602" s="114" t="s">
        <v>544</v>
      </c>
      <c r="D602" s="933">
        <f>入力シート!C8</f>
        <v>0</v>
      </c>
      <c r="E602" s="933"/>
      <c r="F602" s="154">
        <f>入力シート!C10</f>
        <v>0</v>
      </c>
      <c r="H602" s="140" t="s">
        <v>515</v>
      </c>
    </row>
    <row r="604" spans="1:12" ht="21" customHeight="1">
      <c r="D604" s="133"/>
      <c r="E604" s="133"/>
      <c r="F604" s="134"/>
      <c r="G604" s="133"/>
      <c r="I604" s="927"/>
      <c r="J604" s="927"/>
      <c r="K604" s="928"/>
      <c r="L604" s="928"/>
    </row>
    <row r="605" spans="1:12" ht="21" customHeight="1">
      <c r="D605" s="133"/>
      <c r="E605" s="133"/>
      <c r="F605" s="134"/>
      <c r="G605" s="133"/>
      <c r="I605" s="135"/>
      <c r="J605" s="135"/>
      <c r="K605" s="136"/>
      <c r="L605" s="136"/>
    </row>
    <row r="606" spans="1:12" ht="21" customHeight="1">
      <c r="D606" s="133"/>
      <c r="E606" s="133"/>
      <c r="F606" s="134"/>
      <c r="G606" s="133"/>
      <c r="I606" s="135"/>
      <c r="J606" s="135"/>
      <c r="K606" s="136"/>
      <c r="L606" s="136"/>
    </row>
    <row r="607" spans="1:12" ht="21" customHeight="1">
      <c r="D607" s="133"/>
      <c r="E607" s="133"/>
      <c r="F607" s="134"/>
      <c r="G607" s="133"/>
      <c r="I607" s="135"/>
      <c r="J607" s="135"/>
      <c r="K607" s="136"/>
      <c r="L607" s="136"/>
    </row>
    <row r="608" spans="1:12" ht="21" customHeight="1">
      <c r="A608" s="137"/>
    </row>
    <row r="609" spans="1:15" ht="21" customHeight="1">
      <c r="O609" s="138" t="s">
        <v>455</v>
      </c>
    </row>
    <row r="613" spans="1:15" ht="21" customHeight="1">
      <c r="A613" s="917" t="s">
        <v>566</v>
      </c>
      <c r="B613" s="917"/>
      <c r="C613" s="917"/>
      <c r="D613" s="917"/>
      <c r="E613" s="917"/>
      <c r="F613" s="917"/>
      <c r="G613" s="917"/>
      <c r="H613" s="917"/>
      <c r="I613" s="917"/>
      <c r="J613" s="917"/>
      <c r="K613" s="917"/>
      <c r="L613" s="917"/>
      <c r="M613" s="917"/>
      <c r="N613" s="917"/>
    </row>
    <row r="618" spans="1:15" ht="21" customHeight="1">
      <c r="A618" s="289" t="s">
        <v>1336</v>
      </c>
    </row>
    <row r="619" spans="1:15" ht="21" customHeight="1">
      <c r="A619" s="289" t="s">
        <v>726</v>
      </c>
      <c r="H619" s="146"/>
      <c r="J619" s="146"/>
      <c r="K619" s="146"/>
    </row>
    <row r="620" spans="1:15" ht="21" customHeight="1">
      <c r="H620" s="146"/>
      <c r="I620" s="146"/>
      <c r="J620" s="146"/>
      <c r="K620" s="146"/>
    </row>
    <row r="621" spans="1:15" ht="21" customHeight="1">
      <c r="H621" s="146"/>
      <c r="J621" s="146"/>
    </row>
    <row r="624" spans="1:15" ht="21" customHeight="1">
      <c r="B624" s="931" t="str">
        <f>開票立会人入力シート!F19</f>
        <v>令和-118年1月0日</v>
      </c>
      <c r="C624" s="932"/>
      <c r="D624" s="932"/>
    </row>
    <row r="625" spans="2:12" ht="21" customHeight="1">
      <c r="B625" s="139"/>
      <c r="C625" s="147"/>
      <c r="D625" s="147"/>
    </row>
    <row r="626" spans="2:12" ht="21" customHeight="1">
      <c r="B626" s="139"/>
      <c r="C626" s="147"/>
      <c r="D626" s="147"/>
    </row>
    <row r="627" spans="2:12" ht="21" customHeight="1">
      <c r="B627" s="139"/>
      <c r="C627" s="147"/>
      <c r="D627" s="147"/>
    </row>
    <row r="628" spans="2:12" ht="21" customHeight="1">
      <c r="B628" s="139"/>
      <c r="C628" s="147"/>
      <c r="D628" s="147"/>
    </row>
    <row r="629" spans="2:12" ht="21" customHeight="1">
      <c r="B629" s="139"/>
      <c r="C629" s="147"/>
      <c r="D629" s="147"/>
      <c r="F629" s="114" t="s">
        <v>533</v>
      </c>
      <c r="H629" s="280">
        <f>開票立会人入力シート!K19</f>
        <v>0</v>
      </c>
    </row>
    <row r="630" spans="2:12" ht="21" customHeight="1">
      <c r="B630" s="139"/>
      <c r="C630" s="147"/>
      <c r="D630" s="147"/>
    </row>
    <row r="631" spans="2:12" ht="21" customHeight="1">
      <c r="B631" s="139"/>
      <c r="C631" s="147"/>
      <c r="D631" s="147"/>
    </row>
    <row r="632" spans="2:12" ht="21" customHeight="1">
      <c r="B632" s="139"/>
      <c r="C632" s="147"/>
      <c r="D632" s="147"/>
    </row>
    <row r="633" spans="2:12" ht="21" customHeight="1">
      <c r="B633" s="139"/>
      <c r="C633" s="147"/>
      <c r="D633" s="147"/>
    </row>
    <row r="634" spans="2:12" ht="21" customHeight="1">
      <c r="B634" s="139"/>
      <c r="C634" s="147"/>
      <c r="D634" s="147"/>
      <c r="F634" s="114" t="s">
        <v>534</v>
      </c>
      <c r="H634" s="142">
        <f>開票立会人入力シート!G19</f>
        <v>0</v>
      </c>
      <c r="I634" s="281"/>
      <c r="J634" s="154">
        <f>開票立会人入力シート!I19</f>
        <v>0</v>
      </c>
      <c r="K634" s="148"/>
      <c r="L634" s="135"/>
    </row>
    <row r="635" spans="2:12" ht="21" customHeight="1">
      <c r="B635" s="139"/>
      <c r="C635" s="147"/>
      <c r="D635" s="147"/>
    </row>
    <row r="636" spans="2:12" ht="21" customHeight="1">
      <c r="B636" s="139"/>
      <c r="C636" s="147"/>
      <c r="D636" s="147"/>
    </row>
    <row r="637" spans="2:12" ht="21" customHeight="1">
      <c r="B637" s="139"/>
      <c r="C637" s="147"/>
      <c r="D637" s="147"/>
    </row>
    <row r="640" spans="2:12" ht="21" customHeight="1">
      <c r="B640" s="114" t="s">
        <v>544</v>
      </c>
      <c r="D640" s="933">
        <f>入力シート!C8</f>
        <v>0</v>
      </c>
      <c r="E640" s="933"/>
      <c r="F640" s="154">
        <f>入力シート!C10</f>
        <v>0</v>
      </c>
      <c r="H640" s="140" t="s">
        <v>515</v>
      </c>
    </row>
    <row r="642" spans="1:15" ht="21" customHeight="1">
      <c r="D642" s="133"/>
      <c r="E642" s="133"/>
      <c r="F642" s="134"/>
      <c r="G642" s="133"/>
      <c r="I642" s="927"/>
      <c r="J642" s="927"/>
      <c r="K642" s="928"/>
      <c r="L642" s="928"/>
    </row>
    <row r="643" spans="1:15" ht="21" customHeight="1">
      <c r="D643" s="133"/>
      <c r="E643" s="133"/>
      <c r="F643" s="134"/>
      <c r="G643" s="133"/>
      <c r="I643" s="135"/>
      <c r="J643" s="135"/>
      <c r="K643" s="136"/>
      <c r="L643" s="136"/>
    </row>
    <row r="644" spans="1:15" ht="21" customHeight="1">
      <c r="D644" s="133"/>
      <c r="E644" s="133"/>
      <c r="F644" s="134"/>
      <c r="G644" s="133"/>
      <c r="I644" s="135"/>
      <c r="J644" s="135"/>
      <c r="K644" s="136"/>
      <c r="L644" s="136"/>
    </row>
    <row r="645" spans="1:15" ht="21" customHeight="1">
      <c r="D645" s="133"/>
      <c r="E645" s="133"/>
      <c r="F645" s="134"/>
      <c r="G645" s="133"/>
      <c r="I645" s="135"/>
      <c r="J645" s="135"/>
      <c r="K645" s="136"/>
      <c r="L645" s="136"/>
    </row>
    <row r="646" spans="1:15" ht="21" customHeight="1">
      <c r="A646" s="137"/>
    </row>
    <row r="647" spans="1:15" ht="21" customHeight="1">
      <c r="O647" s="138" t="s">
        <v>455</v>
      </c>
    </row>
    <row r="651" spans="1:15" ht="21" customHeight="1">
      <c r="A651" s="917" t="s">
        <v>566</v>
      </c>
      <c r="B651" s="917"/>
      <c r="C651" s="917"/>
      <c r="D651" s="917"/>
      <c r="E651" s="917"/>
      <c r="F651" s="917"/>
      <c r="G651" s="917"/>
      <c r="H651" s="917"/>
      <c r="I651" s="917"/>
      <c r="J651" s="917"/>
      <c r="K651" s="917"/>
      <c r="L651" s="917"/>
      <c r="M651" s="917"/>
      <c r="N651" s="917"/>
    </row>
    <row r="656" spans="1:15" ht="21" customHeight="1">
      <c r="A656" s="289" t="s">
        <v>1336</v>
      </c>
    </row>
    <row r="657" spans="1:12" ht="21" customHeight="1">
      <c r="A657" s="289" t="s">
        <v>726</v>
      </c>
      <c r="H657" s="146"/>
      <c r="J657" s="146"/>
      <c r="K657" s="146"/>
    </row>
    <row r="658" spans="1:12" ht="21" customHeight="1">
      <c r="H658" s="146"/>
      <c r="I658" s="146"/>
      <c r="J658" s="146"/>
      <c r="K658" s="146"/>
    </row>
    <row r="659" spans="1:12" ht="21" customHeight="1">
      <c r="H659" s="146"/>
      <c r="J659" s="146"/>
    </row>
    <row r="662" spans="1:12" ht="21" customHeight="1">
      <c r="B662" s="931" t="str">
        <f>開票立会人入力シート!F20</f>
        <v>令和-118年1月0日</v>
      </c>
      <c r="C662" s="932"/>
      <c r="D662" s="932"/>
    </row>
    <row r="663" spans="1:12" ht="21" customHeight="1">
      <c r="B663" s="139"/>
      <c r="C663" s="147"/>
      <c r="D663" s="147"/>
    </row>
    <row r="664" spans="1:12" ht="21" customHeight="1">
      <c r="B664" s="139"/>
      <c r="C664" s="147"/>
      <c r="D664" s="147"/>
    </row>
    <row r="665" spans="1:12" ht="21" customHeight="1">
      <c r="B665" s="139"/>
      <c r="C665" s="147"/>
      <c r="D665" s="147"/>
    </row>
    <row r="666" spans="1:12" ht="21" customHeight="1">
      <c r="B666" s="139"/>
      <c r="C666" s="147"/>
      <c r="D666" s="147"/>
    </row>
    <row r="667" spans="1:12" ht="21" customHeight="1">
      <c r="B667" s="139"/>
      <c r="C667" s="147"/>
      <c r="D667" s="147"/>
      <c r="F667" s="114" t="s">
        <v>533</v>
      </c>
      <c r="H667" s="280">
        <f>開票立会人入力シート!K20</f>
        <v>0</v>
      </c>
    </row>
    <row r="668" spans="1:12" ht="21" customHeight="1">
      <c r="B668" s="139"/>
      <c r="C668" s="147"/>
      <c r="D668" s="147"/>
    </row>
    <row r="669" spans="1:12" ht="21" customHeight="1">
      <c r="B669" s="139"/>
      <c r="C669" s="147"/>
      <c r="D669" s="147"/>
    </row>
    <row r="670" spans="1:12" ht="21" customHeight="1">
      <c r="B670" s="139"/>
      <c r="C670" s="147"/>
      <c r="D670" s="147"/>
    </row>
    <row r="671" spans="1:12" ht="21" customHeight="1">
      <c r="B671" s="139"/>
      <c r="C671" s="147"/>
      <c r="D671" s="147"/>
    </row>
    <row r="672" spans="1:12" ht="21" customHeight="1">
      <c r="B672" s="139"/>
      <c r="C672" s="147"/>
      <c r="D672" s="147"/>
      <c r="F672" s="114" t="s">
        <v>534</v>
      </c>
      <c r="H672" s="142">
        <f>開票立会人入力シート!G20</f>
        <v>0</v>
      </c>
      <c r="I672" s="281"/>
      <c r="J672" s="154">
        <f>開票立会人入力シート!I20</f>
        <v>0</v>
      </c>
      <c r="K672" s="148"/>
      <c r="L672" s="135"/>
    </row>
    <row r="673" spans="1:15" ht="21" customHeight="1">
      <c r="B673" s="139"/>
      <c r="C673" s="147"/>
      <c r="D673" s="147"/>
    </row>
    <row r="674" spans="1:15" ht="21" customHeight="1">
      <c r="B674" s="139"/>
      <c r="C674" s="147"/>
      <c r="D674" s="147"/>
    </row>
    <row r="675" spans="1:15" ht="21" customHeight="1">
      <c r="B675" s="139"/>
      <c r="C675" s="147"/>
      <c r="D675" s="147"/>
    </row>
    <row r="678" spans="1:15" ht="21" customHeight="1">
      <c r="B678" s="114" t="s">
        <v>544</v>
      </c>
      <c r="D678" s="933">
        <f>入力シート!C8</f>
        <v>0</v>
      </c>
      <c r="E678" s="933"/>
      <c r="F678" s="154">
        <f>入力シート!C10</f>
        <v>0</v>
      </c>
      <c r="H678" s="140" t="s">
        <v>515</v>
      </c>
    </row>
    <row r="680" spans="1:15" ht="21" customHeight="1">
      <c r="D680" s="133"/>
      <c r="E680" s="133"/>
      <c r="F680" s="134"/>
      <c r="G680" s="133"/>
      <c r="I680" s="927"/>
      <c r="J680" s="927"/>
      <c r="K680" s="928"/>
      <c r="L680" s="928"/>
    </row>
    <row r="681" spans="1:15" ht="21" customHeight="1">
      <c r="D681" s="133"/>
      <c r="E681" s="133"/>
      <c r="F681" s="134"/>
      <c r="G681" s="133"/>
      <c r="I681" s="135"/>
      <c r="J681" s="135"/>
      <c r="K681" s="136"/>
      <c r="L681" s="136"/>
    </row>
    <row r="682" spans="1:15" ht="21" customHeight="1">
      <c r="D682" s="133"/>
      <c r="E682" s="133"/>
      <c r="F682" s="134"/>
      <c r="G682" s="133"/>
      <c r="I682" s="135"/>
      <c r="J682" s="135"/>
      <c r="K682" s="136"/>
      <c r="L682" s="136"/>
    </row>
    <row r="683" spans="1:15" ht="21" customHeight="1">
      <c r="D683" s="133"/>
      <c r="E683" s="133"/>
      <c r="F683" s="134"/>
      <c r="G683" s="133"/>
      <c r="I683" s="135"/>
      <c r="J683" s="135"/>
      <c r="K683" s="136"/>
      <c r="L683" s="136"/>
    </row>
    <row r="684" spans="1:15" ht="21" customHeight="1">
      <c r="A684" s="137"/>
    </row>
    <row r="685" spans="1:15" ht="21" customHeight="1">
      <c r="O685" s="138" t="s">
        <v>455</v>
      </c>
    </row>
    <row r="689" spans="1:14" ht="21" customHeight="1">
      <c r="A689" s="917" t="s">
        <v>566</v>
      </c>
      <c r="B689" s="917"/>
      <c r="C689" s="917"/>
      <c r="D689" s="917"/>
      <c r="E689" s="917"/>
      <c r="F689" s="917"/>
      <c r="G689" s="917"/>
      <c r="H689" s="917"/>
      <c r="I689" s="917"/>
      <c r="J689" s="917"/>
      <c r="K689" s="917"/>
      <c r="L689" s="917"/>
      <c r="M689" s="917"/>
      <c r="N689" s="917"/>
    </row>
    <row r="694" spans="1:14" ht="21" customHeight="1">
      <c r="A694" s="289" t="s">
        <v>1336</v>
      </c>
    </row>
    <row r="695" spans="1:14" ht="21" customHeight="1">
      <c r="A695" s="289" t="s">
        <v>726</v>
      </c>
      <c r="H695" s="146"/>
      <c r="J695" s="146"/>
      <c r="K695" s="146"/>
    </row>
    <row r="696" spans="1:14" ht="21" customHeight="1">
      <c r="H696" s="146"/>
      <c r="I696" s="146"/>
      <c r="J696" s="146"/>
      <c r="K696" s="146"/>
    </row>
    <row r="697" spans="1:14" ht="21" customHeight="1">
      <c r="H697" s="146"/>
      <c r="J697" s="146"/>
    </row>
    <row r="700" spans="1:14" ht="21" customHeight="1">
      <c r="B700" s="931" t="str">
        <f>開票立会人入力シート!F21</f>
        <v>令和-118年1月0日</v>
      </c>
      <c r="C700" s="932"/>
      <c r="D700" s="932"/>
    </row>
    <row r="701" spans="1:14" ht="21" customHeight="1">
      <c r="B701" s="139"/>
      <c r="C701" s="147"/>
      <c r="D701" s="147"/>
    </row>
    <row r="702" spans="1:14" ht="21" customHeight="1">
      <c r="B702" s="139"/>
      <c r="C702" s="147"/>
      <c r="D702" s="147"/>
    </row>
    <row r="703" spans="1:14" ht="21" customHeight="1">
      <c r="B703" s="139"/>
      <c r="C703" s="147"/>
      <c r="D703" s="147"/>
    </row>
    <row r="704" spans="1:14" ht="21" customHeight="1">
      <c r="B704" s="139"/>
      <c r="C704" s="147"/>
      <c r="D704" s="147"/>
    </row>
    <row r="705" spans="2:12" ht="21" customHeight="1">
      <c r="B705" s="139"/>
      <c r="C705" s="147"/>
      <c r="D705" s="147"/>
      <c r="F705" s="114" t="s">
        <v>533</v>
      </c>
      <c r="H705" s="280">
        <f>開票立会人入力シート!K21</f>
        <v>0</v>
      </c>
    </row>
    <row r="706" spans="2:12" ht="21" customHeight="1">
      <c r="B706" s="139"/>
      <c r="C706" s="147"/>
      <c r="D706" s="147"/>
    </row>
    <row r="707" spans="2:12" ht="21" customHeight="1">
      <c r="B707" s="139"/>
      <c r="C707" s="147"/>
      <c r="D707" s="147"/>
    </row>
    <row r="708" spans="2:12" ht="21" customHeight="1">
      <c r="B708" s="139"/>
      <c r="C708" s="147"/>
      <c r="D708" s="147"/>
    </row>
    <row r="709" spans="2:12" ht="21" customHeight="1">
      <c r="B709" s="139"/>
      <c r="C709" s="147"/>
      <c r="D709" s="147"/>
    </row>
    <row r="710" spans="2:12" ht="21" customHeight="1">
      <c r="B710" s="139"/>
      <c r="C710" s="147"/>
      <c r="D710" s="147"/>
      <c r="F710" s="114" t="s">
        <v>534</v>
      </c>
      <c r="H710" s="142">
        <f>開票立会人入力シート!G21</f>
        <v>0</v>
      </c>
      <c r="I710" s="281"/>
      <c r="J710" s="154">
        <f>開票立会人入力シート!I21</f>
        <v>0</v>
      </c>
      <c r="K710" s="148"/>
      <c r="L710" s="135"/>
    </row>
    <row r="711" spans="2:12" ht="21" customHeight="1">
      <c r="B711" s="139"/>
      <c r="C711" s="147"/>
      <c r="D711" s="147"/>
    </row>
    <row r="712" spans="2:12" ht="21" customHeight="1">
      <c r="B712" s="139"/>
      <c r="C712" s="147"/>
      <c r="D712" s="147"/>
    </row>
    <row r="713" spans="2:12" ht="21" customHeight="1">
      <c r="B713" s="139"/>
      <c r="C713" s="147"/>
      <c r="D713" s="147"/>
    </row>
    <row r="716" spans="2:12" ht="21" customHeight="1">
      <c r="B716" s="114" t="s">
        <v>544</v>
      </c>
      <c r="D716" s="933">
        <f>入力シート!C8</f>
        <v>0</v>
      </c>
      <c r="E716" s="933"/>
      <c r="F716" s="154">
        <f>入力シート!C10</f>
        <v>0</v>
      </c>
      <c r="H716" s="140" t="s">
        <v>515</v>
      </c>
    </row>
    <row r="718" spans="2:12" ht="21" customHeight="1">
      <c r="D718" s="133"/>
      <c r="E718" s="133"/>
      <c r="F718" s="134"/>
      <c r="G718" s="133"/>
      <c r="I718" s="927"/>
      <c r="J718" s="927"/>
      <c r="K718" s="928"/>
      <c r="L718" s="928"/>
    </row>
    <row r="719" spans="2:12" ht="21" customHeight="1">
      <c r="D719" s="133"/>
      <c r="E719" s="133"/>
      <c r="F719" s="134"/>
      <c r="G719" s="133"/>
      <c r="I719" s="135"/>
      <c r="J719" s="135"/>
      <c r="K719" s="136"/>
      <c r="L719" s="136"/>
    </row>
    <row r="720" spans="2:12" ht="21" customHeight="1">
      <c r="D720" s="133"/>
      <c r="E720" s="133"/>
      <c r="F720" s="134"/>
      <c r="G720" s="133"/>
      <c r="I720" s="135"/>
      <c r="J720" s="135"/>
      <c r="K720" s="136"/>
      <c r="L720" s="136"/>
    </row>
    <row r="721" spans="1:15" ht="21" customHeight="1">
      <c r="D721" s="133"/>
      <c r="E721" s="133"/>
      <c r="F721" s="134"/>
      <c r="G721" s="133"/>
      <c r="I721" s="135"/>
      <c r="J721" s="135"/>
      <c r="K721" s="136"/>
      <c r="L721" s="136"/>
    </row>
    <row r="722" spans="1:15" ht="21" customHeight="1">
      <c r="A722" s="137"/>
    </row>
    <row r="723" spans="1:15" ht="21" customHeight="1">
      <c r="O723" s="138" t="s">
        <v>455</v>
      </c>
    </row>
    <row r="727" spans="1:15" ht="21" customHeight="1">
      <c r="A727" s="917" t="s">
        <v>566</v>
      </c>
      <c r="B727" s="917"/>
      <c r="C727" s="917"/>
      <c r="D727" s="917"/>
      <c r="E727" s="917"/>
      <c r="F727" s="917"/>
      <c r="G727" s="917"/>
      <c r="H727" s="917"/>
      <c r="I727" s="917"/>
      <c r="J727" s="917"/>
      <c r="K727" s="917"/>
      <c r="L727" s="917"/>
      <c r="M727" s="917"/>
      <c r="N727" s="917"/>
    </row>
    <row r="732" spans="1:15" ht="21" customHeight="1">
      <c r="A732" s="289" t="s">
        <v>1336</v>
      </c>
    </row>
    <row r="733" spans="1:15" ht="21" customHeight="1">
      <c r="A733" s="289" t="s">
        <v>726</v>
      </c>
      <c r="H733" s="146"/>
      <c r="J733" s="146"/>
      <c r="K733" s="146"/>
    </row>
    <row r="734" spans="1:15" ht="21" customHeight="1">
      <c r="H734" s="146"/>
      <c r="I734" s="146"/>
      <c r="J734" s="146"/>
      <c r="K734" s="146"/>
    </row>
    <row r="735" spans="1:15" ht="21" customHeight="1">
      <c r="H735" s="146"/>
      <c r="J735" s="146"/>
    </row>
    <row r="738" spans="2:12" ht="21" customHeight="1">
      <c r="B738" s="931" t="str">
        <f>開票立会人入力シート!F22</f>
        <v>令和-118年1月0日</v>
      </c>
      <c r="C738" s="932"/>
      <c r="D738" s="932"/>
    </row>
    <row r="739" spans="2:12" ht="21" customHeight="1">
      <c r="B739" s="139"/>
      <c r="C739" s="147"/>
      <c r="D739" s="147"/>
    </row>
    <row r="740" spans="2:12" ht="21" customHeight="1">
      <c r="B740" s="139"/>
      <c r="C740" s="147"/>
      <c r="D740" s="147"/>
    </row>
    <row r="741" spans="2:12" ht="21" customHeight="1">
      <c r="B741" s="139"/>
      <c r="C741" s="147"/>
      <c r="D741" s="147"/>
    </row>
    <row r="742" spans="2:12" ht="21" customHeight="1">
      <c r="B742" s="139"/>
      <c r="C742" s="147"/>
      <c r="D742" s="147"/>
    </row>
    <row r="743" spans="2:12" ht="21" customHeight="1">
      <c r="B743" s="139"/>
      <c r="C743" s="147"/>
      <c r="D743" s="147"/>
      <c r="F743" s="114" t="s">
        <v>533</v>
      </c>
      <c r="H743" s="280">
        <f>開票立会人入力シート!K22</f>
        <v>0</v>
      </c>
    </row>
    <row r="744" spans="2:12" ht="21" customHeight="1">
      <c r="B744" s="139"/>
      <c r="C744" s="147"/>
      <c r="D744" s="147"/>
    </row>
    <row r="745" spans="2:12" ht="21" customHeight="1">
      <c r="B745" s="139"/>
      <c r="C745" s="147"/>
      <c r="D745" s="147"/>
    </row>
    <row r="746" spans="2:12" ht="21" customHeight="1">
      <c r="B746" s="139"/>
      <c r="C746" s="147"/>
      <c r="D746" s="147"/>
    </row>
    <row r="747" spans="2:12" ht="21" customHeight="1">
      <c r="B747" s="139"/>
      <c r="C747" s="147"/>
      <c r="D747" s="147"/>
    </row>
    <row r="748" spans="2:12" ht="21" customHeight="1">
      <c r="B748" s="139"/>
      <c r="C748" s="147"/>
      <c r="D748" s="147"/>
      <c r="F748" s="114" t="s">
        <v>534</v>
      </c>
      <c r="H748" s="142">
        <f>開票立会人入力シート!G22</f>
        <v>0</v>
      </c>
      <c r="I748" s="281"/>
      <c r="J748" s="154">
        <f>開票立会人入力シート!I22</f>
        <v>0</v>
      </c>
      <c r="K748" s="148"/>
      <c r="L748" s="135"/>
    </row>
    <row r="749" spans="2:12" ht="21" customHeight="1">
      <c r="B749" s="139"/>
      <c r="C749" s="147"/>
      <c r="D749" s="147"/>
    </row>
    <row r="750" spans="2:12" ht="21" customHeight="1">
      <c r="B750" s="139"/>
      <c r="C750" s="147"/>
      <c r="D750" s="147"/>
    </row>
    <row r="751" spans="2:12" ht="21" customHeight="1">
      <c r="B751" s="139"/>
      <c r="C751" s="147"/>
      <c r="D751" s="147"/>
    </row>
    <row r="754" spans="1:15" ht="21" customHeight="1">
      <c r="B754" s="114" t="s">
        <v>544</v>
      </c>
      <c r="D754" s="933">
        <f>入力シート!C8</f>
        <v>0</v>
      </c>
      <c r="E754" s="933"/>
      <c r="F754" s="154">
        <f>入力シート!C10</f>
        <v>0</v>
      </c>
      <c r="H754" s="140" t="s">
        <v>515</v>
      </c>
    </row>
    <row r="756" spans="1:15" ht="21" customHeight="1">
      <c r="D756" s="133"/>
      <c r="E756" s="133"/>
      <c r="F756" s="134"/>
      <c r="G756" s="133"/>
      <c r="I756" s="927"/>
      <c r="J756" s="927"/>
      <c r="K756" s="928"/>
      <c r="L756" s="928"/>
    </row>
    <row r="757" spans="1:15" ht="21" customHeight="1">
      <c r="D757" s="133"/>
      <c r="E757" s="133"/>
      <c r="F757" s="134"/>
      <c r="G757" s="133"/>
      <c r="I757" s="135"/>
      <c r="J757" s="135"/>
      <c r="K757" s="136"/>
      <c r="L757" s="136"/>
    </row>
    <row r="758" spans="1:15" ht="21" customHeight="1">
      <c r="D758" s="133"/>
      <c r="E758" s="133"/>
      <c r="F758" s="134"/>
      <c r="G758" s="133"/>
      <c r="I758" s="135"/>
      <c r="J758" s="135"/>
      <c r="K758" s="136"/>
      <c r="L758" s="136"/>
    </row>
    <row r="759" spans="1:15" ht="21" customHeight="1">
      <c r="D759" s="133"/>
      <c r="E759" s="133"/>
      <c r="F759" s="134"/>
      <c r="G759" s="133"/>
      <c r="I759" s="135"/>
      <c r="J759" s="135"/>
      <c r="K759" s="136"/>
      <c r="L759" s="136"/>
    </row>
    <row r="760" spans="1:15" ht="21" customHeight="1">
      <c r="A760" s="137"/>
    </row>
    <row r="761" spans="1:15" ht="21" customHeight="1">
      <c r="O761" s="138" t="s">
        <v>455</v>
      </c>
    </row>
    <row r="765" spans="1:15" ht="21" customHeight="1">
      <c r="A765" s="917" t="s">
        <v>566</v>
      </c>
      <c r="B765" s="917"/>
      <c r="C765" s="917"/>
      <c r="D765" s="917"/>
      <c r="E765" s="917"/>
      <c r="F765" s="917"/>
      <c r="G765" s="917"/>
      <c r="H765" s="917"/>
      <c r="I765" s="917"/>
      <c r="J765" s="917"/>
      <c r="K765" s="917"/>
      <c r="L765" s="917"/>
      <c r="M765" s="917"/>
      <c r="N765" s="917"/>
    </row>
    <row r="770" spans="1:11" ht="21" customHeight="1">
      <c r="A770" s="289" t="s">
        <v>1336</v>
      </c>
    </row>
    <row r="771" spans="1:11" ht="21" customHeight="1">
      <c r="A771" s="289" t="s">
        <v>726</v>
      </c>
      <c r="H771" s="146"/>
      <c r="J771" s="146"/>
      <c r="K771" s="146"/>
    </row>
    <row r="772" spans="1:11" ht="21" customHeight="1">
      <c r="H772" s="146"/>
      <c r="I772" s="146"/>
      <c r="J772" s="146"/>
      <c r="K772" s="146"/>
    </row>
    <row r="773" spans="1:11" ht="21" customHeight="1">
      <c r="H773" s="146"/>
      <c r="J773" s="146"/>
    </row>
    <row r="776" spans="1:11" ht="21" customHeight="1">
      <c r="B776" s="931" t="str">
        <f>開票立会人入力シート!F23</f>
        <v>令和-118年1月0日</v>
      </c>
      <c r="C776" s="932"/>
      <c r="D776" s="932"/>
    </row>
    <row r="777" spans="1:11" ht="21" customHeight="1">
      <c r="B777" s="139"/>
      <c r="C777" s="147"/>
      <c r="D777" s="147"/>
    </row>
    <row r="778" spans="1:11" ht="21" customHeight="1">
      <c r="B778" s="139"/>
      <c r="C778" s="147"/>
      <c r="D778" s="147"/>
    </row>
    <row r="779" spans="1:11" ht="21" customHeight="1">
      <c r="B779" s="139"/>
      <c r="C779" s="147"/>
      <c r="D779" s="147"/>
    </row>
    <row r="780" spans="1:11" ht="21" customHeight="1">
      <c r="B780" s="139"/>
      <c r="C780" s="147"/>
      <c r="D780" s="147"/>
    </row>
    <row r="781" spans="1:11" ht="21" customHeight="1">
      <c r="B781" s="139"/>
      <c r="C781" s="147"/>
      <c r="D781" s="147"/>
      <c r="F781" s="114" t="s">
        <v>533</v>
      </c>
      <c r="H781" s="280">
        <f>開票立会人入力シート!K23</f>
        <v>0</v>
      </c>
    </row>
    <row r="782" spans="1:11" ht="21" customHeight="1">
      <c r="B782" s="139"/>
      <c r="C782" s="147"/>
      <c r="D782" s="147"/>
    </row>
    <row r="783" spans="1:11" ht="21" customHeight="1">
      <c r="B783" s="139"/>
      <c r="C783" s="147"/>
      <c r="D783" s="147"/>
    </row>
    <row r="784" spans="1:11" ht="21" customHeight="1">
      <c r="B784" s="139"/>
      <c r="C784" s="147"/>
      <c r="D784" s="147"/>
    </row>
    <row r="785" spans="1:15" ht="21" customHeight="1">
      <c r="B785" s="139"/>
      <c r="C785" s="147"/>
      <c r="D785" s="147"/>
    </row>
    <row r="786" spans="1:15" ht="21" customHeight="1">
      <c r="B786" s="139"/>
      <c r="C786" s="147"/>
      <c r="D786" s="147"/>
      <c r="F786" s="114" t="s">
        <v>534</v>
      </c>
      <c r="H786" s="142">
        <f>開票立会人入力シート!G23</f>
        <v>0</v>
      </c>
      <c r="I786" s="281"/>
      <c r="J786" s="154">
        <f>開票立会人入力シート!I23</f>
        <v>0</v>
      </c>
      <c r="K786" s="148"/>
      <c r="L786" s="135"/>
    </row>
    <row r="787" spans="1:15" ht="21" customHeight="1">
      <c r="B787" s="139"/>
      <c r="C787" s="147"/>
      <c r="D787" s="147"/>
    </row>
    <row r="788" spans="1:15" ht="21" customHeight="1">
      <c r="B788" s="139"/>
      <c r="C788" s="147"/>
      <c r="D788" s="147"/>
    </row>
    <row r="789" spans="1:15" ht="21" customHeight="1">
      <c r="B789" s="139"/>
      <c r="C789" s="147"/>
      <c r="D789" s="147"/>
    </row>
    <row r="792" spans="1:15" ht="21" customHeight="1">
      <c r="B792" s="114" t="s">
        <v>544</v>
      </c>
      <c r="D792" s="933">
        <f>入力シート!C8</f>
        <v>0</v>
      </c>
      <c r="E792" s="933"/>
      <c r="F792" s="154">
        <f>入力シート!C10</f>
        <v>0</v>
      </c>
      <c r="H792" s="140" t="s">
        <v>515</v>
      </c>
    </row>
    <row r="794" spans="1:15" ht="21" customHeight="1">
      <c r="D794" s="133"/>
      <c r="E794" s="133"/>
      <c r="F794" s="134"/>
      <c r="G794" s="133"/>
      <c r="I794" s="927"/>
      <c r="J794" s="927"/>
      <c r="K794" s="928"/>
      <c r="L794" s="928"/>
    </row>
    <row r="795" spans="1:15" ht="21" customHeight="1">
      <c r="D795" s="133"/>
      <c r="E795" s="133"/>
      <c r="F795" s="134"/>
      <c r="G795" s="133"/>
      <c r="I795" s="135"/>
      <c r="J795" s="135"/>
      <c r="K795" s="136"/>
      <c r="L795" s="136"/>
    </row>
    <row r="796" spans="1:15" ht="21" customHeight="1">
      <c r="D796" s="133"/>
      <c r="E796" s="133"/>
      <c r="F796" s="134"/>
      <c r="G796" s="133"/>
      <c r="I796" s="135"/>
      <c r="J796" s="135"/>
      <c r="K796" s="136"/>
      <c r="L796" s="136"/>
    </row>
    <row r="797" spans="1:15" ht="21" customHeight="1">
      <c r="D797" s="133"/>
      <c r="E797" s="133"/>
      <c r="F797" s="134"/>
      <c r="G797" s="133"/>
      <c r="I797" s="135"/>
      <c r="J797" s="135"/>
      <c r="K797" s="136"/>
      <c r="L797" s="136"/>
    </row>
    <row r="798" spans="1:15" ht="21" customHeight="1">
      <c r="A798" s="137"/>
    </row>
    <row r="799" spans="1:15" ht="21" customHeight="1">
      <c r="O799" s="138" t="s">
        <v>455</v>
      </c>
    </row>
    <row r="803" spans="1:14" ht="21" customHeight="1">
      <c r="A803" s="917" t="s">
        <v>566</v>
      </c>
      <c r="B803" s="917"/>
      <c r="C803" s="917"/>
      <c r="D803" s="917"/>
      <c r="E803" s="917"/>
      <c r="F803" s="917"/>
      <c r="G803" s="917"/>
      <c r="H803" s="917"/>
      <c r="I803" s="917"/>
      <c r="J803" s="917"/>
      <c r="K803" s="917"/>
      <c r="L803" s="917"/>
      <c r="M803" s="917"/>
      <c r="N803" s="917"/>
    </row>
    <row r="808" spans="1:14" ht="21" customHeight="1">
      <c r="A808" s="289" t="s">
        <v>1336</v>
      </c>
    </row>
    <row r="809" spans="1:14" ht="21" customHeight="1">
      <c r="A809" s="289" t="s">
        <v>726</v>
      </c>
      <c r="H809" s="146"/>
      <c r="J809" s="146"/>
      <c r="K809" s="146"/>
    </row>
    <row r="810" spans="1:14" ht="21" customHeight="1">
      <c r="H810" s="146"/>
      <c r="I810" s="146"/>
      <c r="J810" s="146"/>
      <c r="K810" s="146"/>
    </row>
    <row r="811" spans="1:14" ht="21" customHeight="1">
      <c r="H811" s="146"/>
      <c r="J811" s="146"/>
    </row>
    <row r="814" spans="1:14" ht="21" customHeight="1">
      <c r="B814" s="931" t="str">
        <f>開票立会人入力シート!F24</f>
        <v>令和-118年1月0日</v>
      </c>
      <c r="C814" s="932"/>
      <c r="D814" s="932"/>
    </row>
    <row r="815" spans="1:14" ht="21" customHeight="1">
      <c r="B815" s="139"/>
      <c r="C815" s="147"/>
      <c r="D815" s="147"/>
    </row>
    <row r="816" spans="1:14" ht="21" customHeight="1">
      <c r="B816" s="139"/>
      <c r="C816" s="147"/>
      <c r="D816" s="147"/>
    </row>
    <row r="817" spans="2:12" ht="21" customHeight="1">
      <c r="B817" s="139"/>
      <c r="C817" s="147"/>
      <c r="D817" s="147"/>
    </row>
    <row r="818" spans="2:12" ht="21" customHeight="1">
      <c r="B818" s="139"/>
      <c r="C818" s="147"/>
      <c r="D818" s="147"/>
    </row>
    <row r="819" spans="2:12" ht="21" customHeight="1">
      <c r="B819" s="139"/>
      <c r="C819" s="147"/>
      <c r="D819" s="147"/>
      <c r="F819" s="114" t="s">
        <v>533</v>
      </c>
      <c r="H819" s="280">
        <f>開票立会人入力シート!K24</f>
        <v>0</v>
      </c>
    </row>
    <row r="820" spans="2:12" ht="21" customHeight="1">
      <c r="B820" s="139"/>
      <c r="C820" s="147"/>
      <c r="D820" s="147"/>
    </row>
    <row r="821" spans="2:12" ht="21" customHeight="1">
      <c r="B821" s="139"/>
      <c r="C821" s="147"/>
      <c r="D821" s="147"/>
    </row>
    <row r="822" spans="2:12" ht="21" customHeight="1">
      <c r="B822" s="139"/>
      <c r="C822" s="147"/>
      <c r="D822" s="147"/>
    </row>
    <row r="823" spans="2:12" ht="21" customHeight="1">
      <c r="B823" s="139"/>
      <c r="C823" s="147"/>
      <c r="D823" s="147"/>
    </row>
    <row r="824" spans="2:12" ht="21" customHeight="1">
      <c r="B824" s="139"/>
      <c r="C824" s="147"/>
      <c r="D824" s="147"/>
      <c r="F824" s="114" t="s">
        <v>534</v>
      </c>
      <c r="H824" s="142">
        <f>開票立会人入力シート!G24</f>
        <v>0</v>
      </c>
      <c r="I824" s="281"/>
      <c r="J824" s="154">
        <f>開票立会人入力シート!I24</f>
        <v>0</v>
      </c>
      <c r="K824" s="148"/>
      <c r="L824" s="135"/>
    </row>
    <row r="825" spans="2:12" ht="21" customHeight="1">
      <c r="B825" s="139"/>
      <c r="C825" s="147"/>
      <c r="D825" s="147"/>
    </row>
    <row r="826" spans="2:12" ht="21" customHeight="1">
      <c r="B826" s="139"/>
      <c r="C826" s="147"/>
      <c r="D826" s="147"/>
    </row>
    <row r="827" spans="2:12" ht="21" customHeight="1">
      <c r="B827" s="139"/>
      <c r="C827" s="147"/>
      <c r="D827" s="147"/>
    </row>
    <row r="830" spans="2:12" ht="21" customHeight="1">
      <c r="B830" s="114" t="s">
        <v>544</v>
      </c>
      <c r="D830" s="933">
        <f>入力シート!C8</f>
        <v>0</v>
      </c>
      <c r="E830" s="933"/>
      <c r="F830" s="154">
        <f>入力シート!C10</f>
        <v>0</v>
      </c>
      <c r="H830" s="140" t="s">
        <v>515</v>
      </c>
    </row>
    <row r="832" spans="2:12" ht="21" customHeight="1">
      <c r="D832" s="133"/>
      <c r="E832" s="133"/>
      <c r="F832" s="134"/>
      <c r="G832" s="133"/>
      <c r="I832" s="927"/>
      <c r="J832" s="927"/>
      <c r="K832" s="928"/>
      <c r="L832" s="928"/>
    </row>
    <row r="833" spans="1:15" ht="21" customHeight="1">
      <c r="D833" s="133"/>
      <c r="E833" s="133"/>
      <c r="F833" s="134"/>
      <c r="G833" s="133"/>
      <c r="I833" s="135"/>
      <c r="J833" s="135"/>
      <c r="K833" s="136"/>
      <c r="L833" s="136"/>
    </row>
    <row r="834" spans="1:15" ht="21" customHeight="1">
      <c r="D834" s="133"/>
      <c r="E834" s="133"/>
      <c r="F834" s="134"/>
      <c r="G834" s="133"/>
      <c r="I834" s="135"/>
      <c r="J834" s="135"/>
      <c r="K834" s="136"/>
      <c r="L834" s="136"/>
    </row>
    <row r="835" spans="1:15" ht="21" customHeight="1">
      <c r="D835" s="133"/>
      <c r="E835" s="133"/>
      <c r="F835" s="134"/>
      <c r="G835" s="133"/>
      <c r="I835" s="135"/>
      <c r="J835" s="135"/>
      <c r="K835" s="136"/>
      <c r="L835" s="136"/>
    </row>
    <row r="836" spans="1:15" ht="21" customHeight="1">
      <c r="A836" s="137"/>
    </row>
    <row r="837" spans="1:15" ht="21" customHeight="1">
      <c r="O837" s="138" t="s">
        <v>455</v>
      </c>
    </row>
    <row r="841" spans="1:15" ht="21" customHeight="1">
      <c r="A841" s="917" t="s">
        <v>566</v>
      </c>
      <c r="B841" s="917"/>
      <c r="C841" s="917"/>
      <c r="D841" s="917"/>
      <c r="E841" s="917"/>
      <c r="F841" s="917"/>
      <c r="G841" s="917"/>
      <c r="H841" s="917"/>
      <c r="I841" s="917"/>
      <c r="J841" s="917"/>
      <c r="K841" s="917"/>
      <c r="L841" s="917"/>
      <c r="M841" s="917"/>
      <c r="N841" s="917"/>
    </row>
    <row r="846" spans="1:15" ht="21" customHeight="1">
      <c r="A846" s="289" t="s">
        <v>1336</v>
      </c>
    </row>
    <row r="847" spans="1:15" ht="21" customHeight="1">
      <c r="A847" s="289" t="s">
        <v>726</v>
      </c>
      <c r="H847" s="146"/>
      <c r="J847" s="146"/>
      <c r="K847" s="146"/>
    </row>
    <row r="848" spans="1:15" ht="21" customHeight="1">
      <c r="H848" s="146"/>
      <c r="I848" s="146"/>
      <c r="J848" s="146"/>
      <c r="K848" s="146"/>
    </row>
    <row r="849" spans="2:12" ht="21" customHeight="1">
      <c r="H849" s="146"/>
      <c r="J849" s="146"/>
    </row>
    <row r="852" spans="2:12" ht="21" customHeight="1">
      <c r="B852" s="931" t="str">
        <f>開票立会人入力シート!F25</f>
        <v>令和-118年1月0日</v>
      </c>
      <c r="C852" s="932"/>
      <c r="D852" s="932"/>
    </row>
    <row r="853" spans="2:12" ht="21" customHeight="1">
      <c r="B853" s="139"/>
      <c r="C853" s="147"/>
      <c r="D853" s="147"/>
    </row>
    <row r="854" spans="2:12" ht="21" customHeight="1">
      <c r="B854" s="139"/>
      <c r="C854" s="147"/>
      <c r="D854" s="147"/>
    </row>
    <row r="855" spans="2:12" ht="21" customHeight="1">
      <c r="B855" s="139"/>
      <c r="C855" s="147"/>
      <c r="D855" s="147"/>
    </row>
    <row r="856" spans="2:12" ht="21" customHeight="1">
      <c r="B856" s="139"/>
      <c r="C856" s="147"/>
      <c r="D856" s="147"/>
    </row>
    <row r="857" spans="2:12" ht="21" customHeight="1">
      <c r="B857" s="139"/>
      <c r="C857" s="147"/>
      <c r="D857" s="147"/>
      <c r="F857" s="114" t="s">
        <v>533</v>
      </c>
      <c r="H857" s="280">
        <f>開票立会人入力シート!K25</f>
        <v>0</v>
      </c>
    </row>
    <row r="858" spans="2:12" ht="21" customHeight="1">
      <c r="B858" s="139"/>
      <c r="C858" s="147"/>
      <c r="D858" s="147"/>
    </row>
    <row r="859" spans="2:12" ht="21" customHeight="1">
      <c r="B859" s="139"/>
      <c r="C859" s="147"/>
      <c r="D859" s="147"/>
    </row>
    <row r="860" spans="2:12" ht="21" customHeight="1">
      <c r="B860" s="139"/>
      <c r="C860" s="147"/>
      <c r="D860" s="147"/>
    </row>
    <row r="861" spans="2:12" ht="21" customHeight="1">
      <c r="B861" s="139"/>
      <c r="C861" s="147"/>
      <c r="D861" s="147"/>
    </row>
    <row r="862" spans="2:12" ht="21" customHeight="1">
      <c r="B862" s="139"/>
      <c r="C862" s="147"/>
      <c r="D862" s="147"/>
      <c r="F862" s="114" t="s">
        <v>534</v>
      </c>
      <c r="H862" s="142">
        <f>開票立会人入力シート!G25</f>
        <v>0</v>
      </c>
      <c r="I862" s="281"/>
      <c r="J862" s="154">
        <f>開票立会人入力シート!I25</f>
        <v>0</v>
      </c>
      <c r="K862" s="148"/>
      <c r="L862" s="135"/>
    </row>
    <row r="863" spans="2:12" ht="21" customHeight="1">
      <c r="B863" s="139"/>
      <c r="C863" s="147"/>
      <c r="D863" s="147"/>
    </row>
    <row r="864" spans="2:12" ht="21" customHeight="1">
      <c r="B864" s="139"/>
      <c r="C864" s="147"/>
      <c r="D864" s="147"/>
    </row>
    <row r="865" spans="1:15" ht="21" customHeight="1">
      <c r="B865" s="139"/>
      <c r="C865" s="147"/>
      <c r="D865" s="147"/>
    </row>
    <row r="868" spans="1:15" ht="21" customHeight="1">
      <c r="B868" s="114" t="s">
        <v>544</v>
      </c>
      <c r="D868" s="933">
        <f>入力シート!C8</f>
        <v>0</v>
      </c>
      <c r="E868" s="933"/>
      <c r="F868" s="154">
        <f>入力シート!C10</f>
        <v>0</v>
      </c>
      <c r="H868" s="140" t="s">
        <v>515</v>
      </c>
    </row>
    <row r="870" spans="1:15" ht="21" customHeight="1">
      <c r="D870" s="133"/>
      <c r="E870" s="133"/>
      <c r="F870" s="134"/>
      <c r="G870" s="133"/>
      <c r="I870" s="927"/>
      <c r="J870" s="927"/>
      <c r="K870" s="928"/>
      <c r="L870" s="928"/>
    </row>
    <row r="871" spans="1:15" ht="21" customHeight="1">
      <c r="D871" s="133"/>
      <c r="E871" s="133"/>
      <c r="F871" s="134"/>
      <c r="G871" s="133"/>
      <c r="I871" s="135"/>
      <c r="J871" s="135"/>
      <c r="K871" s="136"/>
      <c r="L871" s="136"/>
    </row>
    <row r="872" spans="1:15" ht="21" customHeight="1">
      <c r="D872" s="133"/>
      <c r="E872" s="133"/>
      <c r="F872" s="134"/>
      <c r="G872" s="133"/>
      <c r="I872" s="135"/>
      <c r="J872" s="135"/>
      <c r="K872" s="136"/>
      <c r="L872" s="136"/>
    </row>
    <row r="873" spans="1:15" ht="21" customHeight="1">
      <c r="D873" s="133"/>
      <c r="E873" s="133"/>
      <c r="F873" s="134"/>
      <c r="G873" s="133"/>
      <c r="I873" s="135"/>
      <c r="J873" s="135"/>
      <c r="K873" s="136"/>
      <c r="L873" s="136"/>
    </row>
    <row r="874" spans="1:15" ht="21" customHeight="1">
      <c r="A874" s="137"/>
    </row>
    <row r="875" spans="1:15" ht="21" customHeight="1">
      <c r="O875" s="138" t="s">
        <v>455</v>
      </c>
    </row>
    <row r="879" spans="1:15" ht="21" customHeight="1">
      <c r="A879" s="917" t="s">
        <v>566</v>
      </c>
      <c r="B879" s="917"/>
      <c r="C879" s="917"/>
      <c r="D879" s="917"/>
      <c r="E879" s="917"/>
      <c r="F879" s="917"/>
      <c r="G879" s="917"/>
      <c r="H879" s="917"/>
      <c r="I879" s="917"/>
      <c r="J879" s="917"/>
      <c r="K879" s="917"/>
      <c r="L879" s="917"/>
      <c r="M879" s="917"/>
      <c r="N879" s="917"/>
    </row>
    <row r="884" spans="1:11" ht="21" customHeight="1">
      <c r="A884" s="289" t="s">
        <v>1336</v>
      </c>
    </row>
    <row r="885" spans="1:11" ht="21" customHeight="1">
      <c r="A885" s="289" t="s">
        <v>726</v>
      </c>
      <c r="H885" s="146"/>
      <c r="J885" s="146"/>
      <c r="K885" s="146"/>
    </row>
    <row r="886" spans="1:11" ht="21" customHeight="1">
      <c r="H886" s="146"/>
      <c r="I886" s="146"/>
      <c r="J886" s="146"/>
      <c r="K886" s="146"/>
    </row>
    <row r="887" spans="1:11" ht="21" customHeight="1">
      <c r="H887" s="146"/>
      <c r="J887" s="146"/>
    </row>
    <row r="890" spans="1:11" ht="21" customHeight="1">
      <c r="B890" s="931" t="str">
        <f>開票立会人入力シート!F26</f>
        <v>令和-118年1月0日</v>
      </c>
      <c r="C890" s="932"/>
      <c r="D890" s="932"/>
    </row>
    <row r="891" spans="1:11" ht="21" customHeight="1">
      <c r="B891" s="139"/>
      <c r="C891" s="147"/>
      <c r="D891" s="147"/>
    </row>
    <row r="892" spans="1:11" ht="21" customHeight="1">
      <c r="B892" s="139"/>
      <c r="C892" s="147"/>
      <c r="D892" s="147"/>
    </row>
    <row r="893" spans="1:11" ht="21" customHeight="1">
      <c r="B893" s="139"/>
      <c r="C893" s="147"/>
      <c r="D893" s="147"/>
    </row>
    <row r="894" spans="1:11" ht="21" customHeight="1">
      <c r="B894" s="139"/>
      <c r="C894" s="147"/>
      <c r="D894" s="147"/>
    </row>
    <row r="895" spans="1:11" ht="21" customHeight="1">
      <c r="B895" s="139"/>
      <c r="C895" s="147"/>
      <c r="D895" s="147"/>
      <c r="F895" s="114" t="s">
        <v>533</v>
      </c>
      <c r="H895" s="280">
        <f>開票立会人入力シート!K26</f>
        <v>0</v>
      </c>
    </row>
    <row r="896" spans="1:11" ht="21" customHeight="1">
      <c r="B896" s="139"/>
      <c r="C896" s="147"/>
      <c r="D896" s="147"/>
    </row>
    <row r="897" spans="1:12" ht="21" customHeight="1">
      <c r="B897" s="139"/>
      <c r="C897" s="147"/>
      <c r="D897" s="147"/>
    </row>
    <row r="898" spans="1:12" ht="21" customHeight="1">
      <c r="B898" s="139"/>
      <c r="C898" s="147"/>
      <c r="D898" s="147"/>
    </row>
    <row r="899" spans="1:12" ht="21" customHeight="1">
      <c r="B899" s="139"/>
      <c r="C899" s="147"/>
      <c r="D899" s="147"/>
    </row>
    <row r="900" spans="1:12" ht="21" customHeight="1">
      <c r="B900" s="139"/>
      <c r="C900" s="147"/>
      <c r="D900" s="147"/>
      <c r="F900" s="114" t="s">
        <v>534</v>
      </c>
      <c r="H900" s="142">
        <f>開票立会人入力シート!G26</f>
        <v>0</v>
      </c>
      <c r="I900" s="281"/>
      <c r="J900" s="154">
        <f>開票立会人入力シート!I26</f>
        <v>0</v>
      </c>
      <c r="K900" s="148"/>
      <c r="L900" s="135"/>
    </row>
    <row r="901" spans="1:12" ht="21" customHeight="1">
      <c r="B901" s="139"/>
      <c r="C901" s="147"/>
      <c r="D901" s="147"/>
    </row>
    <row r="902" spans="1:12" ht="21" customHeight="1">
      <c r="B902" s="139"/>
      <c r="C902" s="147"/>
      <c r="D902" s="147"/>
    </row>
    <row r="903" spans="1:12" ht="21" customHeight="1">
      <c r="B903" s="139"/>
      <c r="C903" s="147"/>
      <c r="D903" s="147"/>
    </row>
    <row r="906" spans="1:12" ht="21" customHeight="1">
      <c r="B906" s="114" t="s">
        <v>544</v>
      </c>
      <c r="D906" s="933">
        <f>入力シート!C8</f>
        <v>0</v>
      </c>
      <c r="E906" s="933"/>
      <c r="F906" s="154">
        <f>入力シート!C10</f>
        <v>0</v>
      </c>
      <c r="H906" s="140" t="s">
        <v>515</v>
      </c>
    </row>
    <row r="908" spans="1:12" ht="21" customHeight="1">
      <c r="D908" s="133"/>
      <c r="E908" s="133"/>
      <c r="F908" s="134"/>
      <c r="G908" s="133"/>
      <c r="I908" s="927"/>
      <c r="J908" s="927"/>
      <c r="K908" s="928"/>
      <c r="L908" s="928"/>
    </row>
    <row r="909" spans="1:12" ht="21" customHeight="1">
      <c r="D909" s="133"/>
      <c r="E909" s="133"/>
      <c r="F909" s="134"/>
      <c r="G909" s="133"/>
      <c r="I909" s="135"/>
      <c r="J909" s="135"/>
      <c r="K909" s="136"/>
      <c r="L909" s="136"/>
    </row>
    <row r="910" spans="1:12" ht="21" customHeight="1">
      <c r="D910" s="133"/>
      <c r="E910" s="133"/>
      <c r="F910" s="134"/>
      <c r="G910" s="133"/>
      <c r="I910" s="135"/>
      <c r="J910" s="135"/>
      <c r="K910" s="136"/>
      <c r="L910" s="136"/>
    </row>
    <row r="911" spans="1:12" ht="21" customHeight="1">
      <c r="D911" s="133"/>
      <c r="E911" s="133"/>
      <c r="F911" s="134"/>
      <c r="G911" s="133"/>
      <c r="I911" s="135"/>
      <c r="J911" s="135"/>
      <c r="K911" s="136"/>
      <c r="L911" s="136"/>
    </row>
    <row r="912" spans="1:12" ht="21" customHeight="1">
      <c r="A912" s="137"/>
    </row>
    <row r="913" spans="1:15" ht="21" customHeight="1">
      <c r="O913" s="138" t="s">
        <v>455</v>
      </c>
    </row>
    <row r="917" spans="1:15" ht="21" customHeight="1">
      <c r="A917" s="917" t="s">
        <v>566</v>
      </c>
      <c r="B917" s="917"/>
      <c r="C917" s="917"/>
      <c r="D917" s="917"/>
      <c r="E917" s="917"/>
      <c r="F917" s="917"/>
      <c r="G917" s="917"/>
      <c r="H917" s="917"/>
      <c r="I917" s="917"/>
      <c r="J917" s="917"/>
      <c r="K917" s="917"/>
      <c r="L917" s="917"/>
      <c r="M917" s="917"/>
      <c r="N917" s="917"/>
    </row>
    <row r="922" spans="1:15" ht="21" customHeight="1">
      <c r="A922" s="289" t="s">
        <v>1336</v>
      </c>
    </row>
    <row r="923" spans="1:15" ht="21" customHeight="1">
      <c r="A923" s="289" t="s">
        <v>726</v>
      </c>
      <c r="H923" s="146"/>
      <c r="J923" s="146"/>
      <c r="K923" s="146"/>
    </row>
    <row r="924" spans="1:15" ht="21" customHeight="1">
      <c r="H924" s="146"/>
      <c r="I924" s="146"/>
      <c r="J924" s="146"/>
      <c r="K924" s="146"/>
    </row>
    <row r="925" spans="1:15" ht="21" customHeight="1">
      <c r="H925" s="146"/>
      <c r="J925" s="146"/>
    </row>
    <row r="928" spans="1:15" ht="21" customHeight="1">
      <c r="B928" s="931" t="str">
        <f>開票立会人入力シート!F27</f>
        <v>令和-118年1月0日</v>
      </c>
      <c r="C928" s="932"/>
      <c r="D928" s="932"/>
    </row>
    <row r="929" spans="2:12" ht="21" customHeight="1">
      <c r="B929" s="139"/>
      <c r="C929" s="147"/>
      <c r="D929" s="147"/>
    </row>
    <row r="930" spans="2:12" ht="21" customHeight="1">
      <c r="B930" s="139"/>
      <c r="C930" s="147"/>
      <c r="D930" s="147"/>
    </row>
    <row r="931" spans="2:12" ht="21" customHeight="1">
      <c r="B931" s="139"/>
      <c r="C931" s="147"/>
      <c r="D931" s="147"/>
    </row>
    <row r="932" spans="2:12" ht="21" customHeight="1">
      <c r="B932" s="139"/>
      <c r="C932" s="147"/>
      <c r="D932" s="147"/>
    </row>
    <row r="933" spans="2:12" ht="21" customHeight="1">
      <c r="B933" s="139"/>
      <c r="C933" s="147"/>
      <c r="D933" s="147"/>
      <c r="F933" s="114" t="s">
        <v>533</v>
      </c>
      <c r="H933" s="280">
        <f>開票立会人入力シート!K27</f>
        <v>0</v>
      </c>
    </row>
    <row r="934" spans="2:12" ht="21" customHeight="1">
      <c r="B934" s="139"/>
      <c r="C934" s="147"/>
      <c r="D934" s="147"/>
    </row>
    <row r="935" spans="2:12" ht="21" customHeight="1">
      <c r="B935" s="139"/>
      <c r="C935" s="147"/>
      <c r="D935" s="147"/>
    </row>
    <row r="936" spans="2:12" ht="21" customHeight="1">
      <c r="B936" s="139"/>
      <c r="C936" s="147"/>
      <c r="D936" s="147"/>
    </row>
    <row r="937" spans="2:12" ht="21" customHeight="1">
      <c r="B937" s="139"/>
      <c r="C937" s="147"/>
      <c r="D937" s="147"/>
    </row>
    <row r="938" spans="2:12" ht="21" customHeight="1">
      <c r="B938" s="139"/>
      <c r="C938" s="147"/>
      <c r="D938" s="147"/>
      <c r="F938" s="114" t="s">
        <v>534</v>
      </c>
      <c r="H938" s="142">
        <f>開票立会人入力シート!G27</f>
        <v>0</v>
      </c>
      <c r="I938" s="281"/>
      <c r="J938" s="154">
        <f>開票立会人入力シート!I27</f>
        <v>0</v>
      </c>
      <c r="K938" s="148"/>
      <c r="L938" s="135"/>
    </row>
    <row r="939" spans="2:12" ht="21" customHeight="1">
      <c r="B939" s="139"/>
      <c r="C939" s="147"/>
      <c r="D939" s="147"/>
    </row>
    <row r="940" spans="2:12" ht="21" customHeight="1">
      <c r="B940" s="139"/>
      <c r="C940" s="147"/>
      <c r="D940" s="147"/>
    </row>
    <row r="941" spans="2:12" ht="21" customHeight="1">
      <c r="B941" s="139"/>
      <c r="C941" s="147"/>
      <c r="D941" s="147"/>
    </row>
    <row r="944" spans="2:12" ht="21" customHeight="1">
      <c r="B944" s="114" t="s">
        <v>544</v>
      </c>
      <c r="D944" s="933">
        <f>入力シート!C8</f>
        <v>0</v>
      </c>
      <c r="E944" s="933"/>
      <c r="F944" s="154">
        <f>入力シート!C10</f>
        <v>0</v>
      </c>
      <c r="H944" s="140" t="s">
        <v>515</v>
      </c>
    </row>
    <row r="946" spans="1:15" ht="21" customHeight="1">
      <c r="D946" s="133"/>
      <c r="E946" s="133"/>
      <c r="F946" s="134"/>
      <c r="G946" s="133"/>
      <c r="I946" s="927"/>
      <c r="J946" s="927"/>
      <c r="K946" s="928"/>
      <c r="L946" s="928"/>
    </row>
    <row r="947" spans="1:15" ht="21" customHeight="1">
      <c r="D947" s="133"/>
      <c r="E947" s="133"/>
      <c r="F947" s="134"/>
      <c r="G947" s="133"/>
      <c r="I947" s="135"/>
      <c r="J947" s="135"/>
      <c r="K947" s="136"/>
      <c r="L947" s="136"/>
    </row>
    <row r="948" spans="1:15" ht="21" customHeight="1">
      <c r="D948" s="133"/>
      <c r="E948" s="133"/>
      <c r="F948" s="134"/>
      <c r="G948" s="133"/>
      <c r="I948" s="135"/>
      <c r="J948" s="135"/>
      <c r="K948" s="136"/>
      <c r="L948" s="136"/>
    </row>
    <row r="949" spans="1:15" ht="21" customHeight="1">
      <c r="D949" s="133"/>
      <c r="E949" s="133"/>
      <c r="F949" s="134"/>
      <c r="G949" s="133"/>
      <c r="I949" s="135"/>
      <c r="J949" s="135"/>
      <c r="K949" s="136"/>
      <c r="L949" s="136"/>
    </row>
    <row r="950" spans="1:15" ht="21" customHeight="1">
      <c r="A950" s="137"/>
    </row>
    <row r="951" spans="1:15" ht="21" customHeight="1">
      <c r="O951" s="138" t="s">
        <v>455</v>
      </c>
    </row>
    <row r="955" spans="1:15" ht="21" customHeight="1">
      <c r="A955" s="917" t="s">
        <v>566</v>
      </c>
      <c r="B955" s="917"/>
      <c r="C955" s="917"/>
      <c r="D955" s="917"/>
      <c r="E955" s="917"/>
      <c r="F955" s="917"/>
      <c r="G955" s="917"/>
      <c r="H955" s="917"/>
      <c r="I955" s="917"/>
      <c r="J955" s="917"/>
      <c r="K955" s="917"/>
      <c r="L955" s="917"/>
      <c r="M955" s="917"/>
      <c r="N955" s="917"/>
    </row>
    <row r="960" spans="1:15" ht="21" customHeight="1">
      <c r="A960" s="289" t="s">
        <v>1336</v>
      </c>
    </row>
    <row r="961" spans="1:12" ht="21" customHeight="1">
      <c r="A961" s="289" t="s">
        <v>726</v>
      </c>
      <c r="H961" s="146"/>
      <c r="J961" s="146"/>
      <c r="K961" s="146"/>
    </row>
    <row r="962" spans="1:12" ht="21" customHeight="1">
      <c r="H962" s="146"/>
      <c r="I962" s="146"/>
      <c r="J962" s="146"/>
      <c r="K962" s="146"/>
    </row>
    <row r="963" spans="1:12" ht="21" customHeight="1">
      <c r="H963" s="146"/>
      <c r="J963" s="146"/>
    </row>
    <row r="966" spans="1:12" ht="21" customHeight="1">
      <c r="B966" s="931" t="str">
        <f>開票立会人入力シート!F28</f>
        <v>令和-118年1月0日</v>
      </c>
      <c r="C966" s="932"/>
      <c r="D966" s="932"/>
    </row>
    <row r="967" spans="1:12" ht="21" customHeight="1">
      <c r="B967" s="139"/>
      <c r="C967" s="147"/>
      <c r="D967" s="147"/>
    </row>
    <row r="968" spans="1:12" ht="21" customHeight="1">
      <c r="B968" s="139"/>
      <c r="C968" s="147"/>
      <c r="D968" s="147"/>
    </row>
    <row r="969" spans="1:12" ht="21" customHeight="1">
      <c r="B969" s="139"/>
      <c r="C969" s="147"/>
      <c r="D969" s="147"/>
    </row>
    <row r="970" spans="1:12" ht="21" customHeight="1">
      <c r="B970" s="139"/>
      <c r="C970" s="147"/>
      <c r="D970" s="147"/>
    </row>
    <row r="971" spans="1:12" ht="21" customHeight="1">
      <c r="B971" s="139"/>
      <c r="C971" s="147"/>
      <c r="D971" s="147"/>
      <c r="F971" s="114" t="s">
        <v>533</v>
      </c>
      <c r="H971" s="280">
        <f>開票立会人入力シート!K28</f>
        <v>0</v>
      </c>
    </row>
    <row r="972" spans="1:12" ht="21" customHeight="1">
      <c r="B972" s="139"/>
      <c r="C972" s="147"/>
      <c r="D972" s="147"/>
    </row>
    <row r="973" spans="1:12" ht="21" customHeight="1">
      <c r="B973" s="139"/>
      <c r="C973" s="147"/>
      <c r="D973" s="147"/>
    </row>
    <row r="974" spans="1:12" ht="21" customHeight="1">
      <c r="B974" s="139"/>
      <c r="C974" s="147"/>
      <c r="D974" s="147"/>
    </row>
    <row r="975" spans="1:12" ht="21" customHeight="1">
      <c r="B975" s="139"/>
      <c r="C975" s="147"/>
      <c r="D975" s="147"/>
    </row>
    <row r="976" spans="1:12" ht="21" customHeight="1">
      <c r="B976" s="139"/>
      <c r="C976" s="147"/>
      <c r="D976" s="147"/>
      <c r="F976" s="114" t="s">
        <v>534</v>
      </c>
      <c r="H976" s="142">
        <f>開票立会人入力シート!G28</f>
        <v>0</v>
      </c>
      <c r="I976" s="281"/>
      <c r="J976" s="154">
        <f>開票立会人入力シート!I28</f>
        <v>0</v>
      </c>
      <c r="K976" s="148"/>
      <c r="L976" s="135"/>
    </row>
    <row r="977" spans="1:15" ht="21" customHeight="1">
      <c r="B977" s="139"/>
      <c r="C977" s="147"/>
      <c r="D977" s="147"/>
    </row>
    <row r="978" spans="1:15" ht="21" customHeight="1">
      <c r="B978" s="139"/>
      <c r="C978" s="147"/>
      <c r="D978" s="147"/>
    </row>
    <row r="979" spans="1:15" ht="21" customHeight="1">
      <c r="B979" s="139"/>
      <c r="C979" s="147"/>
      <c r="D979" s="147"/>
    </row>
    <row r="982" spans="1:15" ht="21" customHeight="1">
      <c r="B982" s="114" t="s">
        <v>544</v>
      </c>
      <c r="D982" s="933">
        <f>入力シート!C8</f>
        <v>0</v>
      </c>
      <c r="E982" s="933"/>
      <c r="F982" s="154">
        <f>入力シート!C10</f>
        <v>0</v>
      </c>
      <c r="H982" s="140" t="s">
        <v>515</v>
      </c>
    </row>
    <row r="984" spans="1:15" ht="21" customHeight="1">
      <c r="D984" s="133"/>
      <c r="E984" s="133"/>
      <c r="F984" s="134"/>
      <c r="G984" s="133"/>
      <c r="I984" s="927"/>
      <c r="J984" s="927"/>
      <c r="K984" s="928"/>
      <c r="L984" s="928"/>
    </row>
    <row r="985" spans="1:15" ht="21" customHeight="1">
      <c r="D985" s="133"/>
      <c r="E985" s="133"/>
      <c r="F985" s="134"/>
      <c r="G985" s="133"/>
      <c r="I985" s="135"/>
      <c r="J985" s="135"/>
      <c r="K985" s="136"/>
      <c r="L985" s="136"/>
    </row>
    <row r="986" spans="1:15" ht="21" customHeight="1">
      <c r="D986" s="133"/>
      <c r="E986" s="133"/>
      <c r="F986" s="134"/>
      <c r="G986" s="133"/>
      <c r="I986" s="135"/>
      <c r="J986" s="135"/>
      <c r="K986" s="136"/>
      <c r="L986" s="136"/>
    </row>
    <row r="987" spans="1:15" ht="21" customHeight="1">
      <c r="D987" s="133"/>
      <c r="E987" s="133"/>
      <c r="F987" s="134"/>
      <c r="G987" s="133"/>
      <c r="I987" s="135"/>
      <c r="J987" s="135"/>
      <c r="K987" s="136"/>
      <c r="L987" s="136"/>
    </row>
    <row r="988" spans="1:15" ht="21" customHeight="1">
      <c r="A988" s="137"/>
    </row>
    <row r="989" spans="1:15" ht="21" customHeight="1">
      <c r="O989" s="138" t="s">
        <v>455</v>
      </c>
    </row>
    <row r="993" spans="1:14" ht="21" customHeight="1">
      <c r="A993" s="917" t="s">
        <v>566</v>
      </c>
      <c r="B993" s="917"/>
      <c r="C993" s="917"/>
      <c r="D993" s="917"/>
      <c r="E993" s="917"/>
      <c r="F993" s="917"/>
      <c r="G993" s="917"/>
      <c r="H993" s="917"/>
      <c r="I993" s="917"/>
      <c r="J993" s="917"/>
      <c r="K993" s="917"/>
      <c r="L993" s="917"/>
      <c r="M993" s="917"/>
      <c r="N993" s="917"/>
    </row>
    <row r="998" spans="1:14" ht="21" customHeight="1">
      <c r="A998" s="289" t="s">
        <v>1336</v>
      </c>
    </row>
    <row r="999" spans="1:14" ht="21" customHeight="1">
      <c r="A999" s="289" t="s">
        <v>726</v>
      </c>
      <c r="H999" s="146"/>
      <c r="J999" s="146"/>
      <c r="K999" s="146"/>
    </row>
    <row r="1000" spans="1:14" ht="21" customHeight="1">
      <c r="H1000" s="146"/>
      <c r="I1000" s="146"/>
      <c r="J1000" s="146"/>
      <c r="K1000" s="146"/>
    </row>
    <row r="1001" spans="1:14" ht="21" customHeight="1">
      <c r="H1001" s="146"/>
      <c r="J1001" s="146"/>
    </row>
    <row r="1004" spans="1:14" ht="21" customHeight="1">
      <c r="B1004" s="931" t="str">
        <f>開票立会人入力シート!F29</f>
        <v>令和-118年1月0日</v>
      </c>
      <c r="C1004" s="932"/>
      <c r="D1004" s="932"/>
    </row>
    <row r="1005" spans="1:14" ht="21" customHeight="1">
      <c r="B1005" s="139"/>
      <c r="C1005" s="147"/>
      <c r="D1005" s="147"/>
    </row>
    <row r="1006" spans="1:14" ht="21" customHeight="1">
      <c r="B1006" s="139"/>
      <c r="C1006" s="147"/>
      <c r="D1006" s="147"/>
    </row>
    <row r="1007" spans="1:14" ht="21" customHeight="1">
      <c r="B1007" s="139"/>
      <c r="C1007" s="147"/>
      <c r="D1007" s="147"/>
    </row>
    <row r="1008" spans="1:14" ht="21" customHeight="1">
      <c r="B1008" s="139"/>
      <c r="C1008" s="147"/>
      <c r="D1008" s="147"/>
    </row>
    <row r="1009" spans="2:12" ht="21" customHeight="1">
      <c r="B1009" s="139"/>
      <c r="C1009" s="147"/>
      <c r="D1009" s="147"/>
      <c r="F1009" s="114" t="s">
        <v>533</v>
      </c>
      <c r="H1009" s="280">
        <f>開票立会人入力シート!K29</f>
        <v>0</v>
      </c>
    </row>
    <row r="1010" spans="2:12" ht="21" customHeight="1">
      <c r="B1010" s="139"/>
      <c r="C1010" s="147"/>
      <c r="D1010" s="147"/>
    </row>
    <row r="1011" spans="2:12" ht="21" customHeight="1">
      <c r="B1011" s="139"/>
      <c r="C1011" s="147"/>
      <c r="D1011" s="147"/>
    </row>
    <row r="1012" spans="2:12" ht="21" customHeight="1">
      <c r="B1012" s="139"/>
      <c r="C1012" s="147"/>
      <c r="D1012" s="147"/>
    </row>
    <row r="1013" spans="2:12" ht="21" customHeight="1">
      <c r="B1013" s="139"/>
      <c r="C1013" s="147"/>
      <c r="D1013" s="147"/>
    </row>
    <row r="1014" spans="2:12" ht="21" customHeight="1">
      <c r="B1014" s="139"/>
      <c r="C1014" s="147"/>
      <c r="D1014" s="147"/>
      <c r="F1014" s="114" t="s">
        <v>534</v>
      </c>
      <c r="H1014" s="142">
        <f>開票立会人入力シート!G29</f>
        <v>0</v>
      </c>
      <c r="I1014" s="281"/>
      <c r="J1014" s="154">
        <f>開票立会人入力シート!I29</f>
        <v>0</v>
      </c>
      <c r="K1014" s="148"/>
      <c r="L1014" s="135"/>
    </row>
    <row r="1015" spans="2:12" ht="21" customHeight="1">
      <c r="B1015" s="139"/>
      <c r="C1015" s="147"/>
      <c r="D1015" s="147"/>
    </row>
    <row r="1016" spans="2:12" ht="21" customHeight="1">
      <c r="B1016" s="139"/>
      <c r="C1016" s="147"/>
      <c r="D1016" s="147"/>
    </row>
    <row r="1017" spans="2:12" ht="21" customHeight="1">
      <c r="B1017" s="139"/>
      <c r="C1017" s="147"/>
      <c r="D1017" s="147"/>
    </row>
    <row r="1020" spans="2:12" ht="21" customHeight="1">
      <c r="B1020" s="114" t="s">
        <v>544</v>
      </c>
      <c r="D1020" s="933">
        <f>入力シート!C8</f>
        <v>0</v>
      </c>
      <c r="E1020" s="933"/>
      <c r="F1020" s="154">
        <f>入力シート!C10</f>
        <v>0</v>
      </c>
      <c r="H1020" s="140" t="s">
        <v>515</v>
      </c>
    </row>
    <row r="1022" spans="2:12" ht="21" customHeight="1">
      <c r="D1022" s="133"/>
      <c r="E1022" s="133"/>
      <c r="F1022" s="134"/>
      <c r="G1022" s="133"/>
      <c r="I1022" s="927"/>
      <c r="J1022" s="927"/>
      <c r="K1022" s="928"/>
      <c r="L1022" s="928"/>
    </row>
    <row r="1023" spans="2:12" ht="21" customHeight="1">
      <c r="D1023" s="133"/>
      <c r="E1023" s="133"/>
      <c r="F1023" s="134"/>
      <c r="G1023" s="133"/>
      <c r="I1023" s="135"/>
      <c r="J1023" s="135"/>
      <c r="K1023" s="136"/>
      <c r="L1023" s="136"/>
    </row>
    <row r="1024" spans="2:12" ht="21" customHeight="1">
      <c r="D1024" s="133"/>
      <c r="E1024" s="133"/>
      <c r="F1024" s="134"/>
      <c r="G1024" s="133"/>
      <c r="I1024" s="135"/>
      <c r="J1024" s="135"/>
      <c r="K1024" s="136"/>
      <c r="L1024" s="136"/>
    </row>
    <row r="1025" spans="1:15" ht="21" customHeight="1">
      <c r="D1025" s="133"/>
      <c r="E1025" s="133"/>
      <c r="F1025" s="134"/>
      <c r="G1025" s="133"/>
      <c r="I1025" s="135"/>
      <c r="J1025" s="135"/>
      <c r="K1025" s="136"/>
      <c r="L1025" s="136"/>
    </row>
    <row r="1026" spans="1:15" ht="21" customHeight="1">
      <c r="A1026" s="137"/>
    </row>
    <row r="1027" spans="1:15" ht="21" customHeight="1">
      <c r="O1027" s="138" t="s">
        <v>455</v>
      </c>
    </row>
    <row r="1031" spans="1:15" ht="21" customHeight="1">
      <c r="A1031" s="917" t="s">
        <v>566</v>
      </c>
      <c r="B1031" s="917"/>
      <c r="C1031" s="917"/>
      <c r="D1031" s="917"/>
      <c r="E1031" s="917"/>
      <c r="F1031" s="917"/>
      <c r="G1031" s="917"/>
      <c r="H1031" s="917"/>
      <c r="I1031" s="917"/>
      <c r="J1031" s="917"/>
      <c r="K1031" s="917"/>
      <c r="L1031" s="917"/>
      <c r="M1031" s="917"/>
      <c r="N1031" s="917"/>
    </row>
    <row r="1036" spans="1:15" ht="21" customHeight="1">
      <c r="A1036" s="289" t="s">
        <v>1336</v>
      </c>
    </row>
    <row r="1037" spans="1:15" ht="21" customHeight="1">
      <c r="A1037" s="289" t="s">
        <v>726</v>
      </c>
      <c r="H1037" s="146"/>
      <c r="J1037" s="146"/>
      <c r="K1037" s="146"/>
    </row>
    <row r="1038" spans="1:15" ht="21" customHeight="1">
      <c r="H1038" s="146"/>
      <c r="I1038" s="146"/>
      <c r="J1038" s="146"/>
      <c r="K1038" s="146"/>
    </row>
    <row r="1039" spans="1:15" ht="21" customHeight="1">
      <c r="H1039" s="146"/>
      <c r="J1039" s="146"/>
    </row>
    <row r="1042" spans="2:12" ht="21" customHeight="1">
      <c r="B1042" s="931" t="str">
        <f>開票立会人入力シート!F30</f>
        <v>令和-118年1月0日</v>
      </c>
      <c r="C1042" s="932"/>
      <c r="D1042" s="932"/>
    </row>
    <row r="1043" spans="2:12" ht="21" customHeight="1">
      <c r="B1043" s="139"/>
      <c r="C1043" s="147"/>
      <c r="D1043" s="147"/>
    </row>
    <row r="1044" spans="2:12" ht="21" customHeight="1">
      <c r="B1044" s="139"/>
      <c r="C1044" s="147"/>
      <c r="D1044" s="147"/>
    </row>
    <row r="1045" spans="2:12" ht="21" customHeight="1">
      <c r="B1045" s="139"/>
      <c r="C1045" s="147"/>
      <c r="D1045" s="147"/>
    </row>
    <row r="1046" spans="2:12" ht="21" customHeight="1">
      <c r="B1046" s="139"/>
      <c r="C1046" s="147"/>
      <c r="D1046" s="147"/>
    </row>
    <row r="1047" spans="2:12" ht="21" customHeight="1">
      <c r="B1047" s="139"/>
      <c r="C1047" s="147"/>
      <c r="D1047" s="147"/>
      <c r="F1047" s="114" t="s">
        <v>533</v>
      </c>
      <c r="H1047" s="280">
        <f>開票立会人入力シート!K30</f>
        <v>0</v>
      </c>
    </row>
    <row r="1048" spans="2:12" ht="21" customHeight="1">
      <c r="B1048" s="139"/>
      <c r="C1048" s="147"/>
      <c r="D1048" s="147"/>
    </row>
    <row r="1049" spans="2:12" ht="21" customHeight="1">
      <c r="B1049" s="139"/>
      <c r="C1049" s="147"/>
      <c r="D1049" s="147"/>
    </row>
    <row r="1050" spans="2:12" ht="21" customHeight="1">
      <c r="B1050" s="139"/>
      <c r="C1050" s="147"/>
      <c r="D1050" s="147"/>
    </row>
    <row r="1051" spans="2:12" ht="21" customHeight="1">
      <c r="B1051" s="139"/>
      <c r="C1051" s="147"/>
      <c r="D1051" s="147"/>
    </row>
    <row r="1052" spans="2:12" ht="21" customHeight="1">
      <c r="B1052" s="139"/>
      <c r="C1052" s="147"/>
      <c r="D1052" s="147"/>
      <c r="F1052" s="114" t="s">
        <v>534</v>
      </c>
      <c r="H1052" s="142">
        <f>開票立会人入力シート!G30</f>
        <v>0</v>
      </c>
      <c r="I1052" s="281"/>
      <c r="J1052" s="154">
        <f>開票立会人入力シート!I30</f>
        <v>0</v>
      </c>
      <c r="K1052" s="148"/>
      <c r="L1052" s="135"/>
    </row>
    <row r="1053" spans="2:12" ht="21" customHeight="1">
      <c r="B1053" s="139"/>
      <c r="C1053" s="147"/>
      <c r="D1053" s="147"/>
    </row>
    <row r="1054" spans="2:12" ht="21" customHeight="1">
      <c r="B1054" s="139"/>
      <c r="C1054" s="147"/>
      <c r="D1054" s="147"/>
    </row>
    <row r="1055" spans="2:12" ht="21" customHeight="1">
      <c r="B1055" s="139"/>
      <c r="C1055" s="147"/>
      <c r="D1055" s="147"/>
    </row>
    <row r="1058" spans="1:15" ht="21" customHeight="1">
      <c r="B1058" s="114" t="s">
        <v>544</v>
      </c>
      <c r="D1058" s="933">
        <f>入力シート!C8</f>
        <v>0</v>
      </c>
      <c r="E1058" s="933"/>
      <c r="F1058" s="154">
        <f>入力シート!C10</f>
        <v>0</v>
      </c>
      <c r="H1058" s="140" t="s">
        <v>515</v>
      </c>
    </row>
    <row r="1060" spans="1:15" ht="21" customHeight="1">
      <c r="D1060" s="133"/>
      <c r="E1060" s="133"/>
      <c r="F1060" s="134"/>
      <c r="G1060" s="133"/>
      <c r="I1060" s="927"/>
      <c r="J1060" s="927"/>
      <c r="K1060" s="928"/>
      <c r="L1060" s="928"/>
    </row>
    <row r="1061" spans="1:15" ht="21" customHeight="1">
      <c r="D1061" s="133"/>
      <c r="E1061" s="133"/>
      <c r="F1061" s="134"/>
      <c r="G1061" s="133"/>
      <c r="I1061" s="135"/>
      <c r="J1061" s="135"/>
      <c r="K1061" s="136"/>
      <c r="L1061" s="136"/>
    </row>
    <row r="1062" spans="1:15" ht="21" customHeight="1">
      <c r="D1062" s="133"/>
      <c r="E1062" s="133"/>
      <c r="F1062" s="134"/>
      <c r="G1062" s="133"/>
      <c r="I1062" s="135"/>
      <c r="J1062" s="135"/>
      <c r="K1062" s="136"/>
      <c r="L1062" s="136"/>
    </row>
    <row r="1063" spans="1:15" ht="21" customHeight="1">
      <c r="D1063" s="133"/>
      <c r="E1063" s="133"/>
      <c r="F1063" s="134"/>
      <c r="G1063" s="133"/>
      <c r="I1063" s="135"/>
      <c r="J1063" s="135"/>
      <c r="K1063" s="136"/>
      <c r="L1063" s="136"/>
    </row>
    <row r="1064" spans="1:15" ht="21" customHeight="1">
      <c r="A1064" s="137"/>
    </row>
    <row r="1065" spans="1:15" ht="21" customHeight="1">
      <c r="O1065" s="138" t="s">
        <v>455</v>
      </c>
    </row>
    <row r="1069" spans="1:15" ht="21" customHeight="1">
      <c r="A1069" s="917" t="s">
        <v>566</v>
      </c>
      <c r="B1069" s="917"/>
      <c r="C1069" s="917"/>
      <c r="D1069" s="917"/>
      <c r="E1069" s="917"/>
      <c r="F1069" s="917"/>
      <c r="G1069" s="917"/>
      <c r="H1069" s="917"/>
      <c r="I1069" s="917"/>
      <c r="J1069" s="917"/>
      <c r="K1069" s="917"/>
      <c r="L1069" s="917"/>
      <c r="M1069" s="917"/>
      <c r="N1069" s="917"/>
    </row>
    <row r="1074" spans="1:11" ht="21" customHeight="1">
      <c r="A1074" s="289" t="s">
        <v>1336</v>
      </c>
    </row>
    <row r="1075" spans="1:11" ht="21" customHeight="1">
      <c r="A1075" s="289" t="s">
        <v>726</v>
      </c>
      <c r="H1075" s="146"/>
      <c r="J1075" s="146"/>
      <c r="K1075" s="146"/>
    </row>
    <row r="1076" spans="1:11" ht="21" customHeight="1">
      <c r="H1076" s="146"/>
      <c r="I1076" s="146"/>
      <c r="J1076" s="146"/>
      <c r="K1076" s="146"/>
    </row>
    <row r="1077" spans="1:11" ht="21" customHeight="1">
      <c r="H1077" s="146"/>
      <c r="J1077" s="146"/>
    </row>
    <row r="1080" spans="1:11" ht="21" customHeight="1">
      <c r="B1080" s="931" t="str">
        <f>開票立会人入力シート!F31</f>
        <v>令和-118年1月0日</v>
      </c>
      <c r="C1080" s="932"/>
      <c r="D1080" s="932"/>
    </row>
    <row r="1081" spans="1:11" ht="21" customHeight="1">
      <c r="B1081" s="139"/>
      <c r="C1081" s="147"/>
      <c r="D1081" s="147"/>
    </row>
    <row r="1082" spans="1:11" ht="21" customHeight="1">
      <c r="B1082" s="139"/>
      <c r="C1082" s="147"/>
      <c r="D1082" s="147"/>
    </row>
    <row r="1083" spans="1:11" ht="21" customHeight="1">
      <c r="B1083" s="139"/>
      <c r="C1083" s="147"/>
      <c r="D1083" s="147"/>
    </row>
    <row r="1084" spans="1:11" ht="21" customHeight="1">
      <c r="B1084" s="139"/>
      <c r="C1084" s="147"/>
      <c r="D1084" s="147"/>
    </row>
    <row r="1085" spans="1:11" ht="21" customHeight="1">
      <c r="B1085" s="139"/>
      <c r="C1085" s="147"/>
      <c r="D1085" s="147"/>
      <c r="F1085" s="114" t="s">
        <v>533</v>
      </c>
      <c r="H1085" s="280">
        <f>開票立会人入力シート!K31</f>
        <v>0</v>
      </c>
    </row>
    <row r="1086" spans="1:11" ht="21" customHeight="1">
      <c r="B1086" s="139"/>
      <c r="C1086" s="147"/>
      <c r="D1086" s="147"/>
    </row>
    <row r="1087" spans="1:11" ht="21" customHeight="1">
      <c r="B1087" s="139"/>
      <c r="C1087" s="147"/>
      <c r="D1087" s="147"/>
    </row>
    <row r="1088" spans="1:11" ht="21" customHeight="1">
      <c r="B1088" s="139"/>
      <c r="C1088" s="147"/>
      <c r="D1088" s="147"/>
    </row>
    <row r="1089" spans="1:15" ht="21" customHeight="1">
      <c r="B1089" s="139"/>
      <c r="C1089" s="147"/>
      <c r="D1089" s="147"/>
    </row>
    <row r="1090" spans="1:15" ht="21" customHeight="1">
      <c r="B1090" s="139"/>
      <c r="C1090" s="147"/>
      <c r="D1090" s="147"/>
      <c r="F1090" s="114" t="s">
        <v>534</v>
      </c>
      <c r="H1090" s="142">
        <f>開票立会人入力シート!G31</f>
        <v>0</v>
      </c>
      <c r="I1090" s="281"/>
      <c r="J1090" s="154">
        <f>開票立会人入力シート!I31</f>
        <v>0</v>
      </c>
      <c r="K1090" s="148"/>
      <c r="L1090" s="135"/>
    </row>
    <row r="1091" spans="1:15" ht="21" customHeight="1">
      <c r="B1091" s="139"/>
      <c r="C1091" s="147"/>
      <c r="D1091" s="147"/>
    </row>
    <row r="1092" spans="1:15" ht="21" customHeight="1">
      <c r="B1092" s="139"/>
      <c r="C1092" s="147"/>
      <c r="D1092" s="147"/>
    </row>
    <row r="1093" spans="1:15" ht="21" customHeight="1">
      <c r="B1093" s="139"/>
      <c r="C1093" s="147"/>
      <c r="D1093" s="147"/>
    </row>
    <row r="1096" spans="1:15" ht="21" customHeight="1">
      <c r="B1096" s="114" t="s">
        <v>544</v>
      </c>
      <c r="D1096" s="933">
        <f>入力シート!C8</f>
        <v>0</v>
      </c>
      <c r="E1096" s="933"/>
      <c r="F1096" s="154">
        <f>入力シート!C10</f>
        <v>0</v>
      </c>
      <c r="H1096" s="140" t="s">
        <v>515</v>
      </c>
    </row>
    <row r="1098" spans="1:15" ht="21" customHeight="1">
      <c r="D1098" s="133"/>
      <c r="E1098" s="133"/>
      <c r="F1098" s="134"/>
      <c r="G1098" s="133"/>
      <c r="I1098" s="927"/>
      <c r="J1098" s="927"/>
      <c r="K1098" s="928"/>
      <c r="L1098" s="928"/>
    </row>
    <row r="1099" spans="1:15" ht="21" customHeight="1">
      <c r="D1099" s="133"/>
      <c r="E1099" s="133"/>
      <c r="F1099" s="134"/>
      <c r="G1099" s="133"/>
      <c r="I1099" s="135"/>
      <c r="J1099" s="135"/>
      <c r="K1099" s="136"/>
      <c r="L1099" s="136"/>
    </row>
    <row r="1100" spans="1:15" ht="21" customHeight="1">
      <c r="D1100" s="133"/>
      <c r="E1100" s="133"/>
      <c r="F1100" s="134"/>
      <c r="G1100" s="133"/>
      <c r="I1100" s="135"/>
      <c r="J1100" s="135"/>
      <c r="K1100" s="136"/>
      <c r="L1100" s="136"/>
    </row>
    <row r="1101" spans="1:15" ht="21" customHeight="1">
      <c r="D1101" s="133"/>
      <c r="E1101" s="133"/>
      <c r="F1101" s="134"/>
      <c r="G1101" s="133"/>
      <c r="I1101" s="135"/>
      <c r="J1101" s="135"/>
      <c r="K1101" s="136"/>
      <c r="L1101" s="136"/>
    </row>
    <row r="1102" spans="1:15" ht="21" customHeight="1">
      <c r="A1102" s="137"/>
    </row>
    <row r="1103" spans="1:15" ht="21" customHeight="1">
      <c r="O1103" s="138" t="s">
        <v>455</v>
      </c>
    </row>
    <row r="1107" spans="1:14" ht="21" customHeight="1">
      <c r="A1107" s="917" t="s">
        <v>566</v>
      </c>
      <c r="B1107" s="917"/>
      <c r="C1107" s="917"/>
      <c r="D1107" s="917"/>
      <c r="E1107" s="917"/>
      <c r="F1107" s="917"/>
      <c r="G1107" s="917"/>
      <c r="H1107" s="917"/>
      <c r="I1107" s="917"/>
      <c r="J1107" s="917"/>
      <c r="K1107" s="917"/>
      <c r="L1107" s="917"/>
      <c r="M1107" s="917"/>
      <c r="N1107" s="917"/>
    </row>
    <row r="1112" spans="1:14" ht="21" customHeight="1">
      <c r="A1112" s="289" t="s">
        <v>1336</v>
      </c>
    </row>
    <row r="1113" spans="1:14" ht="21" customHeight="1">
      <c r="A1113" s="289" t="s">
        <v>726</v>
      </c>
      <c r="H1113" s="146"/>
      <c r="J1113" s="146"/>
      <c r="K1113" s="146"/>
    </row>
    <row r="1114" spans="1:14" ht="21" customHeight="1">
      <c r="H1114" s="146"/>
      <c r="I1114" s="146"/>
      <c r="J1114" s="146"/>
      <c r="K1114" s="146"/>
    </row>
    <row r="1115" spans="1:14" ht="21" customHeight="1">
      <c r="H1115" s="146"/>
      <c r="J1115" s="146"/>
    </row>
    <row r="1118" spans="1:14" ht="21" customHeight="1">
      <c r="B1118" s="931" t="str">
        <f>開票立会人入力シート!F32</f>
        <v>令和-118年1月0日</v>
      </c>
      <c r="C1118" s="932"/>
      <c r="D1118" s="932"/>
    </row>
    <row r="1119" spans="1:14" ht="21" customHeight="1">
      <c r="B1119" s="139"/>
      <c r="C1119" s="147"/>
      <c r="D1119" s="147"/>
    </row>
    <row r="1120" spans="1:14" ht="21" customHeight="1">
      <c r="B1120" s="139"/>
      <c r="C1120" s="147"/>
      <c r="D1120" s="147"/>
    </row>
    <row r="1121" spans="2:12" ht="21" customHeight="1">
      <c r="B1121" s="139"/>
      <c r="C1121" s="147"/>
      <c r="D1121" s="147"/>
    </row>
    <row r="1122" spans="2:12" ht="21" customHeight="1">
      <c r="B1122" s="139"/>
      <c r="C1122" s="147"/>
      <c r="D1122" s="147"/>
    </row>
    <row r="1123" spans="2:12" ht="21" customHeight="1">
      <c r="B1123" s="139"/>
      <c r="C1123" s="147"/>
      <c r="D1123" s="147"/>
      <c r="F1123" s="114" t="s">
        <v>533</v>
      </c>
      <c r="H1123" s="280">
        <f>開票立会人入力シート!K32</f>
        <v>0</v>
      </c>
    </row>
    <row r="1124" spans="2:12" ht="21" customHeight="1">
      <c r="B1124" s="139"/>
      <c r="C1124" s="147"/>
      <c r="D1124" s="147"/>
    </row>
    <row r="1125" spans="2:12" ht="21" customHeight="1">
      <c r="B1125" s="139"/>
      <c r="C1125" s="147"/>
      <c r="D1125" s="147"/>
    </row>
    <row r="1126" spans="2:12" ht="21" customHeight="1">
      <c r="B1126" s="139"/>
      <c r="C1126" s="147"/>
      <c r="D1126" s="147"/>
    </row>
    <row r="1127" spans="2:12" ht="21" customHeight="1">
      <c r="B1127" s="139"/>
      <c r="C1127" s="147"/>
      <c r="D1127" s="147"/>
    </row>
    <row r="1128" spans="2:12" ht="21" customHeight="1">
      <c r="B1128" s="139"/>
      <c r="C1128" s="147"/>
      <c r="D1128" s="147"/>
      <c r="F1128" s="114" t="s">
        <v>534</v>
      </c>
      <c r="H1128" s="142">
        <f>開票立会人入力シート!G32</f>
        <v>0</v>
      </c>
      <c r="I1128" s="281"/>
      <c r="J1128" s="154">
        <f>開票立会人入力シート!I32</f>
        <v>0</v>
      </c>
      <c r="K1128" s="148"/>
      <c r="L1128" s="135"/>
    </row>
    <row r="1129" spans="2:12" ht="21" customHeight="1">
      <c r="B1129" s="139"/>
      <c r="C1129" s="147"/>
      <c r="D1129" s="147"/>
    </row>
    <row r="1130" spans="2:12" ht="21" customHeight="1">
      <c r="B1130" s="139"/>
      <c r="C1130" s="147"/>
      <c r="D1130" s="147"/>
    </row>
    <row r="1131" spans="2:12" ht="21" customHeight="1">
      <c r="B1131" s="139"/>
      <c r="C1131" s="147"/>
      <c r="D1131" s="147"/>
    </row>
    <row r="1134" spans="2:12" ht="21" customHeight="1">
      <c r="B1134" s="114" t="s">
        <v>544</v>
      </c>
      <c r="D1134" s="933">
        <f>入力シート!C8</f>
        <v>0</v>
      </c>
      <c r="E1134" s="933"/>
      <c r="F1134" s="154">
        <f>入力シート!C10</f>
        <v>0</v>
      </c>
      <c r="H1134" s="140" t="s">
        <v>515</v>
      </c>
    </row>
    <row r="1136" spans="2:12" ht="21" customHeight="1">
      <c r="D1136" s="133"/>
      <c r="E1136" s="133"/>
      <c r="F1136" s="134"/>
      <c r="G1136" s="133"/>
      <c r="I1136" s="927"/>
      <c r="J1136" s="927"/>
      <c r="K1136" s="928"/>
      <c r="L1136" s="928"/>
    </row>
    <row r="1137" spans="1:15" ht="21" customHeight="1">
      <c r="D1137" s="133"/>
      <c r="E1137" s="133"/>
      <c r="F1137" s="134"/>
      <c r="G1137" s="133"/>
      <c r="I1137" s="135"/>
      <c r="J1137" s="135"/>
      <c r="K1137" s="136"/>
      <c r="L1137" s="136"/>
    </row>
    <row r="1138" spans="1:15" ht="21" customHeight="1">
      <c r="D1138" s="133"/>
      <c r="E1138" s="133"/>
      <c r="F1138" s="134"/>
      <c r="G1138" s="133"/>
      <c r="I1138" s="135"/>
      <c r="J1138" s="135"/>
      <c r="K1138" s="136"/>
      <c r="L1138" s="136"/>
    </row>
    <row r="1139" spans="1:15" ht="21" customHeight="1">
      <c r="D1139" s="133"/>
      <c r="E1139" s="133"/>
      <c r="F1139" s="134"/>
      <c r="G1139" s="133"/>
      <c r="I1139" s="135"/>
      <c r="J1139" s="135"/>
      <c r="K1139" s="136"/>
      <c r="L1139" s="136"/>
    </row>
    <row r="1140" spans="1:15" ht="21" customHeight="1">
      <c r="A1140" s="137"/>
    </row>
    <row r="1141" spans="1:15" ht="21" customHeight="1">
      <c r="O1141" s="138" t="s">
        <v>455</v>
      </c>
    </row>
    <row r="1145" spans="1:15" ht="21" customHeight="1">
      <c r="A1145" s="917" t="s">
        <v>566</v>
      </c>
      <c r="B1145" s="917"/>
      <c r="C1145" s="917"/>
      <c r="D1145" s="917"/>
      <c r="E1145" s="917"/>
      <c r="F1145" s="917"/>
      <c r="G1145" s="917"/>
      <c r="H1145" s="917"/>
      <c r="I1145" s="917"/>
      <c r="J1145" s="917"/>
      <c r="K1145" s="917"/>
      <c r="L1145" s="917"/>
      <c r="M1145" s="917"/>
      <c r="N1145" s="917"/>
    </row>
    <row r="1150" spans="1:15" ht="21" customHeight="1">
      <c r="A1150" s="289" t="s">
        <v>1336</v>
      </c>
    </row>
    <row r="1151" spans="1:15" ht="21" customHeight="1">
      <c r="A1151" s="289" t="s">
        <v>726</v>
      </c>
      <c r="H1151" s="146"/>
      <c r="J1151" s="146"/>
      <c r="K1151" s="146"/>
    </row>
    <row r="1152" spans="1:15" ht="21" customHeight="1">
      <c r="H1152" s="146"/>
      <c r="I1152" s="146"/>
      <c r="J1152" s="146"/>
      <c r="K1152" s="146"/>
    </row>
    <row r="1153" spans="2:12" ht="21" customHeight="1">
      <c r="H1153" s="146"/>
      <c r="J1153" s="146"/>
    </row>
    <row r="1156" spans="2:12" ht="21" customHeight="1">
      <c r="B1156" s="931" t="str">
        <f>開票立会人入力シート!F33</f>
        <v>令和-118年1月0日</v>
      </c>
      <c r="C1156" s="932"/>
      <c r="D1156" s="932"/>
    </row>
    <row r="1157" spans="2:12" ht="21" customHeight="1">
      <c r="B1157" s="139"/>
      <c r="C1157" s="147"/>
      <c r="D1157" s="147"/>
    </row>
    <row r="1158" spans="2:12" ht="21" customHeight="1">
      <c r="B1158" s="139"/>
      <c r="C1158" s="147"/>
      <c r="D1158" s="147"/>
    </row>
    <row r="1159" spans="2:12" ht="21" customHeight="1">
      <c r="B1159" s="139"/>
      <c r="C1159" s="147"/>
      <c r="D1159" s="147"/>
    </row>
    <row r="1160" spans="2:12" ht="21" customHeight="1">
      <c r="B1160" s="139"/>
      <c r="C1160" s="147"/>
      <c r="D1160" s="147"/>
    </row>
    <row r="1161" spans="2:12" ht="21" customHeight="1">
      <c r="B1161" s="139"/>
      <c r="C1161" s="147"/>
      <c r="D1161" s="147"/>
      <c r="F1161" s="114" t="s">
        <v>533</v>
      </c>
      <c r="H1161" s="280">
        <f>開票立会人入力シート!K33</f>
        <v>0</v>
      </c>
    </row>
    <row r="1162" spans="2:12" ht="21" customHeight="1">
      <c r="B1162" s="139"/>
      <c r="C1162" s="147"/>
      <c r="D1162" s="147"/>
    </row>
    <row r="1163" spans="2:12" ht="21" customHeight="1">
      <c r="B1163" s="139"/>
      <c r="C1163" s="147"/>
      <c r="D1163" s="147"/>
    </row>
    <row r="1164" spans="2:12" ht="21" customHeight="1">
      <c r="B1164" s="139"/>
      <c r="C1164" s="147"/>
      <c r="D1164" s="147"/>
    </row>
    <row r="1165" spans="2:12" ht="21" customHeight="1">
      <c r="B1165" s="139"/>
      <c r="C1165" s="147"/>
      <c r="D1165" s="147"/>
    </row>
    <row r="1166" spans="2:12" ht="21" customHeight="1">
      <c r="B1166" s="139"/>
      <c r="C1166" s="147"/>
      <c r="D1166" s="147"/>
      <c r="F1166" s="114" t="s">
        <v>534</v>
      </c>
      <c r="H1166" s="142">
        <f>開票立会人入力シート!G33</f>
        <v>0</v>
      </c>
      <c r="I1166" s="281"/>
      <c r="J1166" s="154">
        <f>開票立会人入力シート!I33</f>
        <v>0</v>
      </c>
      <c r="K1166" s="148"/>
      <c r="L1166" s="135"/>
    </row>
    <row r="1167" spans="2:12" ht="21" customHeight="1">
      <c r="B1167" s="139"/>
      <c r="C1167" s="147"/>
      <c r="D1167" s="147"/>
    </row>
    <row r="1168" spans="2:12" ht="21" customHeight="1">
      <c r="B1168" s="139"/>
      <c r="C1168" s="147"/>
      <c r="D1168" s="147"/>
    </row>
    <row r="1169" spans="1:15" ht="21" customHeight="1">
      <c r="B1169" s="139"/>
      <c r="C1169" s="147"/>
      <c r="D1169" s="147"/>
    </row>
    <row r="1172" spans="1:15" ht="21" customHeight="1">
      <c r="B1172" s="114" t="s">
        <v>544</v>
      </c>
      <c r="D1172" s="933">
        <f>入力シート!C8</f>
        <v>0</v>
      </c>
      <c r="E1172" s="933"/>
      <c r="F1172" s="154">
        <f>入力シート!C10</f>
        <v>0</v>
      </c>
      <c r="H1172" s="140" t="s">
        <v>515</v>
      </c>
    </row>
    <row r="1174" spans="1:15" ht="21" customHeight="1">
      <c r="D1174" s="133"/>
      <c r="E1174" s="133"/>
      <c r="F1174" s="134"/>
      <c r="G1174" s="133"/>
      <c r="I1174" s="927"/>
      <c r="J1174" s="927"/>
      <c r="K1174" s="928"/>
      <c r="L1174" s="928"/>
    </row>
    <row r="1175" spans="1:15" ht="21" customHeight="1">
      <c r="D1175" s="133"/>
      <c r="E1175" s="133"/>
      <c r="F1175" s="134"/>
      <c r="G1175" s="133"/>
      <c r="I1175" s="135"/>
      <c r="J1175" s="135"/>
      <c r="K1175" s="136"/>
      <c r="L1175" s="136"/>
    </row>
    <row r="1176" spans="1:15" ht="21" customHeight="1">
      <c r="D1176" s="133"/>
      <c r="E1176" s="133"/>
      <c r="F1176" s="134"/>
      <c r="G1176" s="133"/>
      <c r="I1176" s="135"/>
      <c r="J1176" s="135"/>
      <c r="K1176" s="136"/>
      <c r="L1176" s="136"/>
    </row>
    <row r="1177" spans="1:15" ht="21" customHeight="1">
      <c r="D1177" s="133"/>
      <c r="E1177" s="133"/>
      <c r="F1177" s="134"/>
      <c r="G1177" s="133"/>
      <c r="I1177" s="135"/>
      <c r="J1177" s="135"/>
      <c r="K1177" s="136"/>
      <c r="L1177" s="136"/>
    </row>
    <row r="1178" spans="1:15" ht="21" customHeight="1">
      <c r="A1178" s="137"/>
    </row>
    <row r="1179" spans="1:15" ht="21" customHeight="1">
      <c r="O1179" s="138" t="s">
        <v>455</v>
      </c>
    </row>
    <row r="1183" spans="1:15" ht="21" customHeight="1">
      <c r="A1183" s="917" t="s">
        <v>566</v>
      </c>
      <c r="B1183" s="917"/>
      <c r="C1183" s="917"/>
      <c r="D1183" s="917"/>
      <c r="E1183" s="917"/>
      <c r="F1183" s="917"/>
      <c r="G1183" s="917"/>
      <c r="H1183" s="917"/>
      <c r="I1183" s="917"/>
      <c r="J1183" s="917"/>
      <c r="K1183" s="917"/>
      <c r="L1183" s="917"/>
      <c r="M1183" s="917"/>
      <c r="N1183" s="917"/>
    </row>
    <row r="1188" spans="1:11" ht="21" customHeight="1">
      <c r="A1188" s="289" t="s">
        <v>1336</v>
      </c>
    </row>
    <row r="1189" spans="1:11" ht="21" customHeight="1">
      <c r="A1189" s="289" t="s">
        <v>726</v>
      </c>
      <c r="H1189" s="146"/>
      <c r="J1189" s="146"/>
      <c r="K1189" s="146"/>
    </row>
    <row r="1190" spans="1:11" ht="21" customHeight="1">
      <c r="H1190" s="146"/>
      <c r="I1190" s="146"/>
      <c r="J1190" s="146"/>
      <c r="K1190" s="146"/>
    </row>
    <row r="1191" spans="1:11" ht="21" customHeight="1">
      <c r="H1191" s="146"/>
      <c r="J1191" s="146"/>
    </row>
    <row r="1194" spans="1:11" ht="21" customHeight="1">
      <c r="B1194" s="931" t="str">
        <f>開票立会人入力シート!F34</f>
        <v>令和-118年1月0日</v>
      </c>
      <c r="C1194" s="932"/>
      <c r="D1194" s="932"/>
    </row>
    <row r="1195" spans="1:11" ht="21" customHeight="1">
      <c r="B1195" s="139"/>
      <c r="C1195" s="147"/>
      <c r="D1195" s="147"/>
    </row>
    <row r="1196" spans="1:11" ht="21" customHeight="1">
      <c r="B1196" s="139"/>
      <c r="C1196" s="147"/>
      <c r="D1196" s="147"/>
    </row>
    <row r="1197" spans="1:11" ht="21" customHeight="1">
      <c r="B1197" s="139"/>
      <c r="C1197" s="147"/>
      <c r="D1197" s="147"/>
    </row>
    <row r="1198" spans="1:11" ht="21" customHeight="1">
      <c r="B1198" s="139"/>
      <c r="C1198" s="147"/>
      <c r="D1198" s="147"/>
    </row>
    <row r="1199" spans="1:11" ht="21" customHeight="1">
      <c r="B1199" s="139"/>
      <c r="C1199" s="147"/>
      <c r="D1199" s="147"/>
      <c r="F1199" s="114" t="s">
        <v>533</v>
      </c>
      <c r="H1199" s="280">
        <f>開票立会人入力シート!K34</f>
        <v>0</v>
      </c>
    </row>
    <row r="1200" spans="1:11" ht="21" customHeight="1">
      <c r="B1200" s="139"/>
      <c r="C1200" s="147"/>
      <c r="D1200" s="147"/>
    </row>
    <row r="1201" spans="1:12" ht="21" customHeight="1">
      <c r="B1201" s="139"/>
      <c r="C1201" s="147"/>
      <c r="D1201" s="147"/>
    </row>
    <row r="1202" spans="1:12" ht="21" customHeight="1">
      <c r="B1202" s="139"/>
      <c r="C1202" s="147"/>
      <c r="D1202" s="147"/>
    </row>
    <row r="1203" spans="1:12" ht="21" customHeight="1">
      <c r="B1203" s="139"/>
      <c r="C1203" s="147"/>
      <c r="D1203" s="147"/>
    </row>
    <row r="1204" spans="1:12" ht="21" customHeight="1">
      <c r="B1204" s="139"/>
      <c r="C1204" s="147"/>
      <c r="D1204" s="147"/>
      <c r="F1204" s="114" t="s">
        <v>534</v>
      </c>
      <c r="H1204" s="142">
        <f>開票立会人入力シート!G34</f>
        <v>0</v>
      </c>
      <c r="I1204" s="281"/>
      <c r="J1204" s="154">
        <f>開票立会人入力シート!I34</f>
        <v>0</v>
      </c>
      <c r="K1204" s="148"/>
      <c r="L1204" s="135"/>
    </row>
    <row r="1205" spans="1:12" ht="21" customHeight="1">
      <c r="B1205" s="139"/>
      <c r="C1205" s="147"/>
      <c r="D1205" s="147"/>
    </row>
    <row r="1206" spans="1:12" ht="21" customHeight="1">
      <c r="B1206" s="139"/>
      <c r="C1206" s="147"/>
      <c r="D1206" s="147"/>
    </row>
    <row r="1207" spans="1:12" ht="21" customHeight="1">
      <c r="B1207" s="139"/>
      <c r="C1207" s="147"/>
      <c r="D1207" s="147"/>
    </row>
    <row r="1210" spans="1:12" ht="21" customHeight="1">
      <c r="B1210" s="114" t="s">
        <v>544</v>
      </c>
      <c r="D1210" s="933">
        <f>入力シート!C8</f>
        <v>0</v>
      </c>
      <c r="E1210" s="933"/>
      <c r="F1210" s="154">
        <f>入力シート!C10</f>
        <v>0</v>
      </c>
      <c r="H1210" s="140" t="s">
        <v>515</v>
      </c>
    </row>
    <row r="1212" spans="1:12" ht="21" customHeight="1">
      <c r="D1212" s="133"/>
      <c r="E1212" s="133"/>
      <c r="F1212" s="134"/>
      <c r="G1212" s="133"/>
      <c r="I1212" s="927"/>
      <c r="J1212" s="927"/>
      <c r="K1212" s="928"/>
      <c r="L1212" s="928"/>
    </row>
    <row r="1213" spans="1:12" ht="21" customHeight="1">
      <c r="D1213" s="133"/>
      <c r="E1213" s="133"/>
      <c r="F1213" s="134"/>
      <c r="G1213" s="133"/>
      <c r="I1213" s="135"/>
      <c r="J1213" s="135"/>
      <c r="K1213" s="136"/>
      <c r="L1213" s="136"/>
    </row>
    <row r="1214" spans="1:12" ht="21" customHeight="1">
      <c r="D1214" s="133"/>
      <c r="E1214" s="133"/>
      <c r="F1214" s="134"/>
      <c r="G1214" s="133"/>
      <c r="I1214" s="135"/>
      <c r="J1214" s="135"/>
      <c r="K1214" s="136"/>
      <c r="L1214" s="136"/>
    </row>
    <row r="1215" spans="1:12" ht="21" customHeight="1">
      <c r="D1215" s="133"/>
      <c r="E1215" s="133"/>
      <c r="F1215" s="134"/>
      <c r="G1215" s="133"/>
      <c r="I1215" s="135"/>
      <c r="J1215" s="135"/>
      <c r="K1215" s="136"/>
      <c r="L1215" s="136"/>
    </row>
    <row r="1216" spans="1:12" ht="21" customHeight="1">
      <c r="A1216" s="137"/>
    </row>
    <row r="1217" spans="1:15" ht="21" customHeight="1">
      <c r="O1217" s="138" t="s">
        <v>455</v>
      </c>
    </row>
    <row r="1221" spans="1:15" ht="21" customHeight="1">
      <c r="A1221" s="917" t="s">
        <v>566</v>
      </c>
      <c r="B1221" s="917"/>
      <c r="C1221" s="917"/>
      <c r="D1221" s="917"/>
      <c r="E1221" s="917"/>
      <c r="F1221" s="917"/>
      <c r="G1221" s="917"/>
      <c r="H1221" s="917"/>
      <c r="I1221" s="917"/>
      <c r="J1221" s="917"/>
      <c r="K1221" s="917"/>
      <c r="L1221" s="917"/>
      <c r="M1221" s="917"/>
      <c r="N1221" s="917"/>
    </row>
    <row r="1226" spans="1:15" ht="21" customHeight="1">
      <c r="A1226" s="289" t="s">
        <v>1336</v>
      </c>
    </row>
    <row r="1227" spans="1:15" ht="21" customHeight="1">
      <c r="A1227" s="289" t="s">
        <v>726</v>
      </c>
      <c r="H1227" s="146"/>
      <c r="J1227" s="146"/>
      <c r="K1227" s="146"/>
    </row>
    <row r="1228" spans="1:15" ht="21" customHeight="1">
      <c r="H1228" s="146"/>
      <c r="I1228" s="146"/>
      <c r="J1228" s="146"/>
      <c r="K1228" s="146"/>
    </row>
    <row r="1229" spans="1:15" ht="21" customHeight="1">
      <c r="H1229" s="146"/>
      <c r="J1229" s="146"/>
    </row>
    <row r="1232" spans="1:15" ht="21" customHeight="1">
      <c r="B1232" s="931" t="str">
        <f>開票立会人入力シート!F35</f>
        <v>令和-118年1月0日</v>
      </c>
      <c r="C1232" s="932"/>
      <c r="D1232" s="932"/>
    </row>
    <row r="1233" spans="2:12" ht="21" customHeight="1">
      <c r="B1233" s="139"/>
      <c r="C1233" s="147"/>
      <c r="D1233" s="147"/>
    </row>
    <row r="1234" spans="2:12" ht="21" customHeight="1">
      <c r="B1234" s="139"/>
      <c r="C1234" s="147"/>
      <c r="D1234" s="147"/>
    </row>
    <row r="1235" spans="2:12" ht="21" customHeight="1">
      <c r="B1235" s="139"/>
      <c r="C1235" s="147"/>
      <c r="D1235" s="147"/>
    </row>
    <row r="1236" spans="2:12" ht="21" customHeight="1">
      <c r="B1236" s="139"/>
      <c r="C1236" s="147"/>
      <c r="D1236" s="147"/>
    </row>
    <row r="1237" spans="2:12" ht="21" customHeight="1">
      <c r="B1237" s="139"/>
      <c r="C1237" s="147"/>
      <c r="D1237" s="147"/>
      <c r="F1237" s="114" t="s">
        <v>533</v>
      </c>
      <c r="H1237" s="280">
        <f>開票立会人入力シート!K35</f>
        <v>0</v>
      </c>
    </row>
    <row r="1238" spans="2:12" ht="21" customHeight="1">
      <c r="B1238" s="139"/>
      <c r="C1238" s="147"/>
      <c r="D1238" s="147"/>
    </row>
    <row r="1239" spans="2:12" ht="21" customHeight="1">
      <c r="B1239" s="139"/>
      <c r="C1239" s="147"/>
      <c r="D1239" s="147"/>
    </row>
    <row r="1240" spans="2:12" ht="21" customHeight="1">
      <c r="B1240" s="139"/>
      <c r="C1240" s="147"/>
      <c r="D1240" s="147"/>
    </row>
    <row r="1241" spans="2:12" ht="21" customHeight="1">
      <c r="B1241" s="139"/>
      <c r="C1241" s="147"/>
      <c r="D1241" s="147"/>
    </row>
    <row r="1242" spans="2:12" ht="21" customHeight="1">
      <c r="B1242" s="139"/>
      <c r="C1242" s="147"/>
      <c r="D1242" s="147"/>
      <c r="F1242" s="114" t="s">
        <v>534</v>
      </c>
      <c r="H1242" s="142">
        <f>開票立会人入力シート!G35</f>
        <v>0</v>
      </c>
      <c r="I1242" s="281"/>
      <c r="J1242" s="154">
        <f>開票立会人入力シート!I35</f>
        <v>0</v>
      </c>
      <c r="K1242" s="148"/>
      <c r="L1242" s="135"/>
    </row>
    <row r="1243" spans="2:12" ht="21" customHeight="1">
      <c r="B1243" s="139"/>
      <c r="C1243" s="147"/>
      <c r="D1243" s="147"/>
    </row>
    <row r="1244" spans="2:12" ht="21" customHeight="1">
      <c r="B1244" s="139"/>
      <c r="C1244" s="147"/>
      <c r="D1244" s="147"/>
    </row>
    <row r="1245" spans="2:12" ht="21" customHeight="1">
      <c r="B1245" s="139"/>
      <c r="C1245" s="147"/>
      <c r="D1245" s="147"/>
    </row>
    <row r="1248" spans="2:12" ht="21" customHeight="1">
      <c r="B1248" s="114" t="s">
        <v>544</v>
      </c>
      <c r="D1248" s="933">
        <f>入力シート!C8</f>
        <v>0</v>
      </c>
      <c r="E1248" s="933"/>
      <c r="F1248" s="154">
        <f>入力シート!C10</f>
        <v>0</v>
      </c>
      <c r="H1248" s="140" t="s">
        <v>515</v>
      </c>
    </row>
    <row r="1250" spans="1:15" ht="21" customHeight="1">
      <c r="D1250" s="133"/>
      <c r="E1250" s="133"/>
      <c r="F1250" s="134"/>
      <c r="G1250" s="133"/>
      <c r="I1250" s="927"/>
      <c r="J1250" s="927"/>
      <c r="K1250" s="928"/>
      <c r="L1250" s="928"/>
    </row>
    <row r="1251" spans="1:15" ht="21" customHeight="1">
      <c r="D1251" s="133"/>
      <c r="E1251" s="133"/>
      <c r="F1251" s="134"/>
      <c r="G1251" s="133"/>
      <c r="I1251" s="135"/>
      <c r="J1251" s="135"/>
      <c r="K1251" s="136"/>
      <c r="L1251" s="136"/>
    </row>
    <row r="1252" spans="1:15" ht="21" customHeight="1">
      <c r="D1252" s="133"/>
      <c r="E1252" s="133"/>
      <c r="F1252" s="134"/>
      <c r="G1252" s="133"/>
      <c r="I1252" s="135"/>
      <c r="J1252" s="135"/>
      <c r="K1252" s="136"/>
      <c r="L1252" s="136"/>
    </row>
    <row r="1253" spans="1:15" ht="21" customHeight="1">
      <c r="D1253" s="133"/>
      <c r="E1253" s="133"/>
      <c r="F1253" s="134"/>
      <c r="G1253" s="133"/>
      <c r="I1253" s="135"/>
      <c r="J1253" s="135"/>
      <c r="K1253" s="136"/>
      <c r="L1253" s="136"/>
    </row>
    <row r="1254" spans="1:15" ht="21" customHeight="1">
      <c r="A1254" s="137"/>
    </row>
    <row r="1255" spans="1:15" ht="21" customHeight="1">
      <c r="O1255" s="138" t="s">
        <v>455</v>
      </c>
    </row>
    <row r="1259" spans="1:15" ht="21" customHeight="1">
      <c r="A1259" s="917" t="s">
        <v>566</v>
      </c>
      <c r="B1259" s="917"/>
      <c r="C1259" s="917"/>
      <c r="D1259" s="917"/>
      <c r="E1259" s="917"/>
      <c r="F1259" s="917"/>
      <c r="G1259" s="917"/>
      <c r="H1259" s="917"/>
      <c r="I1259" s="917"/>
      <c r="J1259" s="917"/>
      <c r="K1259" s="917"/>
      <c r="L1259" s="917"/>
      <c r="M1259" s="917"/>
      <c r="N1259" s="917"/>
    </row>
    <row r="1264" spans="1:15" ht="21" customHeight="1">
      <c r="A1264" s="289" t="s">
        <v>1336</v>
      </c>
    </row>
    <row r="1265" spans="1:12" ht="21" customHeight="1">
      <c r="A1265" s="289" t="s">
        <v>726</v>
      </c>
      <c r="H1265" s="146"/>
      <c r="J1265" s="146"/>
      <c r="K1265" s="146"/>
    </row>
    <row r="1266" spans="1:12" ht="21" customHeight="1">
      <c r="H1266" s="146"/>
      <c r="I1266" s="146"/>
      <c r="J1266" s="146"/>
      <c r="K1266" s="146"/>
    </row>
    <row r="1267" spans="1:12" ht="21" customHeight="1">
      <c r="H1267" s="146"/>
      <c r="J1267" s="146"/>
    </row>
    <row r="1270" spans="1:12" ht="21" customHeight="1">
      <c r="B1270" s="931" t="str">
        <f>開票立会人入力シート!F36</f>
        <v>令和-118年1月0日</v>
      </c>
      <c r="C1270" s="932"/>
      <c r="D1270" s="932"/>
    </row>
    <row r="1271" spans="1:12" ht="21" customHeight="1">
      <c r="B1271" s="139"/>
      <c r="C1271" s="147"/>
      <c r="D1271" s="147"/>
    </row>
    <row r="1272" spans="1:12" ht="21" customHeight="1">
      <c r="B1272" s="139"/>
      <c r="C1272" s="147"/>
      <c r="D1272" s="147"/>
    </row>
    <row r="1273" spans="1:12" ht="21" customHeight="1">
      <c r="B1273" s="139"/>
      <c r="C1273" s="147"/>
      <c r="D1273" s="147"/>
    </row>
    <row r="1274" spans="1:12" ht="21" customHeight="1">
      <c r="B1274" s="139"/>
      <c r="C1274" s="147"/>
      <c r="D1274" s="147"/>
    </row>
    <row r="1275" spans="1:12" ht="21" customHeight="1">
      <c r="B1275" s="139"/>
      <c r="C1275" s="147"/>
      <c r="D1275" s="147"/>
      <c r="F1275" s="114" t="s">
        <v>533</v>
      </c>
      <c r="H1275" s="280">
        <f>開票立会人入力シート!K36</f>
        <v>0</v>
      </c>
    </row>
    <row r="1276" spans="1:12" ht="21" customHeight="1">
      <c r="B1276" s="139"/>
      <c r="C1276" s="147"/>
      <c r="D1276" s="147"/>
    </row>
    <row r="1277" spans="1:12" ht="21" customHeight="1">
      <c r="B1277" s="139"/>
      <c r="C1277" s="147"/>
      <c r="D1277" s="147"/>
    </row>
    <row r="1278" spans="1:12" ht="21" customHeight="1">
      <c r="B1278" s="139"/>
      <c r="C1278" s="147"/>
      <c r="D1278" s="147"/>
    </row>
    <row r="1279" spans="1:12" ht="21" customHeight="1">
      <c r="B1279" s="139"/>
      <c r="C1279" s="147"/>
      <c r="D1279" s="147"/>
    </row>
    <row r="1280" spans="1:12" ht="21" customHeight="1">
      <c r="B1280" s="139"/>
      <c r="C1280" s="147"/>
      <c r="D1280" s="147"/>
      <c r="F1280" s="114" t="s">
        <v>534</v>
      </c>
      <c r="H1280" s="142">
        <f>開票立会人入力シート!G36</f>
        <v>0</v>
      </c>
      <c r="I1280" s="281"/>
      <c r="J1280" s="154">
        <f>開票立会人入力シート!I36</f>
        <v>0</v>
      </c>
      <c r="K1280" s="148"/>
      <c r="L1280" s="135"/>
    </row>
    <row r="1281" spans="1:15" ht="21" customHeight="1">
      <c r="B1281" s="139"/>
      <c r="C1281" s="147"/>
      <c r="D1281" s="147"/>
    </row>
    <row r="1282" spans="1:15" ht="21" customHeight="1">
      <c r="B1282" s="139"/>
      <c r="C1282" s="147"/>
      <c r="D1282" s="147"/>
    </row>
    <row r="1283" spans="1:15" ht="21" customHeight="1">
      <c r="B1283" s="139"/>
      <c r="C1283" s="147"/>
      <c r="D1283" s="147"/>
    </row>
    <row r="1286" spans="1:15" ht="21" customHeight="1">
      <c r="B1286" s="114" t="s">
        <v>544</v>
      </c>
      <c r="D1286" s="933">
        <f>入力シート!C8</f>
        <v>0</v>
      </c>
      <c r="E1286" s="933"/>
      <c r="F1286" s="154">
        <f>入力シート!C10</f>
        <v>0</v>
      </c>
      <c r="H1286" s="140" t="s">
        <v>515</v>
      </c>
    </row>
    <row r="1288" spans="1:15" ht="21" customHeight="1">
      <c r="D1288" s="133"/>
      <c r="E1288" s="133"/>
      <c r="F1288" s="134"/>
      <c r="G1288" s="133"/>
      <c r="I1288" s="927"/>
      <c r="J1288" s="927"/>
      <c r="K1288" s="928"/>
      <c r="L1288" s="928"/>
    </row>
    <row r="1289" spans="1:15" ht="21" customHeight="1">
      <c r="D1289" s="133"/>
      <c r="E1289" s="133"/>
      <c r="F1289" s="134"/>
      <c r="G1289" s="133"/>
      <c r="I1289" s="135"/>
      <c r="J1289" s="135"/>
      <c r="K1289" s="136"/>
      <c r="L1289" s="136"/>
    </row>
    <row r="1290" spans="1:15" ht="21" customHeight="1">
      <c r="D1290" s="133"/>
      <c r="E1290" s="133"/>
      <c r="F1290" s="134"/>
      <c r="G1290" s="133"/>
      <c r="I1290" s="135"/>
      <c r="J1290" s="135"/>
      <c r="K1290" s="136"/>
      <c r="L1290" s="136"/>
    </row>
    <row r="1291" spans="1:15" ht="21" customHeight="1">
      <c r="D1291" s="133"/>
      <c r="E1291" s="133"/>
      <c r="F1291" s="134"/>
      <c r="G1291" s="133"/>
      <c r="I1291" s="135"/>
      <c r="J1291" s="135"/>
      <c r="K1291" s="136"/>
      <c r="L1291" s="136"/>
    </row>
    <row r="1292" spans="1:15" ht="21" customHeight="1">
      <c r="A1292" s="137"/>
    </row>
    <row r="1293" spans="1:15" ht="21" customHeight="1">
      <c r="O1293" s="138" t="s">
        <v>455</v>
      </c>
    </row>
    <row r="1297" spans="1:14" ht="21" customHeight="1">
      <c r="A1297" s="917" t="s">
        <v>566</v>
      </c>
      <c r="B1297" s="917"/>
      <c r="C1297" s="917"/>
      <c r="D1297" s="917"/>
      <c r="E1297" s="917"/>
      <c r="F1297" s="917"/>
      <c r="G1297" s="917"/>
      <c r="H1297" s="917"/>
      <c r="I1297" s="917"/>
      <c r="J1297" s="917"/>
      <c r="K1297" s="917"/>
      <c r="L1297" s="917"/>
      <c r="M1297" s="917"/>
      <c r="N1297" s="917"/>
    </row>
    <row r="1302" spans="1:14" ht="21" customHeight="1">
      <c r="A1302" s="289" t="s">
        <v>1336</v>
      </c>
    </row>
    <row r="1303" spans="1:14" ht="21" customHeight="1">
      <c r="A1303" s="289" t="s">
        <v>726</v>
      </c>
      <c r="H1303" s="146"/>
      <c r="J1303" s="146"/>
      <c r="K1303" s="146"/>
    </row>
    <row r="1304" spans="1:14" ht="21" customHeight="1">
      <c r="H1304" s="146"/>
      <c r="I1304" s="146"/>
      <c r="J1304" s="146"/>
      <c r="K1304" s="146"/>
    </row>
    <row r="1305" spans="1:14" ht="21" customHeight="1">
      <c r="H1305" s="146"/>
      <c r="J1305" s="146"/>
    </row>
    <row r="1308" spans="1:14" ht="21" customHeight="1">
      <c r="B1308" s="931" t="str">
        <f>開票立会人入力シート!F37</f>
        <v>令和-118年1月0日</v>
      </c>
      <c r="C1308" s="932"/>
      <c r="D1308" s="932"/>
    </row>
    <row r="1309" spans="1:14" ht="21" customHeight="1">
      <c r="B1309" s="139"/>
      <c r="C1309" s="147"/>
      <c r="D1309" s="147"/>
    </row>
    <row r="1310" spans="1:14" ht="21" customHeight="1">
      <c r="B1310" s="139"/>
      <c r="C1310" s="147"/>
      <c r="D1310" s="147"/>
    </row>
    <row r="1311" spans="1:14" ht="21" customHeight="1">
      <c r="B1311" s="139"/>
      <c r="C1311" s="147"/>
      <c r="D1311" s="147"/>
    </row>
    <row r="1312" spans="1:14" ht="21" customHeight="1">
      <c r="B1312" s="139"/>
      <c r="C1312" s="147"/>
      <c r="D1312" s="147"/>
    </row>
    <row r="1313" spans="2:12" ht="21" customHeight="1">
      <c r="B1313" s="139"/>
      <c r="C1313" s="147"/>
      <c r="D1313" s="147"/>
      <c r="F1313" s="114" t="s">
        <v>533</v>
      </c>
      <c r="H1313" s="280">
        <f>開票立会人入力シート!K37</f>
        <v>0</v>
      </c>
    </row>
    <row r="1314" spans="2:12" ht="21" customHeight="1">
      <c r="B1314" s="139"/>
      <c r="C1314" s="147"/>
      <c r="D1314" s="147"/>
    </row>
    <row r="1315" spans="2:12" ht="21" customHeight="1">
      <c r="B1315" s="139"/>
      <c r="C1315" s="147"/>
      <c r="D1315" s="147"/>
    </row>
    <row r="1316" spans="2:12" ht="21" customHeight="1">
      <c r="B1316" s="139"/>
      <c r="C1316" s="147"/>
      <c r="D1316" s="147"/>
    </row>
    <row r="1317" spans="2:12" ht="21" customHeight="1">
      <c r="B1317" s="139"/>
      <c r="C1317" s="147"/>
      <c r="D1317" s="147"/>
    </row>
    <row r="1318" spans="2:12" ht="21" customHeight="1">
      <c r="B1318" s="139"/>
      <c r="C1318" s="147"/>
      <c r="D1318" s="147"/>
      <c r="F1318" s="114" t="s">
        <v>534</v>
      </c>
      <c r="H1318" s="142">
        <f>開票立会人入力シート!G37</f>
        <v>0</v>
      </c>
      <c r="I1318" s="281"/>
      <c r="J1318" s="154">
        <f>開票立会人入力シート!I37</f>
        <v>0</v>
      </c>
      <c r="K1318" s="148"/>
      <c r="L1318" s="135"/>
    </row>
    <row r="1319" spans="2:12" ht="21" customHeight="1">
      <c r="B1319" s="139"/>
      <c r="C1319" s="147"/>
      <c r="D1319" s="147"/>
    </row>
    <row r="1320" spans="2:12" ht="21" customHeight="1">
      <c r="B1320" s="139"/>
      <c r="C1320" s="147"/>
      <c r="D1320" s="147"/>
    </row>
    <row r="1321" spans="2:12" ht="21" customHeight="1">
      <c r="B1321" s="139"/>
      <c r="C1321" s="147"/>
      <c r="D1321" s="147"/>
    </row>
    <row r="1324" spans="2:12" ht="21" customHeight="1">
      <c r="B1324" s="114" t="s">
        <v>544</v>
      </c>
      <c r="D1324" s="933">
        <f>入力シート!C8</f>
        <v>0</v>
      </c>
      <c r="E1324" s="933"/>
      <c r="F1324" s="154">
        <f>入力シート!C10</f>
        <v>0</v>
      </c>
      <c r="H1324" s="140" t="s">
        <v>515</v>
      </c>
    </row>
    <row r="1326" spans="2:12" ht="21" customHeight="1">
      <c r="D1326" s="133"/>
      <c r="E1326" s="133"/>
      <c r="F1326" s="134"/>
      <c r="G1326" s="133"/>
      <c r="I1326" s="927"/>
      <c r="J1326" s="927"/>
      <c r="K1326" s="928"/>
      <c r="L1326" s="928"/>
    </row>
    <row r="1327" spans="2:12" ht="21" customHeight="1">
      <c r="D1327" s="133"/>
      <c r="E1327" s="133"/>
      <c r="F1327" s="134"/>
      <c r="G1327" s="133"/>
      <c r="I1327" s="135"/>
      <c r="J1327" s="135"/>
      <c r="K1327" s="136"/>
      <c r="L1327" s="136"/>
    </row>
    <row r="1328" spans="2:12" ht="21" customHeight="1">
      <c r="D1328" s="133"/>
      <c r="E1328" s="133"/>
      <c r="F1328" s="134"/>
      <c r="G1328" s="133"/>
      <c r="I1328" s="135"/>
      <c r="J1328" s="135"/>
      <c r="K1328" s="136"/>
      <c r="L1328" s="136"/>
    </row>
    <row r="1329" spans="1:15" ht="21" customHeight="1">
      <c r="D1329" s="133"/>
      <c r="E1329" s="133"/>
      <c r="F1329" s="134"/>
      <c r="G1329" s="133"/>
      <c r="I1329" s="135"/>
      <c r="J1329" s="135"/>
      <c r="K1329" s="136"/>
      <c r="L1329" s="136"/>
    </row>
    <row r="1330" spans="1:15" ht="21" customHeight="1">
      <c r="A1330" s="137"/>
    </row>
    <row r="1331" spans="1:15" ht="21" customHeight="1">
      <c r="O1331" s="138" t="s">
        <v>455</v>
      </c>
    </row>
    <row r="1335" spans="1:15" ht="21" customHeight="1">
      <c r="A1335" s="917" t="s">
        <v>566</v>
      </c>
      <c r="B1335" s="917"/>
      <c r="C1335" s="917"/>
      <c r="D1335" s="917"/>
      <c r="E1335" s="917"/>
      <c r="F1335" s="917"/>
      <c r="G1335" s="917"/>
      <c r="H1335" s="917"/>
      <c r="I1335" s="917"/>
      <c r="J1335" s="917"/>
      <c r="K1335" s="917"/>
      <c r="L1335" s="917"/>
      <c r="M1335" s="917"/>
      <c r="N1335" s="917"/>
    </row>
    <row r="1340" spans="1:15" ht="21" customHeight="1">
      <c r="A1340" s="289" t="s">
        <v>1336</v>
      </c>
    </row>
    <row r="1341" spans="1:15" ht="21" customHeight="1">
      <c r="A1341" s="289" t="s">
        <v>726</v>
      </c>
      <c r="H1341" s="146"/>
      <c r="J1341" s="146"/>
      <c r="K1341" s="146"/>
    </row>
    <row r="1342" spans="1:15" ht="21" customHeight="1">
      <c r="H1342" s="146"/>
      <c r="I1342" s="146"/>
      <c r="J1342" s="146"/>
      <c r="K1342" s="146"/>
    </row>
    <row r="1343" spans="1:15" ht="21" customHeight="1">
      <c r="H1343" s="146"/>
      <c r="J1343" s="146"/>
    </row>
    <row r="1346" spans="2:12" ht="21" customHeight="1">
      <c r="B1346" s="931" t="str">
        <f>開票立会人入力シート!F38</f>
        <v>令和-118年1月0日</v>
      </c>
      <c r="C1346" s="932"/>
      <c r="D1346" s="932"/>
    </row>
    <row r="1347" spans="2:12" ht="21" customHeight="1">
      <c r="B1347" s="139"/>
      <c r="C1347" s="147"/>
      <c r="D1347" s="147"/>
    </row>
    <row r="1348" spans="2:12" ht="21" customHeight="1">
      <c r="B1348" s="139"/>
      <c r="C1348" s="147"/>
      <c r="D1348" s="147"/>
    </row>
    <row r="1349" spans="2:12" ht="21" customHeight="1">
      <c r="B1349" s="139"/>
      <c r="C1349" s="147"/>
      <c r="D1349" s="147"/>
    </row>
    <row r="1350" spans="2:12" ht="21" customHeight="1">
      <c r="B1350" s="139"/>
      <c r="C1350" s="147"/>
      <c r="D1350" s="147"/>
    </row>
    <row r="1351" spans="2:12" ht="21" customHeight="1">
      <c r="B1351" s="139"/>
      <c r="C1351" s="147"/>
      <c r="D1351" s="147"/>
      <c r="F1351" s="114" t="s">
        <v>533</v>
      </c>
      <c r="H1351" s="280">
        <f>開票立会人入力シート!K38</f>
        <v>0</v>
      </c>
    </row>
    <row r="1352" spans="2:12" ht="21" customHeight="1">
      <c r="B1352" s="139"/>
      <c r="C1352" s="147"/>
      <c r="D1352" s="147"/>
    </row>
    <row r="1353" spans="2:12" ht="21" customHeight="1">
      <c r="B1353" s="139"/>
      <c r="C1353" s="147"/>
      <c r="D1353" s="147"/>
    </row>
    <row r="1354" spans="2:12" ht="21" customHeight="1">
      <c r="B1354" s="139"/>
      <c r="C1354" s="147"/>
      <c r="D1354" s="147"/>
    </row>
    <row r="1355" spans="2:12" ht="21" customHeight="1">
      <c r="B1355" s="139"/>
      <c r="C1355" s="147"/>
      <c r="D1355" s="147"/>
    </row>
    <row r="1356" spans="2:12" ht="21" customHeight="1">
      <c r="B1356" s="139"/>
      <c r="C1356" s="147"/>
      <c r="D1356" s="147"/>
      <c r="F1356" s="114" t="s">
        <v>534</v>
      </c>
      <c r="H1356" s="142">
        <f>開票立会人入力シート!G38</f>
        <v>0</v>
      </c>
      <c r="I1356" s="281"/>
      <c r="J1356" s="154">
        <f>開票立会人入力シート!I38</f>
        <v>0</v>
      </c>
      <c r="K1356" s="148"/>
      <c r="L1356" s="135"/>
    </row>
    <row r="1357" spans="2:12" ht="21" customHeight="1">
      <c r="B1357" s="139"/>
      <c r="C1357" s="147"/>
      <c r="D1357" s="147"/>
    </row>
    <row r="1358" spans="2:12" ht="21" customHeight="1">
      <c r="B1358" s="139"/>
      <c r="C1358" s="147"/>
      <c r="D1358" s="147"/>
    </row>
    <row r="1359" spans="2:12" ht="21" customHeight="1">
      <c r="B1359" s="139"/>
      <c r="C1359" s="147"/>
      <c r="D1359" s="147"/>
    </row>
    <row r="1362" spans="1:15" ht="21" customHeight="1">
      <c r="B1362" s="114" t="s">
        <v>544</v>
      </c>
      <c r="D1362" s="933">
        <f>入力シート!C8</f>
        <v>0</v>
      </c>
      <c r="E1362" s="933"/>
      <c r="F1362" s="154">
        <f>入力シート!C10</f>
        <v>0</v>
      </c>
      <c r="H1362" s="140" t="s">
        <v>515</v>
      </c>
    </row>
    <row r="1364" spans="1:15" ht="21" customHeight="1">
      <c r="D1364" s="133"/>
      <c r="E1364" s="133"/>
      <c r="F1364" s="134"/>
      <c r="G1364" s="133"/>
      <c r="I1364" s="927"/>
      <c r="J1364" s="927"/>
      <c r="K1364" s="928"/>
      <c r="L1364" s="928"/>
    </row>
    <row r="1365" spans="1:15" ht="21" customHeight="1">
      <c r="D1365" s="133"/>
      <c r="E1365" s="133"/>
      <c r="F1365" s="134"/>
      <c r="G1365" s="133"/>
      <c r="I1365" s="135"/>
      <c r="J1365" s="135"/>
      <c r="K1365" s="136"/>
      <c r="L1365" s="136"/>
    </row>
    <row r="1366" spans="1:15" ht="21" customHeight="1">
      <c r="D1366" s="133"/>
      <c r="E1366" s="133"/>
      <c r="F1366" s="134"/>
      <c r="G1366" s="133"/>
      <c r="I1366" s="135"/>
      <c r="J1366" s="135"/>
      <c r="K1366" s="136"/>
      <c r="L1366" s="136"/>
    </row>
    <row r="1367" spans="1:15" ht="21" customHeight="1">
      <c r="D1367" s="133"/>
      <c r="E1367" s="133"/>
      <c r="F1367" s="134"/>
      <c r="G1367" s="133"/>
      <c r="I1367" s="135"/>
      <c r="J1367" s="135"/>
      <c r="K1367" s="136"/>
      <c r="L1367" s="136"/>
    </row>
    <row r="1368" spans="1:15" ht="21" customHeight="1">
      <c r="A1368" s="137"/>
    </row>
    <row r="1369" spans="1:15" ht="21" customHeight="1">
      <c r="O1369" s="138" t="s">
        <v>455</v>
      </c>
    </row>
    <row r="1373" spans="1:15" ht="21" customHeight="1">
      <c r="A1373" s="917" t="s">
        <v>566</v>
      </c>
      <c r="B1373" s="917"/>
      <c r="C1373" s="917"/>
      <c r="D1373" s="917"/>
      <c r="E1373" s="917"/>
      <c r="F1373" s="917"/>
      <c r="G1373" s="917"/>
      <c r="H1373" s="917"/>
      <c r="I1373" s="917"/>
      <c r="J1373" s="917"/>
      <c r="K1373" s="917"/>
      <c r="L1373" s="917"/>
      <c r="M1373" s="917"/>
      <c r="N1373" s="917"/>
    </row>
    <row r="1378" spans="1:11" ht="21" customHeight="1">
      <c r="A1378" s="289" t="s">
        <v>1336</v>
      </c>
    </row>
    <row r="1379" spans="1:11" ht="21" customHeight="1">
      <c r="A1379" s="289" t="s">
        <v>726</v>
      </c>
      <c r="H1379" s="146"/>
      <c r="J1379" s="146"/>
      <c r="K1379" s="146"/>
    </row>
    <row r="1380" spans="1:11" ht="21" customHeight="1">
      <c r="H1380" s="146"/>
      <c r="I1380" s="146"/>
      <c r="J1380" s="146"/>
      <c r="K1380" s="146"/>
    </row>
    <row r="1381" spans="1:11" ht="21" customHeight="1">
      <c r="H1381" s="146"/>
      <c r="J1381" s="146"/>
    </row>
    <row r="1384" spans="1:11" ht="21" customHeight="1">
      <c r="B1384" s="931" t="str">
        <f>開票立会人入力シート!F39</f>
        <v>令和-118年1月0日</v>
      </c>
      <c r="C1384" s="932"/>
      <c r="D1384" s="932"/>
    </row>
    <row r="1385" spans="1:11" ht="21" customHeight="1">
      <c r="B1385" s="139"/>
      <c r="C1385" s="147"/>
      <c r="D1385" s="147"/>
    </row>
    <row r="1386" spans="1:11" ht="21" customHeight="1">
      <c r="B1386" s="139"/>
      <c r="C1386" s="147"/>
      <c r="D1386" s="147"/>
    </row>
    <row r="1387" spans="1:11" ht="21" customHeight="1">
      <c r="B1387" s="139"/>
      <c r="C1387" s="147"/>
      <c r="D1387" s="147"/>
    </row>
    <row r="1388" spans="1:11" ht="21" customHeight="1">
      <c r="B1388" s="139"/>
      <c r="C1388" s="147"/>
      <c r="D1388" s="147"/>
    </row>
    <row r="1389" spans="1:11" ht="21" customHeight="1">
      <c r="B1389" s="139"/>
      <c r="C1389" s="147"/>
      <c r="D1389" s="147"/>
      <c r="F1389" s="114" t="s">
        <v>533</v>
      </c>
      <c r="H1389" s="280">
        <f>開票立会人入力シート!K39</f>
        <v>0</v>
      </c>
    </row>
    <row r="1390" spans="1:11" ht="21" customHeight="1">
      <c r="B1390" s="139"/>
      <c r="C1390" s="147"/>
      <c r="D1390" s="147"/>
    </row>
    <row r="1391" spans="1:11" ht="21" customHeight="1">
      <c r="B1391" s="139"/>
      <c r="C1391" s="147"/>
      <c r="D1391" s="147"/>
    </row>
    <row r="1392" spans="1:11" ht="21" customHeight="1">
      <c r="B1392" s="139"/>
      <c r="C1392" s="147"/>
      <c r="D1392" s="147"/>
    </row>
    <row r="1393" spans="1:15" ht="21" customHeight="1">
      <c r="B1393" s="139"/>
      <c r="C1393" s="147"/>
      <c r="D1393" s="147"/>
    </row>
    <row r="1394" spans="1:15" ht="21" customHeight="1">
      <c r="B1394" s="139"/>
      <c r="C1394" s="147"/>
      <c r="D1394" s="147"/>
      <c r="F1394" s="114" t="s">
        <v>534</v>
      </c>
      <c r="H1394" s="142">
        <f>開票立会人入力シート!G39</f>
        <v>0</v>
      </c>
      <c r="I1394" s="281"/>
      <c r="J1394" s="154">
        <f>開票立会人入力シート!I39</f>
        <v>0</v>
      </c>
      <c r="K1394" s="148"/>
      <c r="L1394" s="135"/>
    </row>
    <row r="1395" spans="1:15" ht="21" customHeight="1">
      <c r="B1395" s="139"/>
      <c r="C1395" s="147"/>
      <c r="D1395" s="147"/>
    </row>
    <row r="1396" spans="1:15" ht="21" customHeight="1">
      <c r="B1396" s="139"/>
      <c r="C1396" s="147"/>
      <c r="D1396" s="147"/>
    </row>
    <row r="1397" spans="1:15" ht="21" customHeight="1">
      <c r="B1397" s="139"/>
      <c r="C1397" s="147"/>
      <c r="D1397" s="147"/>
    </row>
    <row r="1400" spans="1:15" ht="21" customHeight="1">
      <c r="B1400" s="114" t="s">
        <v>544</v>
      </c>
      <c r="D1400" s="933">
        <f>入力シート!C8</f>
        <v>0</v>
      </c>
      <c r="E1400" s="933"/>
      <c r="F1400" s="154">
        <f>入力シート!C10</f>
        <v>0</v>
      </c>
      <c r="H1400" s="140" t="s">
        <v>515</v>
      </c>
    </row>
    <row r="1402" spans="1:15" ht="21" customHeight="1">
      <c r="D1402" s="133"/>
      <c r="E1402" s="133"/>
      <c r="F1402" s="134"/>
      <c r="G1402" s="133"/>
      <c r="I1402" s="927"/>
      <c r="J1402" s="927"/>
      <c r="K1402" s="928"/>
      <c r="L1402" s="928"/>
    </row>
    <row r="1403" spans="1:15" ht="21" customHeight="1">
      <c r="D1403" s="133"/>
      <c r="E1403" s="133"/>
      <c r="F1403" s="134"/>
      <c r="G1403" s="133"/>
      <c r="I1403" s="135"/>
      <c r="J1403" s="135"/>
      <c r="K1403" s="136"/>
      <c r="L1403" s="136"/>
    </row>
    <row r="1404" spans="1:15" ht="21" customHeight="1">
      <c r="D1404" s="133"/>
      <c r="E1404" s="133"/>
      <c r="F1404" s="134"/>
      <c r="G1404" s="133"/>
      <c r="I1404" s="135"/>
      <c r="J1404" s="135"/>
      <c r="K1404" s="136"/>
      <c r="L1404" s="136"/>
    </row>
    <row r="1405" spans="1:15" ht="21" customHeight="1">
      <c r="D1405" s="133"/>
      <c r="E1405" s="133"/>
      <c r="F1405" s="134"/>
      <c r="G1405" s="133"/>
      <c r="I1405" s="135"/>
      <c r="J1405" s="135"/>
      <c r="K1405" s="136"/>
      <c r="L1405" s="136"/>
    </row>
    <row r="1406" spans="1:15" ht="21" customHeight="1">
      <c r="A1406" s="137"/>
    </row>
    <row r="1407" spans="1:15" ht="21" customHeight="1">
      <c r="O1407" s="138" t="s">
        <v>455</v>
      </c>
    </row>
    <row r="1411" spans="1:14" ht="21" customHeight="1">
      <c r="A1411" s="917" t="s">
        <v>566</v>
      </c>
      <c r="B1411" s="917"/>
      <c r="C1411" s="917"/>
      <c r="D1411" s="917"/>
      <c r="E1411" s="917"/>
      <c r="F1411" s="917"/>
      <c r="G1411" s="917"/>
      <c r="H1411" s="917"/>
      <c r="I1411" s="917"/>
      <c r="J1411" s="917"/>
      <c r="K1411" s="917"/>
      <c r="L1411" s="917"/>
      <c r="M1411" s="917"/>
      <c r="N1411" s="917"/>
    </row>
    <row r="1416" spans="1:14" ht="21" customHeight="1">
      <c r="A1416" s="289" t="s">
        <v>1336</v>
      </c>
    </row>
    <row r="1417" spans="1:14" ht="21" customHeight="1">
      <c r="A1417" s="289" t="s">
        <v>726</v>
      </c>
      <c r="H1417" s="146"/>
      <c r="J1417" s="146"/>
      <c r="K1417" s="146"/>
    </row>
    <row r="1418" spans="1:14" ht="21" customHeight="1">
      <c r="H1418" s="146"/>
      <c r="I1418" s="146"/>
      <c r="J1418" s="146"/>
      <c r="K1418" s="146"/>
    </row>
    <row r="1419" spans="1:14" ht="21" customHeight="1">
      <c r="H1419" s="146"/>
      <c r="J1419" s="146"/>
    </row>
    <row r="1422" spans="1:14" ht="21" customHeight="1">
      <c r="B1422" s="931" t="str">
        <f>開票立会人入力シート!F40</f>
        <v>令和-118年1月0日</v>
      </c>
      <c r="C1422" s="932"/>
      <c r="D1422" s="932"/>
    </row>
    <row r="1423" spans="1:14" ht="21" customHeight="1">
      <c r="B1423" s="139"/>
      <c r="C1423" s="147"/>
      <c r="D1423" s="147"/>
    </row>
    <row r="1424" spans="1:14" ht="21" customHeight="1">
      <c r="B1424" s="139"/>
      <c r="C1424" s="147"/>
      <c r="D1424" s="147"/>
    </row>
    <row r="1425" spans="2:12" ht="21" customHeight="1">
      <c r="B1425" s="139"/>
      <c r="C1425" s="147"/>
      <c r="D1425" s="147"/>
    </row>
    <row r="1426" spans="2:12" ht="21" customHeight="1">
      <c r="B1426" s="139"/>
      <c r="C1426" s="147"/>
      <c r="D1426" s="147"/>
    </row>
    <row r="1427" spans="2:12" ht="21" customHeight="1">
      <c r="B1427" s="139"/>
      <c r="C1427" s="147"/>
      <c r="D1427" s="147"/>
      <c r="F1427" s="114" t="s">
        <v>533</v>
      </c>
      <c r="H1427" s="280">
        <f>開票立会人入力シート!K40</f>
        <v>0</v>
      </c>
    </row>
    <row r="1428" spans="2:12" ht="21" customHeight="1">
      <c r="B1428" s="139"/>
      <c r="C1428" s="147"/>
      <c r="D1428" s="147"/>
    </row>
    <row r="1429" spans="2:12" ht="21" customHeight="1">
      <c r="B1429" s="139"/>
      <c r="C1429" s="147"/>
      <c r="D1429" s="147"/>
    </row>
    <row r="1430" spans="2:12" ht="21" customHeight="1">
      <c r="B1430" s="139"/>
      <c r="C1430" s="147"/>
      <c r="D1430" s="147"/>
    </row>
    <row r="1431" spans="2:12" ht="21" customHeight="1">
      <c r="B1431" s="139"/>
      <c r="C1431" s="147"/>
      <c r="D1431" s="147"/>
    </row>
    <row r="1432" spans="2:12" ht="21" customHeight="1">
      <c r="B1432" s="139"/>
      <c r="C1432" s="147"/>
      <c r="D1432" s="147"/>
      <c r="F1432" s="114" t="s">
        <v>534</v>
      </c>
      <c r="H1432" s="142">
        <f>開票立会人入力シート!G40</f>
        <v>0</v>
      </c>
      <c r="I1432" s="281"/>
      <c r="J1432" s="154">
        <f>開票立会人入力シート!I40</f>
        <v>0</v>
      </c>
      <c r="K1432" s="148"/>
      <c r="L1432" s="135"/>
    </row>
    <row r="1433" spans="2:12" ht="21" customHeight="1">
      <c r="B1433" s="139"/>
      <c r="C1433" s="147"/>
      <c r="D1433" s="147"/>
    </row>
    <row r="1434" spans="2:12" ht="21" customHeight="1">
      <c r="B1434" s="139"/>
      <c r="C1434" s="147"/>
      <c r="D1434" s="147"/>
    </row>
    <row r="1435" spans="2:12" ht="21" customHeight="1">
      <c r="B1435" s="139"/>
      <c r="C1435" s="147"/>
      <c r="D1435" s="147"/>
    </row>
    <row r="1438" spans="2:12" ht="21" customHeight="1">
      <c r="B1438" s="114" t="s">
        <v>544</v>
      </c>
      <c r="D1438" s="933">
        <f>入力シート!C8</f>
        <v>0</v>
      </c>
      <c r="E1438" s="933"/>
      <c r="F1438" s="154">
        <f>入力シート!C10</f>
        <v>0</v>
      </c>
      <c r="H1438" s="140" t="s">
        <v>515</v>
      </c>
    </row>
    <row r="1440" spans="2:12" ht="21" customHeight="1">
      <c r="D1440" s="133"/>
      <c r="E1440" s="133"/>
      <c r="F1440" s="134"/>
      <c r="G1440" s="133"/>
      <c r="I1440" s="927"/>
      <c r="J1440" s="927"/>
      <c r="K1440" s="928"/>
      <c r="L1440" s="928"/>
    </row>
    <row r="1441" spans="1:15" ht="21" customHeight="1">
      <c r="D1441" s="133"/>
      <c r="E1441" s="133"/>
      <c r="F1441" s="134"/>
      <c r="G1441" s="133"/>
      <c r="I1441" s="135"/>
      <c r="J1441" s="135"/>
      <c r="K1441" s="136"/>
      <c r="L1441" s="136"/>
    </row>
    <row r="1442" spans="1:15" ht="21" customHeight="1">
      <c r="D1442" s="133"/>
      <c r="E1442" s="133"/>
      <c r="F1442" s="134"/>
      <c r="G1442" s="133"/>
      <c r="I1442" s="135"/>
      <c r="J1442" s="135"/>
      <c r="K1442" s="136"/>
      <c r="L1442" s="136"/>
    </row>
    <row r="1443" spans="1:15" ht="21" customHeight="1">
      <c r="D1443" s="133"/>
      <c r="E1443" s="133"/>
      <c r="F1443" s="134"/>
      <c r="G1443" s="133"/>
      <c r="I1443" s="135"/>
      <c r="J1443" s="135"/>
      <c r="K1443" s="136"/>
      <c r="L1443" s="136"/>
    </row>
    <row r="1444" spans="1:15" ht="21" customHeight="1">
      <c r="A1444" s="137"/>
    </row>
    <row r="1445" spans="1:15" ht="21" customHeight="1">
      <c r="O1445" s="138" t="s">
        <v>455</v>
      </c>
    </row>
    <row r="1449" spans="1:15" ht="21" customHeight="1">
      <c r="A1449" s="917" t="s">
        <v>566</v>
      </c>
      <c r="B1449" s="917"/>
      <c r="C1449" s="917"/>
      <c r="D1449" s="917"/>
      <c r="E1449" s="917"/>
      <c r="F1449" s="917"/>
      <c r="G1449" s="917"/>
      <c r="H1449" s="917"/>
      <c r="I1449" s="917"/>
      <c r="J1449" s="917"/>
      <c r="K1449" s="917"/>
      <c r="L1449" s="917"/>
      <c r="M1449" s="917"/>
      <c r="N1449" s="917"/>
    </row>
    <row r="1454" spans="1:15" ht="21" customHeight="1">
      <c r="A1454" s="289" t="s">
        <v>1336</v>
      </c>
    </row>
    <row r="1455" spans="1:15" ht="21" customHeight="1">
      <c r="A1455" s="289" t="s">
        <v>726</v>
      </c>
      <c r="H1455" s="146"/>
      <c r="J1455" s="146"/>
      <c r="K1455" s="146"/>
    </row>
    <row r="1456" spans="1:15" ht="21" customHeight="1">
      <c r="H1456" s="146"/>
      <c r="I1456" s="146"/>
      <c r="J1456" s="146"/>
      <c r="K1456" s="146"/>
    </row>
    <row r="1457" spans="2:12" ht="21" customHeight="1">
      <c r="H1457" s="146"/>
      <c r="J1457" s="146"/>
    </row>
    <row r="1460" spans="2:12" ht="21" customHeight="1">
      <c r="B1460" s="931" t="str">
        <f>開票立会人入力シート!F41</f>
        <v>令和-118年1月0日</v>
      </c>
      <c r="C1460" s="932"/>
      <c r="D1460" s="932"/>
    </row>
    <row r="1461" spans="2:12" ht="21" customHeight="1">
      <c r="B1461" s="139"/>
      <c r="C1461" s="147"/>
      <c r="D1461" s="147"/>
    </row>
    <row r="1462" spans="2:12" ht="21" customHeight="1">
      <c r="B1462" s="139"/>
      <c r="C1462" s="147"/>
      <c r="D1462" s="147"/>
    </row>
    <row r="1463" spans="2:12" ht="21" customHeight="1">
      <c r="B1463" s="139"/>
      <c r="C1463" s="147"/>
      <c r="D1463" s="147"/>
    </row>
    <row r="1464" spans="2:12" ht="21" customHeight="1">
      <c r="B1464" s="139"/>
      <c r="C1464" s="147"/>
      <c r="D1464" s="147"/>
    </row>
    <row r="1465" spans="2:12" ht="21" customHeight="1">
      <c r="B1465" s="139"/>
      <c r="C1465" s="147"/>
      <c r="D1465" s="147"/>
      <c r="F1465" s="114" t="s">
        <v>533</v>
      </c>
      <c r="H1465" s="280">
        <f>開票立会人入力シート!K41</f>
        <v>0</v>
      </c>
    </row>
    <row r="1466" spans="2:12" ht="21" customHeight="1">
      <c r="B1466" s="139"/>
      <c r="C1466" s="147"/>
      <c r="D1466" s="147"/>
    </row>
    <row r="1467" spans="2:12" ht="21" customHeight="1">
      <c r="B1467" s="139"/>
      <c r="C1467" s="147"/>
      <c r="D1467" s="147"/>
    </row>
    <row r="1468" spans="2:12" ht="21" customHeight="1">
      <c r="B1468" s="139"/>
      <c r="C1468" s="147"/>
      <c r="D1468" s="147"/>
    </row>
    <row r="1469" spans="2:12" ht="21" customHeight="1">
      <c r="B1469" s="139"/>
      <c r="C1469" s="147"/>
      <c r="D1469" s="147"/>
    </row>
    <row r="1470" spans="2:12" ht="21" customHeight="1">
      <c r="B1470" s="139"/>
      <c r="C1470" s="147"/>
      <c r="D1470" s="147"/>
      <c r="F1470" s="114" t="s">
        <v>534</v>
      </c>
      <c r="H1470" s="142">
        <f>開票立会人入力シート!G41</f>
        <v>0</v>
      </c>
      <c r="I1470" s="281"/>
      <c r="J1470" s="154">
        <f>開票立会人入力シート!I41</f>
        <v>0</v>
      </c>
      <c r="K1470" s="148"/>
      <c r="L1470" s="135"/>
    </row>
    <row r="1471" spans="2:12" ht="21" customHeight="1">
      <c r="B1471" s="139"/>
      <c r="C1471" s="147"/>
      <c r="D1471" s="147"/>
    </row>
    <row r="1472" spans="2:12" ht="21" customHeight="1">
      <c r="B1472" s="139"/>
      <c r="C1472" s="147"/>
      <c r="D1472" s="147"/>
    </row>
    <row r="1473" spans="1:15" ht="21" customHeight="1">
      <c r="B1473" s="139"/>
      <c r="C1473" s="147"/>
      <c r="D1473" s="147"/>
    </row>
    <row r="1476" spans="1:15" ht="21" customHeight="1">
      <c r="B1476" s="114" t="s">
        <v>544</v>
      </c>
      <c r="D1476" s="933">
        <f>入力シート!C8</f>
        <v>0</v>
      </c>
      <c r="E1476" s="933"/>
      <c r="F1476" s="154">
        <f>入力シート!C10</f>
        <v>0</v>
      </c>
      <c r="H1476" s="140" t="s">
        <v>515</v>
      </c>
    </row>
    <row r="1478" spans="1:15" ht="21" customHeight="1">
      <c r="D1478" s="133"/>
      <c r="E1478" s="133"/>
      <c r="F1478" s="134"/>
      <c r="G1478" s="133"/>
      <c r="I1478" s="927"/>
      <c r="J1478" s="927"/>
      <c r="K1478" s="928"/>
      <c r="L1478" s="928"/>
    </row>
    <row r="1479" spans="1:15" ht="21" customHeight="1">
      <c r="D1479" s="133"/>
      <c r="E1479" s="133"/>
      <c r="F1479" s="134"/>
      <c r="G1479" s="133"/>
      <c r="I1479" s="135"/>
      <c r="J1479" s="135"/>
      <c r="K1479" s="136"/>
      <c r="L1479" s="136"/>
    </row>
    <row r="1480" spans="1:15" ht="21" customHeight="1">
      <c r="D1480" s="133"/>
      <c r="E1480" s="133"/>
      <c r="F1480" s="134"/>
      <c r="G1480" s="133"/>
      <c r="I1480" s="135"/>
      <c r="J1480" s="135"/>
      <c r="K1480" s="136"/>
      <c r="L1480" s="136"/>
    </row>
    <row r="1481" spans="1:15" ht="21" customHeight="1">
      <c r="D1481" s="133"/>
      <c r="E1481" s="133"/>
      <c r="F1481" s="134"/>
      <c r="G1481" s="133"/>
      <c r="I1481" s="135"/>
      <c r="J1481" s="135"/>
      <c r="K1481" s="136"/>
      <c r="L1481" s="136"/>
    </row>
    <row r="1482" spans="1:15" ht="21" customHeight="1">
      <c r="A1482" s="137"/>
    </row>
    <row r="1483" spans="1:15" ht="21" customHeight="1">
      <c r="O1483" s="138" t="s">
        <v>455</v>
      </c>
    </row>
    <row r="1487" spans="1:15" ht="21" customHeight="1">
      <c r="A1487" s="917" t="s">
        <v>566</v>
      </c>
      <c r="B1487" s="917"/>
      <c r="C1487" s="917"/>
      <c r="D1487" s="917"/>
      <c r="E1487" s="917"/>
      <c r="F1487" s="917"/>
      <c r="G1487" s="917"/>
      <c r="H1487" s="917"/>
      <c r="I1487" s="917"/>
      <c r="J1487" s="917"/>
      <c r="K1487" s="917"/>
      <c r="L1487" s="917"/>
      <c r="M1487" s="917"/>
      <c r="N1487" s="917"/>
    </row>
    <row r="1492" spans="1:11" ht="21" customHeight="1">
      <c r="A1492" s="289" t="s">
        <v>1336</v>
      </c>
    </row>
    <row r="1493" spans="1:11" ht="21" customHeight="1">
      <c r="A1493" s="289" t="s">
        <v>726</v>
      </c>
      <c r="H1493" s="146"/>
      <c r="J1493" s="146"/>
      <c r="K1493" s="146"/>
    </row>
    <row r="1494" spans="1:11" ht="21" customHeight="1">
      <c r="H1494" s="146"/>
      <c r="I1494" s="146"/>
      <c r="J1494" s="146"/>
      <c r="K1494" s="146"/>
    </row>
    <row r="1495" spans="1:11" ht="21" customHeight="1">
      <c r="H1495" s="146"/>
      <c r="J1495" s="146"/>
    </row>
    <row r="1498" spans="1:11" ht="21" customHeight="1">
      <c r="B1498" s="931" t="str">
        <f>開票立会人入力シート!F42</f>
        <v>令和-118年1月0日</v>
      </c>
      <c r="C1498" s="932"/>
      <c r="D1498" s="932"/>
    </row>
    <row r="1499" spans="1:11" ht="21" customHeight="1">
      <c r="B1499" s="139"/>
      <c r="C1499" s="147"/>
      <c r="D1499" s="147"/>
    </row>
    <row r="1500" spans="1:11" ht="21" customHeight="1">
      <c r="B1500" s="139"/>
      <c r="C1500" s="147"/>
      <c r="D1500" s="147"/>
    </row>
    <row r="1501" spans="1:11" ht="21" customHeight="1">
      <c r="B1501" s="139"/>
      <c r="C1501" s="147"/>
      <c r="D1501" s="147"/>
    </row>
    <row r="1502" spans="1:11" ht="21" customHeight="1">
      <c r="B1502" s="139"/>
      <c r="C1502" s="147"/>
      <c r="D1502" s="147"/>
    </row>
    <row r="1503" spans="1:11" ht="21" customHeight="1">
      <c r="B1503" s="139"/>
      <c r="C1503" s="147"/>
      <c r="D1503" s="147"/>
      <c r="F1503" s="114" t="s">
        <v>533</v>
      </c>
      <c r="H1503" s="280">
        <f>開票立会人入力シート!K42</f>
        <v>0</v>
      </c>
    </row>
    <row r="1504" spans="1:11" ht="21" customHeight="1">
      <c r="B1504" s="139"/>
      <c r="C1504" s="147"/>
      <c r="D1504" s="147"/>
    </row>
    <row r="1505" spans="1:12" ht="21" customHeight="1">
      <c r="B1505" s="139"/>
      <c r="C1505" s="147"/>
      <c r="D1505" s="147"/>
    </row>
    <row r="1506" spans="1:12" ht="21" customHeight="1">
      <c r="B1506" s="139"/>
      <c r="C1506" s="147"/>
      <c r="D1506" s="147"/>
    </row>
    <row r="1507" spans="1:12" ht="21" customHeight="1">
      <c r="B1507" s="139"/>
      <c r="C1507" s="147"/>
      <c r="D1507" s="147"/>
    </row>
    <row r="1508" spans="1:12" ht="21" customHeight="1">
      <c r="B1508" s="139"/>
      <c r="C1508" s="147"/>
      <c r="D1508" s="147"/>
      <c r="F1508" s="114" t="s">
        <v>534</v>
      </c>
      <c r="H1508" s="142">
        <f>開票立会人入力シート!G42</f>
        <v>0</v>
      </c>
      <c r="I1508" s="281"/>
      <c r="J1508" s="154">
        <f>開票立会人入力シート!I42</f>
        <v>0</v>
      </c>
      <c r="K1508" s="148"/>
      <c r="L1508" s="135"/>
    </row>
    <row r="1509" spans="1:12" ht="21" customHeight="1">
      <c r="B1509" s="139"/>
      <c r="C1509" s="147"/>
      <c r="D1509" s="147"/>
    </row>
    <row r="1510" spans="1:12" ht="21" customHeight="1">
      <c r="B1510" s="139"/>
      <c r="C1510" s="147"/>
      <c r="D1510" s="147"/>
    </row>
    <row r="1511" spans="1:12" ht="21" customHeight="1">
      <c r="B1511" s="139"/>
      <c r="C1511" s="147"/>
      <c r="D1511" s="147"/>
    </row>
    <row r="1514" spans="1:12" ht="21" customHeight="1">
      <c r="B1514" s="114" t="s">
        <v>544</v>
      </c>
      <c r="D1514" s="933">
        <f>入力シート!C8</f>
        <v>0</v>
      </c>
      <c r="E1514" s="933"/>
      <c r="F1514" s="154">
        <f>入力シート!C10</f>
        <v>0</v>
      </c>
      <c r="H1514" s="140" t="s">
        <v>515</v>
      </c>
    </row>
    <row r="1516" spans="1:12" ht="21" customHeight="1">
      <c r="D1516" s="133"/>
      <c r="E1516" s="133"/>
      <c r="F1516" s="134"/>
      <c r="G1516" s="133"/>
      <c r="I1516" s="927"/>
      <c r="J1516" s="927"/>
      <c r="K1516" s="928"/>
      <c r="L1516" s="928"/>
    </row>
    <row r="1517" spans="1:12" ht="21" customHeight="1">
      <c r="D1517" s="133"/>
      <c r="E1517" s="133"/>
      <c r="F1517" s="134"/>
      <c r="G1517" s="133"/>
      <c r="I1517" s="135"/>
      <c r="J1517" s="135"/>
      <c r="K1517" s="136"/>
      <c r="L1517" s="136"/>
    </row>
    <row r="1518" spans="1:12" ht="21" customHeight="1">
      <c r="D1518" s="133"/>
      <c r="E1518" s="133"/>
      <c r="F1518" s="134"/>
      <c r="G1518" s="133"/>
      <c r="I1518" s="135"/>
      <c r="J1518" s="135"/>
      <c r="K1518" s="136"/>
      <c r="L1518" s="136"/>
    </row>
    <row r="1519" spans="1:12" ht="21" customHeight="1">
      <c r="D1519" s="133"/>
      <c r="E1519" s="133"/>
      <c r="F1519" s="134"/>
      <c r="G1519" s="133"/>
      <c r="I1519" s="135"/>
      <c r="J1519" s="135"/>
      <c r="K1519" s="136"/>
      <c r="L1519" s="136"/>
    </row>
    <row r="1520" spans="1:12" ht="21" customHeight="1">
      <c r="A1520" s="137"/>
    </row>
  </sheetData>
  <mergeCells count="200">
    <mergeCell ref="A43:N43"/>
    <mergeCell ref="B54:D54"/>
    <mergeCell ref="D70:E70"/>
    <mergeCell ref="I72:J72"/>
    <mergeCell ref="K72:L72"/>
    <mergeCell ref="A5:N5"/>
    <mergeCell ref="B16:D16"/>
    <mergeCell ref="I34:J34"/>
    <mergeCell ref="K34:L34"/>
    <mergeCell ref="D32:E32"/>
    <mergeCell ref="A119:N119"/>
    <mergeCell ref="B130:D130"/>
    <mergeCell ref="D146:E146"/>
    <mergeCell ref="I148:J148"/>
    <mergeCell ref="K148:L148"/>
    <mergeCell ref="A81:N81"/>
    <mergeCell ref="B92:D92"/>
    <mergeCell ref="D108:E108"/>
    <mergeCell ref="I110:J110"/>
    <mergeCell ref="K110:L110"/>
    <mergeCell ref="A195:N195"/>
    <mergeCell ref="B206:D206"/>
    <mergeCell ref="D222:E222"/>
    <mergeCell ref="I224:J224"/>
    <mergeCell ref="K224:L224"/>
    <mergeCell ref="A157:N157"/>
    <mergeCell ref="B168:D168"/>
    <mergeCell ref="D184:E184"/>
    <mergeCell ref="I186:J186"/>
    <mergeCell ref="K186:L186"/>
    <mergeCell ref="A271:N271"/>
    <mergeCell ref="B282:D282"/>
    <mergeCell ref="D298:E298"/>
    <mergeCell ref="I300:J300"/>
    <mergeCell ref="K300:L300"/>
    <mergeCell ref="A233:N233"/>
    <mergeCell ref="B244:D244"/>
    <mergeCell ref="D260:E260"/>
    <mergeCell ref="I262:J262"/>
    <mergeCell ref="K262:L262"/>
    <mergeCell ref="A347:N347"/>
    <mergeCell ref="B358:D358"/>
    <mergeCell ref="D374:E374"/>
    <mergeCell ref="I376:J376"/>
    <mergeCell ref="K376:L376"/>
    <mergeCell ref="A309:N309"/>
    <mergeCell ref="B320:D320"/>
    <mergeCell ref="D336:E336"/>
    <mergeCell ref="I338:J338"/>
    <mergeCell ref="K338:L338"/>
    <mergeCell ref="A423:N423"/>
    <mergeCell ref="B434:D434"/>
    <mergeCell ref="D450:E450"/>
    <mergeCell ref="I452:J452"/>
    <mergeCell ref="K452:L452"/>
    <mergeCell ref="A385:N385"/>
    <mergeCell ref="B396:D396"/>
    <mergeCell ref="D412:E412"/>
    <mergeCell ref="I414:J414"/>
    <mergeCell ref="K414:L414"/>
    <mergeCell ref="A499:N499"/>
    <mergeCell ref="B510:D510"/>
    <mergeCell ref="D526:E526"/>
    <mergeCell ref="I528:J528"/>
    <mergeCell ref="K528:L528"/>
    <mergeCell ref="A461:N461"/>
    <mergeCell ref="B472:D472"/>
    <mergeCell ref="D488:E488"/>
    <mergeCell ref="I490:J490"/>
    <mergeCell ref="K490:L490"/>
    <mergeCell ref="A575:N575"/>
    <mergeCell ref="B586:D586"/>
    <mergeCell ref="D602:E602"/>
    <mergeCell ref="I604:J604"/>
    <mergeCell ref="K604:L604"/>
    <mergeCell ref="A537:N537"/>
    <mergeCell ref="B548:D548"/>
    <mergeCell ref="D564:E564"/>
    <mergeCell ref="I566:J566"/>
    <mergeCell ref="K566:L566"/>
    <mergeCell ref="A651:N651"/>
    <mergeCell ref="B662:D662"/>
    <mergeCell ref="D678:E678"/>
    <mergeCell ref="I680:J680"/>
    <mergeCell ref="K680:L680"/>
    <mergeCell ref="A613:N613"/>
    <mergeCell ref="B624:D624"/>
    <mergeCell ref="D640:E640"/>
    <mergeCell ref="I642:J642"/>
    <mergeCell ref="K642:L642"/>
    <mergeCell ref="A727:N727"/>
    <mergeCell ref="B738:D738"/>
    <mergeCell ref="D754:E754"/>
    <mergeCell ref="I756:J756"/>
    <mergeCell ref="K756:L756"/>
    <mergeCell ref="A689:N689"/>
    <mergeCell ref="B700:D700"/>
    <mergeCell ref="D716:E716"/>
    <mergeCell ref="I718:J718"/>
    <mergeCell ref="K718:L718"/>
    <mergeCell ref="A803:N803"/>
    <mergeCell ref="B814:D814"/>
    <mergeCell ref="D830:E830"/>
    <mergeCell ref="I832:J832"/>
    <mergeCell ref="K832:L832"/>
    <mergeCell ref="A765:N765"/>
    <mergeCell ref="B776:D776"/>
    <mergeCell ref="D792:E792"/>
    <mergeCell ref="I794:J794"/>
    <mergeCell ref="K794:L794"/>
    <mergeCell ref="A879:N879"/>
    <mergeCell ref="B890:D890"/>
    <mergeCell ref="D906:E906"/>
    <mergeCell ref="I908:J908"/>
    <mergeCell ref="K908:L908"/>
    <mergeCell ref="A841:N841"/>
    <mergeCell ref="B852:D852"/>
    <mergeCell ref="D868:E868"/>
    <mergeCell ref="I870:J870"/>
    <mergeCell ref="K870:L870"/>
    <mergeCell ref="A955:N955"/>
    <mergeCell ref="B966:D966"/>
    <mergeCell ref="D982:E982"/>
    <mergeCell ref="I984:J984"/>
    <mergeCell ref="K984:L984"/>
    <mergeCell ref="A917:N917"/>
    <mergeCell ref="B928:D928"/>
    <mergeCell ref="D944:E944"/>
    <mergeCell ref="I946:J946"/>
    <mergeCell ref="K946:L946"/>
    <mergeCell ref="A1031:N1031"/>
    <mergeCell ref="B1042:D1042"/>
    <mergeCell ref="D1058:E1058"/>
    <mergeCell ref="I1060:J1060"/>
    <mergeCell ref="K1060:L1060"/>
    <mergeCell ref="A993:N993"/>
    <mergeCell ref="B1004:D1004"/>
    <mergeCell ref="D1020:E1020"/>
    <mergeCell ref="I1022:J1022"/>
    <mergeCell ref="K1022:L1022"/>
    <mergeCell ref="A1107:N1107"/>
    <mergeCell ref="B1118:D1118"/>
    <mergeCell ref="D1134:E1134"/>
    <mergeCell ref="I1136:J1136"/>
    <mergeCell ref="K1136:L1136"/>
    <mergeCell ref="A1069:N1069"/>
    <mergeCell ref="B1080:D1080"/>
    <mergeCell ref="D1096:E1096"/>
    <mergeCell ref="I1098:J1098"/>
    <mergeCell ref="K1098:L1098"/>
    <mergeCell ref="A1183:N1183"/>
    <mergeCell ref="B1194:D1194"/>
    <mergeCell ref="D1210:E1210"/>
    <mergeCell ref="I1212:J1212"/>
    <mergeCell ref="K1212:L1212"/>
    <mergeCell ref="A1145:N1145"/>
    <mergeCell ref="B1156:D1156"/>
    <mergeCell ref="D1172:E1172"/>
    <mergeCell ref="I1174:J1174"/>
    <mergeCell ref="K1174:L1174"/>
    <mergeCell ref="A1259:N1259"/>
    <mergeCell ref="B1270:D1270"/>
    <mergeCell ref="D1286:E1286"/>
    <mergeCell ref="I1288:J1288"/>
    <mergeCell ref="K1288:L1288"/>
    <mergeCell ref="A1221:N1221"/>
    <mergeCell ref="B1232:D1232"/>
    <mergeCell ref="D1248:E1248"/>
    <mergeCell ref="I1250:J1250"/>
    <mergeCell ref="K1250:L1250"/>
    <mergeCell ref="A1335:N1335"/>
    <mergeCell ref="B1346:D1346"/>
    <mergeCell ref="D1362:E1362"/>
    <mergeCell ref="I1364:J1364"/>
    <mergeCell ref="K1364:L1364"/>
    <mergeCell ref="A1297:N1297"/>
    <mergeCell ref="B1308:D1308"/>
    <mergeCell ref="D1324:E1324"/>
    <mergeCell ref="I1326:J1326"/>
    <mergeCell ref="K1326:L1326"/>
    <mergeCell ref="A1411:N1411"/>
    <mergeCell ref="B1422:D1422"/>
    <mergeCell ref="D1438:E1438"/>
    <mergeCell ref="I1440:J1440"/>
    <mergeCell ref="K1440:L1440"/>
    <mergeCell ref="A1373:N1373"/>
    <mergeCell ref="B1384:D1384"/>
    <mergeCell ref="D1400:E1400"/>
    <mergeCell ref="I1402:J1402"/>
    <mergeCell ref="K1402:L1402"/>
    <mergeCell ref="A1487:N1487"/>
    <mergeCell ref="B1498:D1498"/>
    <mergeCell ref="D1514:E1514"/>
    <mergeCell ref="I1516:J1516"/>
    <mergeCell ref="K1516:L1516"/>
    <mergeCell ref="A1449:N1449"/>
    <mergeCell ref="B1460:D1460"/>
    <mergeCell ref="D1476:E1476"/>
    <mergeCell ref="I1478:J1478"/>
    <mergeCell ref="K1478:L1478"/>
  </mergeCells>
  <phoneticPr fontId="3"/>
  <pageMargins left="0.98425196850393704" right="0.59055118110236227" top="0.98425196850393704" bottom="0.98425196850393704" header="0.51181102362204722" footer="0.51181102362204722"/>
  <pageSetup paperSize="9" scale="95" orientation="portrait" horizontalDpi="200" verticalDpi="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85"/>
  <sheetViews>
    <sheetView view="pageBreakPreview" topLeftCell="A19" zoomScaleNormal="100" zoomScaleSheetLayoutView="100" workbookViewId="0">
      <selection activeCell="K13" sqref="K13"/>
    </sheetView>
  </sheetViews>
  <sheetFormatPr defaultColWidth="5.875" defaultRowHeight="14.25"/>
  <cols>
    <col min="1" max="13" width="5.875" style="114" customWidth="1"/>
    <col min="14" max="14" width="6.75" style="114" customWidth="1"/>
    <col min="15" max="16384" width="5.875" style="114"/>
  </cols>
  <sheetData>
    <row r="1" spans="1:14">
      <c r="N1" s="138" t="s">
        <v>579</v>
      </c>
    </row>
    <row r="5" spans="1:14" ht="28.5">
      <c r="A5" s="921" t="s">
        <v>581</v>
      </c>
      <c r="B5" s="921"/>
      <c r="C5" s="921"/>
      <c r="D5" s="921"/>
      <c r="E5" s="921"/>
      <c r="F5" s="921"/>
      <c r="G5" s="921"/>
      <c r="H5" s="921"/>
      <c r="I5" s="921"/>
      <c r="J5" s="921"/>
      <c r="K5" s="921"/>
      <c r="L5" s="921"/>
      <c r="M5" s="921"/>
      <c r="N5" s="921"/>
    </row>
    <row r="6" spans="1:14">
      <c r="D6" s="949" t="s">
        <v>825</v>
      </c>
      <c r="E6" s="949"/>
      <c r="F6" s="949"/>
      <c r="G6" s="949"/>
      <c r="H6" s="949"/>
      <c r="I6" s="949"/>
      <c r="J6" s="949"/>
      <c r="K6" s="949"/>
    </row>
    <row r="7" spans="1:14">
      <c r="K7" s="948" t="str">
        <f>入力シート!C3</f>
        <v>令和4年6月22日</v>
      </c>
      <c r="L7" s="948"/>
      <c r="M7" s="948"/>
      <c r="N7" s="948"/>
    </row>
    <row r="9" spans="1:14">
      <c r="A9" s="934">
        <f>入力シート!C47</f>
        <v>0</v>
      </c>
      <c r="B9" s="934"/>
      <c r="C9" s="114" t="s">
        <v>583</v>
      </c>
    </row>
    <row r="12" spans="1:14" ht="14.25" customHeight="1">
      <c r="F12" s="141" t="s">
        <v>727</v>
      </c>
    </row>
    <row r="13" spans="1:14" ht="14.25" customHeight="1"/>
    <row r="14" spans="1:14" ht="14.25" customHeight="1"/>
    <row r="15" spans="1:14" ht="14.25" customHeight="1">
      <c r="E15" s="114" t="s">
        <v>585</v>
      </c>
      <c r="G15" s="280">
        <f>入力シート!C22</f>
        <v>0</v>
      </c>
    </row>
    <row r="16" spans="1:14" ht="14.25" customHeight="1"/>
    <row r="17" spans="1:14" ht="14.25" customHeight="1"/>
    <row r="18" spans="1:14" ht="14.25" customHeight="1">
      <c r="E18" s="114" t="s">
        <v>586</v>
      </c>
      <c r="G18" s="141">
        <f>入力シート!C26</f>
        <v>0</v>
      </c>
    </row>
    <row r="21" spans="1:14" ht="18.75">
      <c r="E21" s="114" t="s">
        <v>584</v>
      </c>
      <c r="G21" s="325">
        <f>入力シート!C8</f>
        <v>0</v>
      </c>
      <c r="H21" s="325"/>
      <c r="I21" s="325">
        <f>入力シート!C10</f>
        <v>0</v>
      </c>
      <c r="J21" s="154"/>
    </row>
    <row r="24" spans="1:14">
      <c r="A24" s="114" t="s">
        <v>588</v>
      </c>
    </row>
    <row r="26" spans="1:14">
      <c r="H26" s="141"/>
    </row>
    <row r="27" spans="1:14">
      <c r="A27" s="920" t="s">
        <v>589</v>
      </c>
      <c r="B27" s="920"/>
      <c r="C27" s="920"/>
      <c r="D27" s="920"/>
      <c r="E27" s="920"/>
      <c r="F27" s="920"/>
      <c r="G27" s="920"/>
      <c r="H27" s="920"/>
      <c r="I27" s="920"/>
      <c r="J27" s="920"/>
      <c r="K27" s="920"/>
      <c r="L27" s="920"/>
      <c r="M27" s="920"/>
      <c r="N27" s="920"/>
    </row>
    <row r="28" spans="1:14" ht="14.25" customHeight="1"/>
    <row r="29" spans="1:14" ht="18" customHeight="1">
      <c r="D29" s="157"/>
      <c r="E29" s="157"/>
    </row>
    <row r="30" spans="1:14" ht="36" customHeight="1">
      <c r="A30" s="939" t="s">
        <v>590</v>
      </c>
      <c r="B30" s="940"/>
      <c r="C30" s="940"/>
      <c r="D30" s="941"/>
      <c r="E30" s="942">
        <f>入力シート!C48</f>
        <v>0</v>
      </c>
      <c r="F30" s="943"/>
      <c r="G30" s="943"/>
      <c r="H30" s="943"/>
      <c r="I30" s="943"/>
      <c r="J30" s="943"/>
      <c r="K30" s="943"/>
      <c r="L30" s="943"/>
      <c r="M30" s="943"/>
      <c r="N30" s="944"/>
    </row>
    <row r="31" spans="1:14" ht="36" customHeight="1">
      <c r="A31" s="955" t="s">
        <v>591</v>
      </c>
      <c r="B31" s="956"/>
      <c r="C31" s="956"/>
      <c r="D31" s="957"/>
      <c r="E31" s="958">
        <f>入力シート!C49</f>
        <v>0</v>
      </c>
      <c r="F31" s="959"/>
      <c r="G31" s="959"/>
      <c r="H31" s="959"/>
      <c r="I31" s="158" t="s">
        <v>594</v>
      </c>
      <c r="J31" s="959">
        <f>入力シート!C50</f>
        <v>0</v>
      </c>
      <c r="K31" s="959"/>
      <c r="L31" s="959"/>
      <c r="M31" s="959"/>
      <c r="N31" s="960"/>
    </row>
    <row r="32" spans="1:14" ht="36" customHeight="1">
      <c r="A32" s="950" t="s">
        <v>592</v>
      </c>
      <c r="B32" s="951"/>
      <c r="C32" s="951"/>
      <c r="D32" s="952"/>
      <c r="E32" s="945" t="str">
        <f>入力シート!C3</f>
        <v>令和4年6月22日</v>
      </c>
      <c r="F32" s="946"/>
      <c r="G32" s="946"/>
      <c r="H32" s="946"/>
      <c r="I32" s="946"/>
      <c r="J32" s="946"/>
      <c r="K32" s="946"/>
      <c r="L32" s="946"/>
      <c r="M32" s="946"/>
      <c r="N32" s="947"/>
    </row>
    <row r="33" spans="1:14" ht="36" customHeight="1">
      <c r="A33" s="950" t="s">
        <v>593</v>
      </c>
      <c r="B33" s="951"/>
      <c r="C33" s="951"/>
      <c r="D33" s="952"/>
      <c r="E33" s="953">
        <f>入力シート!C8</f>
        <v>0</v>
      </c>
      <c r="F33" s="954"/>
      <c r="G33" s="954"/>
      <c r="H33" s="954">
        <f>入力シート!C10</f>
        <v>0</v>
      </c>
      <c r="I33" s="954"/>
      <c r="J33" s="954"/>
      <c r="K33" s="159"/>
      <c r="L33" s="159"/>
      <c r="M33" s="159"/>
      <c r="N33" s="160"/>
    </row>
    <row r="35" spans="1:14">
      <c r="B35" s="155"/>
      <c r="C35" s="161"/>
      <c r="D35" s="161"/>
    </row>
    <row r="36" spans="1:14">
      <c r="B36" s="139"/>
      <c r="C36" s="147"/>
      <c r="D36" s="147"/>
    </row>
    <row r="37" spans="1:14">
      <c r="B37" s="139"/>
      <c r="C37" s="147"/>
      <c r="D37" s="147"/>
    </row>
    <row r="38" spans="1:14">
      <c r="A38" s="289" t="s">
        <v>1333</v>
      </c>
    </row>
    <row r="39" spans="1:14">
      <c r="A39" s="289" t="s">
        <v>1334</v>
      </c>
    </row>
    <row r="40" spans="1:14">
      <c r="A40" s="289" t="s">
        <v>1342</v>
      </c>
    </row>
    <row r="41" spans="1:14">
      <c r="A41" s="289" t="s">
        <v>1343</v>
      </c>
    </row>
    <row r="42" spans="1:14">
      <c r="N42" s="138" t="s">
        <v>579</v>
      </c>
    </row>
    <row r="46" spans="1:14" ht="28.5">
      <c r="A46" s="921" t="s">
        <v>581</v>
      </c>
      <c r="B46" s="921"/>
      <c r="C46" s="921"/>
      <c r="D46" s="921"/>
      <c r="E46" s="921"/>
      <c r="F46" s="921"/>
      <c r="G46" s="921"/>
      <c r="H46" s="921"/>
      <c r="I46" s="921"/>
      <c r="J46" s="921"/>
      <c r="K46" s="921"/>
      <c r="L46" s="921"/>
      <c r="M46" s="921"/>
      <c r="N46" s="921"/>
    </row>
    <row r="47" spans="1:14">
      <c r="D47" s="949" t="s">
        <v>826</v>
      </c>
      <c r="E47" s="949"/>
      <c r="F47" s="949"/>
      <c r="G47" s="949"/>
      <c r="H47" s="949"/>
      <c r="I47" s="949"/>
      <c r="J47" s="949"/>
      <c r="K47" s="949"/>
    </row>
    <row r="48" spans="1:14">
      <c r="L48" s="948" t="str">
        <f>入力シート!C3</f>
        <v>令和4年6月22日</v>
      </c>
      <c r="M48" s="948"/>
      <c r="N48" s="948"/>
    </row>
    <row r="50" spans="1:10">
      <c r="A50" s="934" t="s">
        <v>599</v>
      </c>
      <c r="B50" s="934"/>
      <c r="C50" s="114" t="s">
        <v>583</v>
      </c>
    </row>
    <row r="53" spans="1:10">
      <c r="F53" s="141" t="s">
        <v>727</v>
      </c>
    </row>
    <row r="56" spans="1:10">
      <c r="E56" s="114" t="s">
        <v>585</v>
      </c>
      <c r="G56" s="280">
        <f>入力シート!C22</f>
        <v>0</v>
      </c>
    </row>
    <row r="59" spans="1:10">
      <c r="E59" s="114" t="s">
        <v>586</v>
      </c>
      <c r="G59" s="141">
        <f>入力シート!C26</f>
        <v>0</v>
      </c>
    </row>
    <row r="62" spans="1:10" ht="18.75">
      <c r="E62" s="114" t="s">
        <v>584</v>
      </c>
      <c r="G62" s="325">
        <f>入力シート!C8</f>
        <v>0</v>
      </c>
      <c r="H62" s="325"/>
      <c r="I62" s="325">
        <f>入力シート!C10</f>
        <v>0</v>
      </c>
      <c r="J62" s="154"/>
    </row>
    <row r="65" spans="1:14">
      <c r="A65" s="114" t="s">
        <v>588</v>
      </c>
    </row>
    <row r="67" spans="1:14">
      <c r="H67" s="141"/>
    </row>
    <row r="68" spans="1:14">
      <c r="A68" s="920" t="s">
        <v>589</v>
      </c>
      <c r="B68" s="920"/>
      <c r="C68" s="920"/>
      <c r="D68" s="920"/>
      <c r="E68" s="920"/>
      <c r="F68" s="920"/>
      <c r="G68" s="920"/>
      <c r="H68" s="920"/>
      <c r="I68" s="920"/>
      <c r="J68" s="920"/>
      <c r="K68" s="920"/>
      <c r="L68" s="920"/>
      <c r="M68" s="920"/>
      <c r="N68" s="920"/>
    </row>
    <row r="70" spans="1:14">
      <c r="D70" s="157"/>
      <c r="E70" s="157"/>
    </row>
    <row r="71" spans="1:14" ht="35.25" customHeight="1">
      <c r="A71" s="939" t="s">
        <v>590</v>
      </c>
      <c r="B71" s="940"/>
      <c r="C71" s="940"/>
      <c r="D71" s="941"/>
      <c r="E71" s="942">
        <f>入力シート!C48</f>
        <v>0</v>
      </c>
      <c r="F71" s="943"/>
      <c r="G71" s="943"/>
      <c r="H71" s="943"/>
      <c r="I71" s="943"/>
      <c r="J71" s="943"/>
      <c r="K71" s="943"/>
      <c r="L71" s="943"/>
      <c r="M71" s="943"/>
      <c r="N71" s="944"/>
    </row>
    <row r="72" spans="1:14" ht="35.25" customHeight="1">
      <c r="A72" s="955" t="s">
        <v>591</v>
      </c>
      <c r="B72" s="956"/>
      <c r="C72" s="956"/>
      <c r="D72" s="957"/>
      <c r="E72" s="958">
        <f>入力シート!C49</f>
        <v>0</v>
      </c>
      <c r="F72" s="959"/>
      <c r="G72" s="959"/>
      <c r="H72" s="959"/>
      <c r="I72" s="158" t="s">
        <v>594</v>
      </c>
      <c r="J72" s="959">
        <f>入力シート!C50</f>
        <v>0</v>
      </c>
      <c r="K72" s="959"/>
      <c r="L72" s="959"/>
      <c r="M72" s="959"/>
      <c r="N72" s="960"/>
    </row>
    <row r="73" spans="1:14" ht="35.25" customHeight="1">
      <c r="A73" s="950" t="s">
        <v>592</v>
      </c>
      <c r="B73" s="951"/>
      <c r="C73" s="951"/>
      <c r="D73" s="952"/>
      <c r="E73" s="945" t="str">
        <f>入力シート!C3</f>
        <v>令和4年6月22日</v>
      </c>
      <c r="F73" s="946"/>
      <c r="G73" s="946"/>
      <c r="H73" s="946"/>
      <c r="I73" s="946"/>
      <c r="J73" s="946"/>
      <c r="K73" s="946"/>
      <c r="L73" s="946"/>
      <c r="M73" s="946"/>
      <c r="N73" s="947"/>
    </row>
    <row r="74" spans="1:14" ht="35.25" customHeight="1">
      <c r="A74" s="950" t="s">
        <v>593</v>
      </c>
      <c r="B74" s="951"/>
      <c r="C74" s="951"/>
      <c r="D74" s="952"/>
      <c r="E74" s="953">
        <f>入力シート!C8</f>
        <v>0</v>
      </c>
      <c r="F74" s="954"/>
      <c r="G74" s="954"/>
      <c r="H74" s="954">
        <f>入力シート!C10</f>
        <v>0</v>
      </c>
      <c r="I74" s="954"/>
      <c r="J74" s="954"/>
      <c r="K74" s="159"/>
      <c r="L74" s="159"/>
      <c r="M74" s="159"/>
      <c r="N74" s="160"/>
    </row>
    <row r="76" spans="1:14">
      <c r="B76" s="155"/>
      <c r="C76" s="161"/>
      <c r="D76" s="161"/>
    </row>
    <row r="77" spans="1:14">
      <c r="B77" s="139"/>
      <c r="C77" s="147"/>
      <c r="D77" s="147"/>
    </row>
    <row r="78" spans="1:14">
      <c r="B78" s="139"/>
      <c r="C78" s="147"/>
      <c r="D78" s="147"/>
    </row>
    <row r="79" spans="1:14">
      <c r="A79" s="289" t="s">
        <v>1333</v>
      </c>
    </row>
    <row r="80" spans="1:14">
      <c r="A80" s="289" t="s">
        <v>1334</v>
      </c>
    </row>
    <row r="81" spans="1:7">
      <c r="A81" s="289" t="s">
        <v>1342</v>
      </c>
    </row>
    <row r="82" spans="1:7">
      <c r="A82" s="289" t="s">
        <v>1343</v>
      </c>
    </row>
    <row r="83" spans="1:7">
      <c r="B83" s="139"/>
      <c r="C83" s="147"/>
      <c r="D83" s="147"/>
    </row>
    <row r="84" spans="1:7">
      <c r="B84" s="139"/>
      <c r="C84" s="147"/>
      <c r="D84" s="147"/>
      <c r="G84" s="141"/>
    </row>
    <row r="85" spans="1:7">
      <c r="B85" s="139"/>
      <c r="C85" s="147"/>
      <c r="D85" s="147"/>
    </row>
  </sheetData>
  <mergeCells count="30">
    <mergeCell ref="A5:N5"/>
    <mergeCell ref="A9:B9"/>
    <mergeCell ref="A27:N27"/>
    <mergeCell ref="A32:D32"/>
    <mergeCell ref="A33:D33"/>
    <mergeCell ref="K7:N7"/>
    <mergeCell ref="E33:G33"/>
    <mergeCell ref="H33:J33"/>
    <mergeCell ref="A31:D31"/>
    <mergeCell ref="A30:D30"/>
    <mergeCell ref="E31:H31"/>
    <mergeCell ref="J31:N31"/>
    <mergeCell ref="D6:K6"/>
    <mergeCell ref="A74:D74"/>
    <mergeCell ref="E74:G74"/>
    <mergeCell ref="H74:J74"/>
    <mergeCell ref="A72:D72"/>
    <mergeCell ref="E72:H72"/>
    <mergeCell ref="J72:N72"/>
    <mergeCell ref="A73:D73"/>
    <mergeCell ref="E73:N73"/>
    <mergeCell ref="A50:B50"/>
    <mergeCell ref="A68:N68"/>
    <mergeCell ref="A71:D71"/>
    <mergeCell ref="E71:N71"/>
    <mergeCell ref="E30:N30"/>
    <mergeCell ref="E32:N32"/>
    <mergeCell ref="L48:N48"/>
    <mergeCell ref="A46:N46"/>
    <mergeCell ref="D47:K47"/>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rowBreaks count="1" manualBreakCount="1">
    <brk id="41"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87"/>
  <sheetViews>
    <sheetView view="pageBreakPreview" topLeftCell="A64" zoomScaleNormal="100" zoomScaleSheetLayoutView="100" workbookViewId="0">
      <selection activeCell="E31" sqref="E31:N31"/>
    </sheetView>
  </sheetViews>
  <sheetFormatPr defaultColWidth="5.875" defaultRowHeight="14.25"/>
  <cols>
    <col min="1" max="13" width="5.875" style="114" customWidth="1"/>
    <col min="14" max="14" width="6.75" style="114" customWidth="1"/>
    <col min="15" max="16384" width="5.875" style="114"/>
  </cols>
  <sheetData>
    <row r="1" spans="1:14">
      <c r="N1" s="138" t="s">
        <v>582</v>
      </c>
    </row>
    <row r="5" spans="1:14" ht="28.5">
      <c r="A5" s="921" t="s">
        <v>600</v>
      </c>
      <c r="B5" s="921"/>
      <c r="C5" s="921"/>
      <c r="D5" s="921"/>
      <c r="E5" s="921"/>
      <c r="F5" s="921"/>
      <c r="G5" s="921"/>
      <c r="H5" s="921"/>
      <c r="I5" s="921"/>
      <c r="J5" s="921"/>
      <c r="K5" s="921"/>
      <c r="L5" s="921"/>
      <c r="M5" s="921"/>
      <c r="N5" s="921"/>
    </row>
    <row r="6" spans="1:14">
      <c r="D6" s="949" t="s">
        <v>825</v>
      </c>
      <c r="E6" s="949"/>
      <c r="F6" s="949"/>
      <c r="G6" s="949"/>
      <c r="H6" s="949"/>
      <c r="I6" s="949"/>
      <c r="J6" s="949"/>
      <c r="K6" s="949"/>
    </row>
    <row r="7" spans="1:14">
      <c r="J7" s="143"/>
      <c r="K7" s="143"/>
      <c r="L7" s="162"/>
      <c r="M7" s="162"/>
      <c r="N7" s="403" t="s">
        <v>1337</v>
      </c>
    </row>
    <row r="9" spans="1:14">
      <c r="A9" s="934">
        <f>入力シート!C53</f>
        <v>0</v>
      </c>
      <c r="B9" s="934"/>
      <c r="C9" s="114" t="s">
        <v>583</v>
      </c>
    </row>
    <row r="12" spans="1:14" ht="14.25" customHeight="1">
      <c r="F12" s="280" t="s">
        <v>728</v>
      </c>
    </row>
    <row r="13" spans="1:14" ht="14.25" customHeight="1"/>
    <row r="14" spans="1:14" ht="14.25" customHeight="1"/>
    <row r="15" spans="1:14" ht="14.25" customHeight="1">
      <c r="E15" s="114" t="s">
        <v>585</v>
      </c>
      <c r="G15" s="280">
        <f>入力シート!C22</f>
        <v>0</v>
      </c>
      <c r="H15" s="289"/>
      <c r="I15" s="289"/>
      <c r="J15" s="289"/>
    </row>
    <row r="16" spans="1:14" ht="14.25" customHeight="1">
      <c r="G16" s="289"/>
      <c r="H16" s="289"/>
      <c r="I16" s="289"/>
      <c r="J16" s="289"/>
    </row>
    <row r="17" spans="1:14" ht="14.25" customHeight="1">
      <c r="G17" s="289"/>
      <c r="H17" s="289"/>
      <c r="I17" s="289"/>
      <c r="J17" s="289"/>
    </row>
    <row r="18" spans="1:14" ht="14.25" customHeight="1">
      <c r="E18" s="114" t="s">
        <v>586</v>
      </c>
      <c r="G18" s="280">
        <f>入力シート!C26</f>
        <v>0</v>
      </c>
      <c r="H18" s="289"/>
      <c r="I18" s="289"/>
      <c r="J18" s="289"/>
    </row>
    <row r="19" spans="1:14">
      <c r="G19" s="289"/>
      <c r="H19" s="289"/>
      <c r="I19" s="289"/>
      <c r="J19" s="289"/>
    </row>
    <row r="20" spans="1:14">
      <c r="G20" s="289"/>
      <c r="H20" s="289"/>
      <c r="I20" s="289"/>
      <c r="J20" s="289"/>
    </row>
    <row r="21" spans="1:14">
      <c r="E21" s="114" t="s">
        <v>584</v>
      </c>
      <c r="G21" s="325">
        <f>入力シート!C8</f>
        <v>0</v>
      </c>
      <c r="H21" s="325"/>
      <c r="I21" s="325">
        <f>入力シート!C10</f>
        <v>0</v>
      </c>
      <c r="J21" s="325"/>
    </row>
    <row r="24" spans="1:14">
      <c r="A24" s="114" t="s">
        <v>601</v>
      </c>
    </row>
    <row r="26" spans="1:14">
      <c r="H26" s="141"/>
    </row>
    <row r="27" spans="1:14">
      <c r="A27" s="920" t="s">
        <v>589</v>
      </c>
      <c r="B27" s="920"/>
      <c r="C27" s="920"/>
      <c r="D27" s="920"/>
      <c r="E27" s="920"/>
      <c r="F27" s="920"/>
      <c r="G27" s="920"/>
      <c r="H27" s="920"/>
      <c r="I27" s="920"/>
      <c r="J27" s="920"/>
      <c r="K27" s="920"/>
      <c r="L27" s="920"/>
      <c r="M27" s="920"/>
      <c r="N27" s="920"/>
    </row>
    <row r="28" spans="1:14" ht="14.25" customHeight="1"/>
    <row r="29" spans="1:14" ht="14.25" customHeight="1"/>
    <row r="30" spans="1:14" ht="36" customHeight="1">
      <c r="A30" s="939" t="s">
        <v>604</v>
      </c>
      <c r="B30" s="940"/>
      <c r="C30" s="940"/>
      <c r="D30" s="941"/>
      <c r="E30" s="942">
        <f>入力シート!C48</f>
        <v>0</v>
      </c>
      <c r="F30" s="943"/>
      <c r="G30" s="943"/>
      <c r="H30" s="943"/>
      <c r="I30" s="943"/>
      <c r="J30" s="943"/>
      <c r="K30" s="943"/>
      <c r="L30" s="943"/>
      <c r="M30" s="943"/>
      <c r="N30" s="944"/>
    </row>
    <row r="31" spans="1:14" ht="36" customHeight="1">
      <c r="A31" s="939" t="s">
        <v>603</v>
      </c>
      <c r="B31" s="940"/>
      <c r="C31" s="940"/>
      <c r="D31" s="941"/>
      <c r="E31" s="942">
        <f>入力シート!C54</f>
        <v>0</v>
      </c>
      <c r="F31" s="943"/>
      <c r="G31" s="943"/>
      <c r="H31" s="943"/>
      <c r="I31" s="943"/>
      <c r="J31" s="943"/>
      <c r="K31" s="943"/>
      <c r="L31" s="943"/>
      <c r="M31" s="943"/>
      <c r="N31" s="944"/>
    </row>
    <row r="32" spans="1:14" ht="36" customHeight="1">
      <c r="A32" s="955" t="s">
        <v>591</v>
      </c>
      <c r="B32" s="956"/>
      <c r="C32" s="956"/>
      <c r="D32" s="957"/>
      <c r="E32" s="958">
        <f>入力シート!C55</f>
        <v>0</v>
      </c>
      <c r="F32" s="959"/>
      <c r="G32" s="959"/>
      <c r="H32" s="959"/>
      <c r="I32" s="158" t="s">
        <v>594</v>
      </c>
      <c r="J32" s="959">
        <f>入力シート!C56</f>
        <v>0</v>
      </c>
      <c r="K32" s="959"/>
      <c r="L32" s="959"/>
      <c r="M32" s="959"/>
      <c r="N32" s="960"/>
    </row>
    <row r="33" spans="1:14" ht="36" customHeight="1">
      <c r="A33" s="950" t="s">
        <v>605</v>
      </c>
      <c r="B33" s="951"/>
      <c r="C33" s="951"/>
      <c r="D33" s="952"/>
      <c r="E33" s="945" t="str">
        <f>入力シート!E52</f>
        <v>令和-118年1月0日</v>
      </c>
      <c r="F33" s="946"/>
      <c r="G33" s="946"/>
      <c r="H33" s="946"/>
      <c r="I33" s="946"/>
      <c r="J33" s="946"/>
      <c r="K33" s="946"/>
      <c r="L33" s="946"/>
      <c r="M33" s="946"/>
      <c r="N33" s="947"/>
    </row>
    <row r="34" spans="1:14" ht="36" customHeight="1">
      <c r="A34" s="950" t="s">
        <v>593</v>
      </c>
      <c r="B34" s="951"/>
      <c r="C34" s="951"/>
      <c r="D34" s="952"/>
      <c r="E34" s="953">
        <f>入力シート!C8</f>
        <v>0</v>
      </c>
      <c r="F34" s="954"/>
      <c r="G34" s="954"/>
      <c r="H34" s="954">
        <f>入力シート!C10</f>
        <v>0</v>
      </c>
      <c r="I34" s="954"/>
      <c r="J34" s="954"/>
      <c r="K34" s="159"/>
      <c r="L34" s="159"/>
      <c r="M34" s="159"/>
      <c r="N34" s="160"/>
    </row>
    <row r="36" spans="1:14">
      <c r="B36" s="155"/>
      <c r="C36" s="161"/>
      <c r="D36" s="161"/>
    </row>
    <row r="37" spans="1:14">
      <c r="B37" s="139"/>
      <c r="C37" s="147"/>
      <c r="D37" s="147"/>
    </row>
    <row r="38" spans="1:14">
      <c r="B38" s="139"/>
      <c r="C38" s="147"/>
      <c r="D38" s="147"/>
    </row>
    <row r="39" spans="1:14">
      <c r="A39" s="289" t="s">
        <v>1333</v>
      </c>
    </row>
    <row r="40" spans="1:14">
      <c r="A40" s="289" t="s">
        <v>1334</v>
      </c>
    </row>
    <row r="41" spans="1:14">
      <c r="A41" s="289" t="s">
        <v>1342</v>
      </c>
    </row>
    <row r="42" spans="1:14">
      <c r="A42" s="289" t="s">
        <v>1343</v>
      </c>
    </row>
    <row r="43" spans="1:14">
      <c r="N43" s="138" t="s">
        <v>582</v>
      </c>
    </row>
    <row r="47" spans="1:14" ht="28.5">
      <c r="A47" s="921" t="s">
        <v>600</v>
      </c>
      <c r="B47" s="921"/>
      <c r="C47" s="921"/>
      <c r="D47" s="921"/>
      <c r="E47" s="921"/>
      <c r="F47" s="921"/>
      <c r="G47" s="921"/>
      <c r="H47" s="921"/>
      <c r="I47" s="921"/>
      <c r="J47" s="921"/>
      <c r="K47" s="921"/>
      <c r="L47" s="921"/>
      <c r="M47" s="921"/>
      <c r="N47" s="921"/>
    </row>
    <row r="48" spans="1:14">
      <c r="D48" s="949" t="s">
        <v>826</v>
      </c>
      <c r="E48" s="949"/>
      <c r="F48" s="949"/>
      <c r="G48" s="949"/>
      <c r="H48" s="949"/>
      <c r="I48" s="949"/>
      <c r="J48" s="949"/>
      <c r="K48" s="949"/>
    </row>
    <row r="49" spans="1:14">
      <c r="J49" s="143"/>
      <c r="K49" s="143"/>
      <c r="L49" s="162"/>
      <c r="M49" s="162"/>
      <c r="N49" s="403" t="s">
        <v>1338</v>
      </c>
    </row>
    <row r="51" spans="1:14">
      <c r="A51" s="934" t="s">
        <v>599</v>
      </c>
      <c r="B51" s="934"/>
      <c r="C51" s="114" t="s">
        <v>583</v>
      </c>
    </row>
    <row r="54" spans="1:14">
      <c r="F54" s="280" t="s">
        <v>728</v>
      </c>
    </row>
    <row r="57" spans="1:14">
      <c r="E57" s="114" t="s">
        <v>585</v>
      </c>
      <c r="G57" s="280">
        <f>入力シート!C22</f>
        <v>0</v>
      </c>
      <c r="H57" s="289"/>
      <c r="I57" s="289"/>
    </row>
    <row r="58" spans="1:14">
      <c r="G58" s="289"/>
      <c r="H58" s="289"/>
      <c r="I58" s="289"/>
    </row>
    <row r="59" spans="1:14">
      <c r="G59" s="289"/>
      <c r="H59" s="289"/>
      <c r="I59" s="289"/>
    </row>
    <row r="60" spans="1:14">
      <c r="E60" s="114" t="s">
        <v>586</v>
      </c>
      <c r="G60" s="280">
        <f>入力シート!C26</f>
        <v>0</v>
      </c>
      <c r="H60" s="289"/>
      <c r="I60" s="289"/>
    </row>
    <row r="61" spans="1:14">
      <c r="G61" s="289"/>
      <c r="H61" s="289"/>
      <c r="I61" s="289"/>
    </row>
    <row r="62" spans="1:14">
      <c r="G62" s="289"/>
      <c r="H62" s="289"/>
      <c r="I62" s="289"/>
    </row>
    <row r="63" spans="1:14" ht="18.75">
      <c r="E63" s="114" t="s">
        <v>584</v>
      </c>
      <c r="G63" s="325">
        <f>入力シート!C8</f>
        <v>0</v>
      </c>
      <c r="H63" s="325"/>
      <c r="I63" s="325">
        <f>入力シート!C10</f>
        <v>0</v>
      </c>
      <c r="J63" s="154"/>
    </row>
    <row r="66" spans="1:14">
      <c r="A66" s="114" t="s">
        <v>601</v>
      </c>
    </row>
    <row r="68" spans="1:14">
      <c r="H68" s="141"/>
    </row>
    <row r="69" spans="1:14">
      <c r="A69" s="920" t="s">
        <v>589</v>
      </c>
      <c r="B69" s="920"/>
      <c r="C69" s="920"/>
      <c r="D69" s="920"/>
      <c r="E69" s="920"/>
      <c r="F69" s="920"/>
      <c r="G69" s="920"/>
      <c r="H69" s="920"/>
      <c r="I69" s="920"/>
      <c r="J69" s="920"/>
      <c r="K69" s="920"/>
      <c r="L69" s="920"/>
      <c r="M69" s="920"/>
      <c r="N69" s="920"/>
    </row>
    <row r="72" spans="1:14" ht="36" customHeight="1">
      <c r="A72" s="939" t="s">
        <v>604</v>
      </c>
      <c r="B72" s="940"/>
      <c r="C72" s="940"/>
      <c r="D72" s="941"/>
      <c r="E72" s="942">
        <f>入力シート!C48</f>
        <v>0</v>
      </c>
      <c r="F72" s="943"/>
      <c r="G72" s="943"/>
      <c r="H72" s="943"/>
      <c r="I72" s="943"/>
      <c r="J72" s="943"/>
      <c r="K72" s="943"/>
      <c r="L72" s="943"/>
      <c r="M72" s="943"/>
      <c r="N72" s="944"/>
    </row>
    <row r="73" spans="1:14" ht="35.25" customHeight="1">
      <c r="A73" s="939" t="s">
        <v>603</v>
      </c>
      <c r="B73" s="940"/>
      <c r="C73" s="940"/>
      <c r="D73" s="941"/>
      <c r="E73" s="942">
        <f>入力シート!C54</f>
        <v>0</v>
      </c>
      <c r="F73" s="943"/>
      <c r="G73" s="943"/>
      <c r="H73" s="943"/>
      <c r="I73" s="943"/>
      <c r="J73" s="943"/>
      <c r="K73" s="943"/>
      <c r="L73" s="943"/>
      <c r="M73" s="943"/>
      <c r="N73" s="944"/>
    </row>
    <row r="74" spans="1:14" ht="35.25" customHeight="1">
      <c r="A74" s="955" t="s">
        <v>591</v>
      </c>
      <c r="B74" s="956"/>
      <c r="C74" s="956"/>
      <c r="D74" s="957"/>
      <c r="E74" s="958">
        <f>入力シート!C55</f>
        <v>0</v>
      </c>
      <c r="F74" s="959"/>
      <c r="G74" s="959"/>
      <c r="H74" s="959"/>
      <c r="I74" s="158" t="s">
        <v>594</v>
      </c>
      <c r="J74" s="959">
        <f>入力シート!C56</f>
        <v>0</v>
      </c>
      <c r="K74" s="959"/>
      <c r="L74" s="959"/>
      <c r="M74" s="959"/>
      <c r="N74" s="960"/>
    </row>
    <row r="75" spans="1:14" ht="35.25" customHeight="1">
      <c r="A75" s="950" t="s">
        <v>605</v>
      </c>
      <c r="B75" s="951"/>
      <c r="C75" s="951"/>
      <c r="D75" s="952"/>
      <c r="E75" s="945" t="str">
        <f>入力シート!E52</f>
        <v>令和-118年1月0日</v>
      </c>
      <c r="F75" s="946"/>
      <c r="G75" s="946"/>
      <c r="H75" s="946"/>
      <c r="I75" s="946"/>
      <c r="J75" s="946"/>
      <c r="K75" s="946"/>
      <c r="L75" s="946"/>
      <c r="M75" s="946"/>
      <c r="N75" s="947"/>
    </row>
    <row r="76" spans="1:14" ht="35.25" customHeight="1">
      <c r="A76" s="950" t="s">
        <v>593</v>
      </c>
      <c r="B76" s="951"/>
      <c r="C76" s="951"/>
      <c r="D76" s="952"/>
      <c r="E76" s="953">
        <f>入力シート!C8</f>
        <v>0</v>
      </c>
      <c r="F76" s="954"/>
      <c r="G76" s="954"/>
      <c r="H76" s="954">
        <f>入力シート!C10</f>
        <v>0</v>
      </c>
      <c r="I76" s="954"/>
      <c r="J76" s="954"/>
      <c r="K76" s="159"/>
      <c r="L76" s="159"/>
      <c r="M76" s="159"/>
      <c r="N76" s="160"/>
    </row>
    <row r="78" spans="1:14">
      <c r="B78" s="155"/>
      <c r="C78" s="161"/>
      <c r="D78" s="161"/>
    </row>
    <row r="79" spans="1:14">
      <c r="B79" s="139"/>
      <c r="C79" s="147"/>
      <c r="D79" s="147"/>
    </row>
    <row r="80" spans="1:14">
      <c r="B80" s="139"/>
      <c r="C80" s="147"/>
      <c r="D80" s="147"/>
    </row>
    <row r="81" spans="1:7">
      <c r="A81" s="289" t="s">
        <v>1333</v>
      </c>
    </row>
    <row r="82" spans="1:7">
      <c r="A82" s="289" t="s">
        <v>1334</v>
      </c>
    </row>
    <row r="83" spans="1:7">
      <c r="A83" s="289" t="s">
        <v>1342</v>
      </c>
    </row>
    <row r="84" spans="1:7">
      <c r="A84" s="289" t="s">
        <v>1343</v>
      </c>
    </row>
    <row r="85" spans="1:7">
      <c r="B85" s="139"/>
      <c r="C85" s="147"/>
      <c r="D85" s="147"/>
    </row>
    <row r="86" spans="1:7">
      <c r="B86" s="139"/>
      <c r="C86" s="147"/>
      <c r="D86" s="147"/>
      <c r="G86" s="141"/>
    </row>
    <row r="87" spans="1:7">
      <c r="B87" s="139"/>
      <c r="C87" s="147"/>
      <c r="D87" s="147"/>
    </row>
  </sheetData>
  <mergeCells count="32">
    <mergeCell ref="E34:G34"/>
    <mergeCell ref="E75:N75"/>
    <mergeCell ref="A51:B51"/>
    <mergeCell ref="A69:N69"/>
    <mergeCell ref="A34:D34"/>
    <mergeCell ref="A73:D73"/>
    <mergeCell ref="E73:N73"/>
    <mergeCell ref="A47:N47"/>
    <mergeCell ref="H34:J34"/>
    <mergeCell ref="J74:N74"/>
    <mergeCell ref="A76:D76"/>
    <mergeCell ref="E76:G76"/>
    <mergeCell ref="H76:J76"/>
    <mergeCell ref="A74:D74"/>
    <mergeCell ref="E74:H74"/>
    <mergeCell ref="A75:D75"/>
    <mergeCell ref="D6:K6"/>
    <mergeCell ref="D48:K48"/>
    <mergeCell ref="A5:N5"/>
    <mergeCell ref="A72:D72"/>
    <mergeCell ref="E72:N72"/>
    <mergeCell ref="A30:D30"/>
    <mergeCell ref="E30:N30"/>
    <mergeCell ref="A9:B9"/>
    <mergeCell ref="A27:N27"/>
    <mergeCell ref="A33:D33"/>
    <mergeCell ref="A32:D32"/>
    <mergeCell ref="A31:D31"/>
    <mergeCell ref="E31:N31"/>
    <mergeCell ref="E33:N33"/>
    <mergeCell ref="E32:H32"/>
    <mergeCell ref="J32:N32"/>
  </mergeCells>
  <phoneticPr fontId="3"/>
  <pageMargins left="0.78740157480314965" right="0.78740157480314965" top="0.98425196850393704" bottom="0.98425196850393704" header="0.51181102362204722" footer="0.51181102362204722"/>
  <pageSetup paperSize="9" orientation="portrait" blackAndWhite="1" horizontalDpi="200" verticalDpi="200" r:id="rId1"/>
  <headerFooter alignWithMargins="0"/>
  <rowBreaks count="1" manualBreakCount="1">
    <brk id="42" max="1638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view="pageBreakPreview" zoomScaleNormal="100" zoomScaleSheetLayoutView="100" workbookViewId="0">
      <selection activeCell="M46" sqref="L46:M46"/>
    </sheetView>
  </sheetViews>
  <sheetFormatPr defaultColWidth="5.875" defaultRowHeight="14.25"/>
  <cols>
    <col min="1" max="13" width="5.875" style="114" customWidth="1"/>
    <col min="14" max="14" width="6.75" style="114" customWidth="1"/>
    <col min="15" max="16384" width="5.875" style="114"/>
  </cols>
  <sheetData>
    <row r="1" spans="1:14">
      <c r="N1" s="138" t="s">
        <v>602</v>
      </c>
    </row>
    <row r="5" spans="1:14" ht="28.5">
      <c r="A5" s="921" t="s">
        <v>612</v>
      </c>
      <c r="B5" s="921"/>
      <c r="C5" s="921"/>
      <c r="D5" s="921"/>
      <c r="E5" s="921"/>
      <c r="F5" s="921"/>
      <c r="G5" s="921"/>
      <c r="H5" s="921"/>
      <c r="I5" s="921"/>
      <c r="J5" s="921"/>
      <c r="K5" s="921"/>
      <c r="L5" s="921"/>
      <c r="M5" s="921"/>
      <c r="N5" s="921"/>
    </row>
    <row r="7" spans="1:14">
      <c r="L7" s="948" t="str">
        <f>入力シート!C3</f>
        <v>令和4年6月22日</v>
      </c>
      <c r="M7" s="948"/>
      <c r="N7" s="948"/>
    </row>
    <row r="9" spans="1:14">
      <c r="A9" s="114" t="s">
        <v>613</v>
      </c>
    </row>
    <row r="12" spans="1:14" ht="14.25" customHeight="1">
      <c r="F12" s="141" t="s">
        <v>614</v>
      </c>
    </row>
    <row r="13" spans="1:14" ht="14.25" customHeight="1"/>
    <row r="14" spans="1:14" ht="14.25" customHeight="1"/>
    <row r="15" spans="1:14" ht="14.25" customHeight="1">
      <c r="E15" s="114" t="s">
        <v>585</v>
      </c>
      <c r="G15" s="280">
        <f>入力シート!C22</f>
        <v>0</v>
      </c>
    </row>
    <row r="16" spans="1:14" ht="14.25" customHeight="1"/>
    <row r="17" spans="1:14" ht="14.25" customHeight="1"/>
    <row r="18" spans="1:14" ht="14.25" customHeight="1">
      <c r="E18" s="114" t="s">
        <v>586</v>
      </c>
      <c r="G18" s="141">
        <f>入力シート!C26</f>
        <v>0</v>
      </c>
    </row>
    <row r="21" spans="1:14" ht="18.75">
      <c r="E21" s="114" t="s">
        <v>584</v>
      </c>
      <c r="G21" s="325">
        <f>入力シート!C8</f>
        <v>0</v>
      </c>
      <c r="H21" s="325"/>
      <c r="I21" s="325">
        <f>入力シート!C10</f>
        <v>0</v>
      </c>
      <c r="J21" s="154"/>
    </row>
    <row r="24" spans="1:14" ht="24" customHeight="1">
      <c r="A24" s="289" t="s">
        <v>1339</v>
      </c>
    </row>
    <row r="25" spans="1:14" ht="24" customHeight="1">
      <c r="A25" s="289" t="s">
        <v>729</v>
      </c>
    </row>
    <row r="26" spans="1:14">
      <c r="H26" s="141"/>
    </row>
    <row r="27" spans="1:14" ht="24" customHeight="1">
      <c r="A27" s="920" t="s">
        <v>589</v>
      </c>
      <c r="B27" s="920"/>
      <c r="C27" s="920"/>
      <c r="D27" s="920"/>
      <c r="E27" s="920"/>
      <c r="F27" s="920"/>
      <c r="G27" s="920"/>
      <c r="H27" s="920"/>
      <c r="I27" s="920"/>
      <c r="J27" s="920"/>
      <c r="K27" s="920"/>
      <c r="L27" s="920"/>
      <c r="M27" s="920"/>
      <c r="N27" s="920"/>
    </row>
    <row r="28" spans="1:14" ht="14.25" customHeight="1"/>
    <row r="29" spans="1:14" ht="36" customHeight="1">
      <c r="A29" s="967" t="s">
        <v>617</v>
      </c>
      <c r="B29" s="950" t="s">
        <v>534</v>
      </c>
      <c r="C29" s="970"/>
      <c r="D29" s="971"/>
      <c r="E29" s="961">
        <f>入力シート!C58</f>
        <v>0</v>
      </c>
      <c r="F29" s="972"/>
      <c r="G29" s="164"/>
      <c r="H29" s="963">
        <f>入力シート!C59</f>
        <v>0</v>
      </c>
      <c r="I29" s="963"/>
      <c r="J29" s="164"/>
      <c r="K29" s="164"/>
      <c r="L29" s="164"/>
      <c r="M29" s="164"/>
      <c r="N29" s="165"/>
    </row>
    <row r="30" spans="1:14" ht="36" customHeight="1">
      <c r="A30" s="968"/>
      <c r="B30" s="939" t="s">
        <v>533</v>
      </c>
      <c r="C30" s="940"/>
      <c r="D30" s="941"/>
      <c r="E30" s="942">
        <f>入力シート!C61</f>
        <v>0</v>
      </c>
      <c r="F30" s="973"/>
      <c r="G30" s="973"/>
      <c r="H30" s="973"/>
      <c r="I30" s="973"/>
      <c r="J30" s="973"/>
      <c r="K30" s="973"/>
      <c r="L30" s="973"/>
      <c r="M30" s="973"/>
      <c r="N30" s="974"/>
    </row>
    <row r="31" spans="1:14" ht="36" customHeight="1">
      <c r="A31" s="968"/>
      <c r="B31" s="955"/>
      <c r="C31" s="956"/>
      <c r="D31" s="957"/>
      <c r="E31" s="166"/>
      <c r="F31" s="167"/>
      <c r="G31" s="167"/>
      <c r="H31" s="158" t="s">
        <v>616</v>
      </c>
      <c r="I31" s="158"/>
      <c r="J31" s="959">
        <f>入力シート!C62</f>
        <v>0</v>
      </c>
      <c r="K31" s="977"/>
      <c r="L31" s="977"/>
      <c r="M31" s="977"/>
      <c r="N31" s="978"/>
    </row>
    <row r="32" spans="1:14" ht="36" customHeight="1">
      <c r="A32" s="968"/>
      <c r="B32" s="950" t="s">
        <v>492</v>
      </c>
      <c r="C32" s="970"/>
      <c r="D32" s="971"/>
      <c r="E32" s="975">
        <f>入力シート!C63</f>
        <v>0</v>
      </c>
      <c r="F32" s="963"/>
      <c r="G32" s="963"/>
      <c r="H32" s="963"/>
      <c r="I32" s="963"/>
      <c r="J32" s="963"/>
      <c r="K32" s="963"/>
      <c r="L32" s="963"/>
      <c r="M32" s="963"/>
      <c r="N32" s="976"/>
    </row>
    <row r="33" spans="1:14" ht="36" customHeight="1">
      <c r="A33" s="968"/>
      <c r="B33" s="950" t="s">
        <v>484</v>
      </c>
      <c r="C33" s="970"/>
      <c r="D33" s="971"/>
      <c r="E33" s="945">
        <f>入力シート!C60</f>
        <v>0</v>
      </c>
      <c r="F33" s="946"/>
      <c r="G33" s="946"/>
      <c r="H33" s="946"/>
      <c r="I33" s="946"/>
      <c r="J33" s="946"/>
      <c r="K33" s="946"/>
      <c r="L33" s="946"/>
      <c r="M33" s="946"/>
      <c r="N33" s="947"/>
    </row>
    <row r="34" spans="1:14" ht="36" customHeight="1">
      <c r="A34" s="969"/>
      <c r="B34" s="950" t="s">
        <v>615</v>
      </c>
      <c r="C34" s="970"/>
      <c r="D34" s="971"/>
      <c r="E34" s="945" t="str">
        <f>入力シート!E57</f>
        <v>令和-118年1月0日</v>
      </c>
      <c r="F34" s="946"/>
      <c r="G34" s="946"/>
      <c r="H34" s="946"/>
      <c r="I34" s="946"/>
      <c r="J34" s="946"/>
      <c r="K34" s="946"/>
      <c r="L34" s="946"/>
      <c r="M34" s="946"/>
      <c r="N34" s="947"/>
    </row>
    <row r="35" spans="1:14" ht="36" customHeight="1">
      <c r="A35" s="964" t="s">
        <v>496</v>
      </c>
      <c r="B35" s="965"/>
      <c r="C35" s="965"/>
      <c r="D35" s="966"/>
      <c r="E35" s="961">
        <f>入力シート!C8</f>
        <v>0</v>
      </c>
      <c r="F35" s="962"/>
      <c r="G35" s="168"/>
      <c r="H35" s="963">
        <f>入力シート!C10</f>
        <v>0</v>
      </c>
      <c r="I35" s="963"/>
      <c r="J35" s="168"/>
      <c r="K35" s="159"/>
      <c r="L35" s="159"/>
      <c r="M35" s="159"/>
      <c r="N35" s="160"/>
    </row>
    <row r="37" spans="1:14">
      <c r="A37" s="289" t="s">
        <v>1340</v>
      </c>
    </row>
    <row r="38" spans="1:14">
      <c r="A38" s="289" t="s">
        <v>1341</v>
      </c>
    </row>
    <row r="39" spans="1:14">
      <c r="A39" s="289" t="s">
        <v>1344</v>
      </c>
    </row>
    <row r="40" spans="1:14">
      <c r="A40" s="289" t="s">
        <v>1345</v>
      </c>
    </row>
    <row r="41" spans="1:14">
      <c r="B41" s="139"/>
      <c r="C41" s="147"/>
      <c r="D41" s="147"/>
    </row>
    <row r="42" spans="1:14">
      <c r="B42" s="139"/>
      <c r="C42" s="147"/>
      <c r="D42" s="147"/>
      <c r="H42" s="141"/>
    </row>
    <row r="43" spans="1:14">
      <c r="B43" s="139"/>
      <c r="C43" s="147"/>
      <c r="D43" s="147"/>
      <c r="H43" s="141"/>
    </row>
    <row r="44" spans="1:14">
      <c r="B44" s="139"/>
      <c r="C44" s="147"/>
      <c r="D44" s="147"/>
    </row>
    <row r="45" spans="1:14">
      <c r="B45" s="139"/>
      <c r="C45" s="147"/>
      <c r="D45" s="147"/>
      <c r="G45" s="141"/>
    </row>
    <row r="46" spans="1:14">
      <c r="B46" s="139"/>
      <c r="C46" s="147"/>
      <c r="D46" s="147"/>
    </row>
  </sheetData>
  <mergeCells count="19">
    <mergeCell ref="A5:N5"/>
    <mergeCell ref="L7:N7"/>
    <mergeCell ref="A27:N27"/>
    <mergeCell ref="A29:A34"/>
    <mergeCell ref="B29:D29"/>
    <mergeCell ref="B34:D34"/>
    <mergeCell ref="B33:D33"/>
    <mergeCell ref="E29:F29"/>
    <mergeCell ref="H29:I29"/>
    <mergeCell ref="E30:N30"/>
    <mergeCell ref="E32:N32"/>
    <mergeCell ref="J31:N31"/>
    <mergeCell ref="B32:D32"/>
    <mergeCell ref="E35:F35"/>
    <mergeCell ref="B30:D31"/>
    <mergeCell ref="E34:N34"/>
    <mergeCell ref="H35:I35"/>
    <mergeCell ref="E33:N33"/>
    <mergeCell ref="A35:D35"/>
  </mergeCells>
  <phoneticPr fontId="3"/>
  <pageMargins left="0.98425196850393704" right="0.59055118110236227" top="0.98425196850393704" bottom="0.98425196850393704" header="0.51181102362204722" footer="0.51181102362204722"/>
  <pageSetup paperSize="9" orientation="portrait" horizontalDpi="200" verticalDpi="200"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3"/>
  <sheetViews>
    <sheetView view="pageBreakPreview" zoomScaleNormal="100" zoomScaleSheetLayoutView="100" workbookViewId="0">
      <selection activeCell="L15" sqref="L15"/>
    </sheetView>
  </sheetViews>
  <sheetFormatPr defaultColWidth="5.875" defaultRowHeight="14.25"/>
  <cols>
    <col min="1" max="13" width="5.875" style="114" customWidth="1"/>
    <col min="14" max="14" width="6.75" style="114" customWidth="1"/>
    <col min="15" max="16384" width="5.875" style="114"/>
  </cols>
  <sheetData>
    <row r="1" spans="1:14">
      <c r="N1" s="138" t="s">
        <v>611</v>
      </c>
    </row>
    <row r="3" spans="1:14" ht="28.5">
      <c r="A3" s="921" t="s">
        <v>625</v>
      </c>
      <c r="B3" s="921"/>
      <c r="C3" s="921"/>
      <c r="D3" s="921"/>
      <c r="E3" s="921"/>
      <c r="F3" s="921"/>
      <c r="G3" s="921"/>
      <c r="H3" s="921"/>
      <c r="I3" s="921"/>
      <c r="J3" s="921"/>
      <c r="K3" s="921"/>
      <c r="L3" s="921"/>
      <c r="M3" s="921"/>
      <c r="N3" s="921"/>
    </row>
    <row r="5" spans="1:14">
      <c r="K5" s="303" t="s">
        <v>1346</v>
      </c>
      <c r="L5" s="162"/>
      <c r="M5" s="162"/>
      <c r="N5" s="162"/>
    </row>
    <row r="7" spans="1:14">
      <c r="A7" s="114" t="s">
        <v>613</v>
      </c>
    </row>
    <row r="9" spans="1:14" ht="14.25" customHeight="1">
      <c r="F9" s="141" t="s">
        <v>614</v>
      </c>
    </row>
    <row r="10" spans="1:14" ht="14.25" customHeight="1"/>
    <row r="11" spans="1:14" ht="14.25" customHeight="1">
      <c r="E11" s="114" t="s">
        <v>585</v>
      </c>
      <c r="G11" s="280">
        <f>入力シート!C22</f>
        <v>0</v>
      </c>
      <c r="H11" s="289"/>
      <c r="I11" s="289"/>
    </row>
    <row r="12" spans="1:14" ht="14.25" customHeight="1">
      <c r="G12" s="289"/>
      <c r="H12" s="289"/>
      <c r="I12" s="289"/>
    </row>
    <row r="13" spans="1:14" ht="14.25" customHeight="1">
      <c r="G13" s="289"/>
      <c r="H13" s="289"/>
      <c r="I13" s="289"/>
    </row>
    <row r="14" spans="1:14" ht="14.25" customHeight="1">
      <c r="E14" s="114" t="s">
        <v>586</v>
      </c>
      <c r="G14" s="280">
        <f>入力シート!C26</f>
        <v>0</v>
      </c>
      <c r="H14" s="289"/>
      <c r="I14" s="289"/>
    </row>
    <row r="15" spans="1:14">
      <c r="G15" s="289"/>
      <c r="H15" s="289"/>
      <c r="I15" s="289"/>
    </row>
    <row r="16" spans="1:14">
      <c r="G16" s="289"/>
      <c r="H16" s="289"/>
      <c r="I16" s="289"/>
    </row>
    <row r="17" spans="1:14" ht="18.75">
      <c r="E17" s="114" t="s">
        <v>584</v>
      </c>
      <c r="G17" s="325">
        <f>入力シート!C8</f>
        <v>0</v>
      </c>
      <c r="H17" s="325"/>
      <c r="I17" s="325">
        <f>入力シート!C10</f>
        <v>0</v>
      </c>
      <c r="J17" s="154"/>
    </row>
    <row r="19" spans="1:14" ht="24" customHeight="1">
      <c r="A19" s="289" t="s">
        <v>1347</v>
      </c>
    </row>
    <row r="20" spans="1:14" ht="24" customHeight="1">
      <c r="A20" s="289" t="s">
        <v>1348</v>
      </c>
    </row>
    <row r="21" spans="1:14">
      <c r="H21" s="141"/>
    </row>
    <row r="22" spans="1:14" ht="24" customHeight="1">
      <c r="A22" s="920" t="s">
        <v>589</v>
      </c>
      <c r="B22" s="920"/>
      <c r="C22" s="920"/>
      <c r="D22" s="920"/>
      <c r="E22" s="920"/>
      <c r="F22" s="920"/>
      <c r="G22" s="920"/>
      <c r="H22" s="920"/>
      <c r="I22" s="920"/>
      <c r="J22" s="920"/>
      <c r="K22" s="920"/>
      <c r="L22" s="920"/>
      <c r="M22" s="920"/>
      <c r="N22" s="920"/>
    </row>
    <row r="23" spans="1:14" ht="14.25" customHeight="1">
      <c r="A23" s="169"/>
      <c r="B23" s="169"/>
      <c r="C23" s="169"/>
      <c r="D23" s="169"/>
      <c r="E23" s="169"/>
      <c r="F23" s="169"/>
      <c r="G23" s="169"/>
      <c r="H23" s="169"/>
      <c r="I23" s="169"/>
      <c r="J23" s="169"/>
      <c r="K23" s="169"/>
      <c r="L23" s="169"/>
      <c r="M23" s="169"/>
      <c r="N23" s="169"/>
    </row>
    <row r="24" spans="1:14" ht="36" customHeight="1">
      <c r="A24" s="950" t="s">
        <v>627</v>
      </c>
      <c r="B24" s="970"/>
      <c r="C24" s="970"/>
      <c r="D24" s="971"/>
      <c r="E24" s="961">
        <f>入力シート!C58</f>
        <v>0</v>
      </c>
      <c r="F24" s="972"/>
      <c r="G24" s="170"/>
      <c r="H24" s="963">
        <f>入力シート!C59</f>
        <v>0</v>
      </c>
      <c r="I24" s="963"/>
      <c r="J24" s="170"/>
      <c r="K24" s="170"/>
      <c r="L24" s="170"/>
      <c r="M24" s="170"/>
      <c r="N24" s="171"/>
    </row>
    <row r="25" spans="1:14" ht="36" customHeight="1">
      <c r="A25" s="967" t="s">
        <v>628</v>
      </c>
      <c r="B25" s="950" t="s">
        <v>534</v>
      </c>
      <c r="C25" s="970"/>
      <c r="D25" s="971"/>
      <c r="E25" s="961">
        <f>入力シート!C66</f>
        <v>0</v>
      </c>
      <c r="F25" s="962"/>
      <c r="G25" s="164"/>
      <c r="H25" s="963">
        <f>入力シート!C67</f>
        <v>0</v>
      </c>
      <c r="I25" s="963"/>
      <c r="J25" s="164"/>
      <c r="K25" s="164"/>
      <c r="L25" s="164"/>
      <c r="M25" s="164"/>
      <c r="N25" s="165"/>
    </row>
    <row r="26" spans="1:14" ht="36" customHeight="1">
      <c r="A26" s="979"/>
      <c r="B26" s="939" t="s">
        <v>533</v>
      </c>
      <c r="C26" s="940"/>
      <c r="D26" s="941"/>
      <c r="E26" s="942">
        <f>入力シート!C69</f>
        <v>0</v>
      </c>
      <c r="F26" s="973"/>
      <c r="G26" s="973"/>
      <c r="H26" s="973"/>
      <c r="I26" s="973"/>
      <c r="J26" s="973"/>
      <c r="K26" s="973"/>
      <c r="L26" s="973"/>
      <c r="M26" s="973"/>
      <c r="N26" s="974"/>
    </row>
    <row r="27" spans="1:14" ht="36" customHeight="1">
      <c r="A27" s="979"/>
      <c r="B27" s="955"/>
      <c r="C27" s="956"/>
      <c r="D27" s="957"/>
      <c r="E27" s="166"/>
      <c r="F27" s="167"/>
      <c r="G27" s="167"/>
      <c r="H27" s="158" t="s">
        <v>616</v>
      </c>
      <c r="I27" s="158"/>
      <c r="J27" s="959">
        <f>入力シート!C70</f>
        <v>0</v>
      </c>
      <c r="K27" s="977"/>
      <c r="L27" s="977"/>
      <c r="M27" s="977"/>
      <c r="N27" s="978"/>
    </row>
    <row r="28" spans="1:14" ht="36" customHeight="1">
      <c r="A28" s="979"/>
      <c r="B28" s="950" t="s">
        <v>492</v>
      </c>
      <c r="C28" s="970"/>
      <c r="D28" s="971"/>
      <c r="E28" s="975">
        <f>入力シート!C71</f>
        <v>0</v>
      </c>
      <c r="F28" s="963"/>
      <c r="G28" s="963"/>
      <c r="H28" s="963"/>
      <c r="I28" s="963"/>
      <c r="J28" s="963"/>
      <c r="K28" s="963"/>
      <c r="L28" s="963"/>
      <c r="M28" s="963"/>
      <c r="N28" s="976"/>
    </row>
    <row r="29" spans="1:14" ht="36" customHeight="1">
      <c r="A29" s="979"/>
      <c r="B29" s="950" t="s">
        <v>484</v>
      </c>
      <c r="C29" s="970"/>
      <c r="D29" s="971"/>
      <c r="E29" s="945">
        <f>入力シート!C68</f>
        <v>0</v>
      </c>
      <c r="F29" s="946"/>
      <c r="G29" s="946"/>
      <c r="H29" s="946"/>
      <c r="I29" s="946"/>
      <c r="J29" s="946"/>
      <c r="K29" s="946"/>
      <c r="L29" s="946"/>
      <c r="M29" s="946"/>
      <c r="N29" s="947"/>
    </row>
    <row r="30" spans="1:14" ht="36" customHeight="1">
      <c r="A30" s="950" t="s">
        <v>605</v>
      </c>
      <c r="B30" s="970"/>
      <c r="C30" s="970"/>
      <c r="D30" s="971"/>
      <c r="E30" s="945" t="str">
        <f>入力シート!E65</f>
        <v>令和-118年1月0日</v>
      </c>
      <c r="F30" s="946"/>
      <c r="G30" s="946"/>
      <c r="H30" s="946"/>
      <c r="I30" s="946"/>
      <c r="J30" s="946"/>
      <c r="K30" s="946"/>
      <c r="L30" s="946"/>
      <c r="M30" s="946"/>
      <c r="N30" s="947"/>
    </row>
    <row r="31" spans="1:14" ht="36" customHeight="1">
      <c r="A31" s="950" t="s">
        <v>637</v>
      </c>
      <c r="B31" s="970"/>
      <c r="C31" s="970"/>
      <c r="D31" s="971"/>
      <c r="E31" s="945">
        <f>入力シート!C72</f>
        <v>0</v>
      </c>
      <c r="F31" s="946"/>
      <c r="G31" s="946"/>
      <c r="H31" s="946"/>
      <c r="I31" s="946"/>
      <c r="J31" s="946"/>
      <c r="K31" s="946"/>
      <c r="L31" s="946"/>
      <c r="M31" s="946"/>
      <c r="N31" s="947"/>
    </row>
    <row r="32" spans="1:14" ht="36" customHeight="1">
      <c r="A32" s="964" t="s">
        <v>496</v>
      </c>
      <c r="B32" s="965"/>
      <c r="C32" s="965"/>
      <c r="D32" s="966"/>
      <c r="E32" s="961">
        <f>入力シート!C8</f>
        <v>0</v>
      </c>
      <c r="F32" s="962"/>
      <c r="G32" s="168"/>
      <c r="H32" s="963">
        <f>入力シート!C10</f>
        <v>0</v>
      </c>
      <c r="I32" s="963"/>
      <c r="J32" s="168"/>
      <c r="K32" s="159"/>
      <c r="L32" s="159"/>
      <c r="M32" s="159"/>
      <c r="N32" s="160"/>
    </row>
    <row r="34" spans="1:8">
      <c r="A34" s="289" t="s">
        <v>1340</v>
      </c>
    </row>
    <row r="35" spans="1:8">
      <c r="A35" s="289" t="s">
        <v>1341</v>
      </c>
    </row>
    <row r="36" spans="1:8">
      <c r="A36" s="289" t="s">
        <v>1344</v>
      </c>
    </row>
    <row r="37" spans="1:8">
      <c r="A37" s="289" t="s">
        <v>1345</v>
      </c>
    </row>
    <row r="38" spans="1:8">
      <c r="B38" s="139"/>
      <c r="C38" s="147"/>
      <c r="D38" s="147"/>
    </row>
    <row r="39" spans="1:8">
      <c r="B39" s="139"/>
      <c r="C39" s="147"/>
      <c r="D39" s="147"/>
      <c r="H39" s="141"/>
    </row>
    <row r="40" spans="1:8">
      <c r="B40" s="139"/>
      <c r="C40" s="147"/>
      <c r="D40" s="147"/>
      <c r="H40" s="141"/>
    </row>
    <row r="41" spans="1:8">
      <c r="B41" s="139"/>
      <c r="C41" s="147"/>
      <c r="D41" s="147"/>
    </row>
    <row r="42" spans="1:8">
      <c r="B42" s="139"/>
      <c r="C42" s="147"/>
      <c r="D42" s="147"/>
      <c r="G42" s="141"/>
    </row>
    <row r="43" spans="1:8">
      <c r="B43" s="139"/>
      <c r="C43" s="147"/>
      <c r="D43" s="147"/>
    </row>
  </sheetData>
  <mergeCells count="23">
    <mergeCell ref="A3:N3"/>
    <mergeCell ref="A22:N22"/>
    <mergeCell ref="A24:D24"/>
    <mergeCell ref="E24:F24"/>
    <mergeCell ref="H24:I24"/>
    <mergeCell ref="A32:D32"/>
    <mergeCell ref="B29:D29"/>
    <mergeCell ref="B28:D28"/>
    <mergeCell ref="A31:D31"/>
    <mergeCell ref="E30:N30"/>
    <mergeCell ref="E32:F32"/>
    <mergeCell ref="H32:I32"/>
    <mergeCell ref="E31:N31"/>
    <mergeCell ref="B26:D27"/>
    <mergeCell ref="A25:A29"/>
    <mergeCell ref="A30:D30"/>
    <mergeCell ref="E26:N26"/>
    <mergeCell ref="E28:N28"/>
    <mergeCell ref="J27:N27"/>
    <mergeCell ref="E29:N29"/>
    <mergeCell ref="E25:F25"/>
    <mergeCell ref="H25:I25"/>
    <mergeCell ref="B25:D25"/>
  </mergeCells>
  <phoneticPr fontId="3"/>
  <pageMargins left="0.98425196850393704" right="0.59055118110236227"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0"/>
  <sheetViews>
    <sheetView view="pageBreakPreview" zoomScaleNormal="100" zoomScaleSheetLayoutView="100" workbookViewId="0">
      <selection activeCell="I37" sqref="I37"/>
    </sheetView>
  </sheetViews>
  <sheetFormatPr defaultColWidth="5.875" defaultRowHeight="14.25"/>
  <cols>
    <col min="1" max="13" width="5.875" style="114" customWidth="1"/>
    <col min="14" max="14" width="6.75" style="114" customWidth="1"/>
    <col min="15" max="16384" width="5.875" style="114"/>
  </cols>
  <sheetData>
    <row r="1" spans="1:14">
      <c r="N1" s="138" t="s">
        <v>626</v>
      </c>
    </row>
    <row r="3" spans="1:14" ht="28.5">
      <c r="A3" s="921" t="s">
        <v>638</v>
      </c>
      <c r="B3" s="921"/>
      <c r="C3" s="921"/>
      <c r="D3" s="921"/>
      <c r="E3" s="921"/>
      <c r="F3" s="921"/>
      <c r="G3" s="921"/>
      <c r="H3" s="921"/>
      <c r="I3" s="921"/>
      <c r="J3" s="921"/>
      <c r="K3" s="921"/>
      <c r="L3" s="921"/>
      <c r="M3" s="921"/>
      <c r="N3" s="921"/>
    </row>
    <row r="5" spans="1:14">
      <c r="K5" s="303" t="s">
        <v>1346</v>
      </c>
      <c r="L5" s="162"/>
      <c r="M5" s="162"/>
      <c r="N5" s="162"/>
    </row>
    <row r="7" spans="1:14">
      <c r="A7" s="114" t="s">
        <v>613</v>
      </c>
    </row>
    <row r="9" spans="1:14" ht="14.25" customHeight="1"/>
    <row r="10" spans="1:14" ht="14.25" customHeight="1">
      <c r="E10" s="114" t="s">
        <v>533</v>
      </c>
      <c r="G10" s="280">
        <f>入力シート!C22</f>
        <v>0</v>
      </c>
      <c r="H10" s="289"/>
      <c r="I10" s="289"/>
    </row>
    <row r="11" spans="1:14" ht="14.25" customHeight="1">
      <c r="G11" s="289"/>
      <c r="H11" s="289"/>
      <c r="I11" s="289"/>
    </row>
    <row r="12" spans="1:14">
      <c r="G12" s="289"/>
      <c r="H12" s="289"/>
      <c r="I12" s="289"/>
    </row>
    <row r="13" spans="1:14" ht="18.75">
      <c r="E13" s="114" t="s">
        <v>496</v>
      </c>
      <c r="G13" s="325">
        <f>入力シート!C8</f>
        <v>0</v>
      </c>
      <c r="H13" s="325"/>
      <c r="I13" s="325">
        <f>入力シート!C10</f>
        <v>0</v>
      </c>
      <c r="J13" s="154"/>
    </row>
    <row r="16" spans="1:14" ht="24" customHeight="1">
      <c r="A16" s="114" t="s">
        <v>640</v>
      </c>
    </row>
    <row r="17" spans="1:14" ht="24" customHeight="1">
      <c r="A17" s="114" t="s">
        <v>641</v>
      </c>
    </row>
    <row r="18" spans="1:14">
      <c r="H18" s="141"/>
    </row>
    <row r="19" spans="1:14" ht="24" customHeight="1">
      <c r="A19" s="920" t="s">
        <v>589</v>
      </c>
      <c r="B19" s="920"/>
      <c r="C19" s="920"/>
      <c r="D19" s="920"/>
      <c r="E19" s="920"/>
      <c r="F19" s="920"/>
      <c r="G19" s="920"/>
      <c r="H19" s="920"/>
      <c r="I19" s="920"/>
      <c r="J19" s="920"/>
      <c r="K19" s="920"/>
      <c r="L19" s="920"/>
      <c r="M19" s="920"/>
      <c r="N19" s="920"/>
    </row>
    <row r="20" spans="1:14" ht="14.25" customHeight="1">
      <c r="A20" s="169"/>
      <c r="B20" s="169"/>
      <c r="C20" s="169"/>
      <c r="D20" s="169"/>
      <c r="E20" s="169"/>
      <c r="F20" s="169"/>
      <c r="G20" s="169"/>
      <c r="H20" s="169"/>
      <c r="I20" s="169"/>
      <c r="J20" s="169"/>
      <c r="K20" s="169"/>
      <c r="L20" s="169"/>
      <c r="M20" s="169"/>
      <c r="N20" s="169"/>
    </row>
    <row r="21" spans="1:14" ht="36" customHeight="1">
      <c r="A21" s="950" t="s">
        <v>642</v>
      </c>
      <c r="B21" s="970"/>
      <c r="C21" s="970"/>
      <c r="D21" s="971"/>
      <c r="E21" s="961">
        <f>入力シート!C58</f>
        <v>0</v>
      </c>
      <c r="F21" s="972"/>
      <c r="G21" s="170"/>
      <c r="H21" s="963">
        <f>入力シート!C59</f>
        <v>0</v>
      </c>
      <c r="I21" s="963"/>
      <c r="J21" s="170"/>
      <c r="K21" s="170"/>
      <c r="L21" s="170"/>
      <c r="M21" s="170"/>
      <c r="N21" s="171"/>
    </row>
    <row r="22" spans="1:14" ht="36" customHeight="1">
      <c r="A22" s="950" t="s">
        <v>643</v>
      </c>
      <c r="B22" s="970"/>
      <c r="C22" s="970"/>
      <c r="D22" s="971"/>
      <c r="E22" s="961">
        <f>入力シート!C8</f>
        <v>0</v>
      </c>
      <c r="F22" s="962"/>
      <c r="G22" s="172"/>
      <c r="H22" s="963">
        <f>入力シート!C10</f>
        <v>0</v>
      </c>
      <c r="I22" s="963"/>
      <c r="J22" s="172"/>
      <c r="K22" s="172"/>
      <c r="L22" s="172"/>
      <c r="M22" s="172"/>
      <c r="N22" s="173"/>
    </row>
    <row r="23" spans="1:14" ht="36" customHeight="1">
      <c r="A23" s="950" t="s">
        <v>644</v>
      </c>
      <c r="B23" s="970"/>
      <c r="C23" s="970"/>
      <c r="D23" s="971"/>
      <c r="E23" s="975">
        <f>入力シート!C74</f>
        <v>0</v>
      </c>
      <c r="F23" s="963"/>
      <c r="G23" s="963"/>
      <c r="H23" s="963"/>
      <c r="I23" s="963"/>
      <c r="J23" s="963"/>
      <c r="K23" s="963"/>
      <c r="L23" s="963"/>
      <c r="M23" s="963"/>
      <c r="N23" s="976"/>
    </row>
    <row r="24" spans="1:14" ht="36" customHeight="1">
      <c r="A24" s="967" t="s">
        <v>645</v>
      </c>
      <c r="B24" s="950" t="s">
        <v>533</v>
      </c>
      <c r="C24" s="970"/>
      <c r="D24" s="971"/>
      <c r="E24" s="961">
        <f>入力シート!C76</f>
        <v>0</v>
      </c>
      <c r="F24" s="962"/>
      <c r="G24" s="164"/>
      <c r="H24" s="963">
        <f>入力シート!C77</f>
        <v>0</v>
      </c>
      <c r="I24" s="963"/>
      <c r="J24" s="164"/>
      <c r="K24" s="164"/>
      <c r="L24" s="164"/>
      <c r="M24" s="164"/>
      <c r="N24" s="165"/>
    </row>
    <row r="25" spans="1:14" ht="36" customHeight="1">
      <c r="A25" s="979"/>
      <c r="B25" s="939" t="s">
        <v>534</v>
      </c>
      <c r="C25" s="940"/>
      <c r="D25" s="941"/>
      <c r="E25" s="942">
        <f>入力シート!C79</f>
        <v>0</v>
      </c>
      <c r="F25" s="973"/>
      <c r="G25" s="973"/>
      <c r="H25" s="973"/>
      <c r="I25" s="973"/>
      <c r="J25" s="973"/>
      <c r="K25" s="973"/>
      <c r="L25" s="973"/>
      <c r="M25" s="973"/>
      <c r="N25" s="974"/>
    </row>
    <row r="26" spans="1:14" ht="36" customHeight="1">
      <c r="A26" s="979"/>
      <c r="B26" s="955"/>
      <c r="C26" s="956"/>
      <c r="D26" s="957"/>
      <c r="E26" s="166"/>
      <c r="F26" s="167"/>
      <c r="G26" s="167"/>
      <c r="H26" s="158" t="s">
        <v>616</v>
      </c>
      <c r="I26" s="158"/>
      <c r="J26" s="959">
        <f>入力シート!C80</f>
        <v>0</v>
      </c>
      <c r="K26" s="977"/>
      <c r="L26" s="977"/>
      <c r="M26" s="977"/>
      <c r="N26" s="978"/>
    </row>
    <row r="27" spans="1:14" ht="36" customHeight="1">
      <c r="A27" s="979"/>
      <c r="B27" s="950" t="s">
        <v>484</v>
      </c>
      <c r="C27" s="970"/>
      <c r="D27" s="971"/>
      <c r="E27" s="980">
        <f>入力シート!C78</f>
        <v>0</v>
      </c>
      <c r="F27" s="981"/>
      <c r="G27" s="981"/>
      <c r="H27" s="981"/>
      <c r="I27" s="981"/>
      <c r="J27" s="981"/>
      <c r="K27" s="981"/>
      <c r="L27" s="981"/>
      <c r="M27" s="981"/>
      <c r="N27" s="982"/>
    </row>
    <row r="28" spans="1:14" ht="36" customHeight="1">
      <c r="A28" s="979"/>
      <c r="B28" s="950" t="s">
        <v>492</v>
      </c>
      <c r="C28" s="970"/>
      <c r="D28" s="971"/>
      <c r="E28" s="945">
        <f>入力シート!C81</f>
        <v>0</v>
      </c>
      <c r="F28" s="946"/>
      <c r="G28" s="946"/>
      <c r="H28" s="946"/>
      <c r="I28" s="946"/>
      <c r="J28" s="946"/>
      <c r="K28" s="946"/>
      <c r="L28" s="946"/>
      <c r="M28" s="946"/>
      <c r="N28" s="947"/>
    </row>
    <row r="29" spans="1:14" ht="36" customHeight="1">
      <c r="A29" s="950" t="s">
        <v>646</v>
      </c>
      <c r="B29" s="970"/>
      <c r="C29" s="970"/>
      <c r="D29" s="971"/>
      <c r="E29" s="945" t="str">
        <f>入力シート!E75</f>
        <v>令和-118年1月0日</v>
      </c>
      <c r="F29" s="946"/>
      <c r="G29" s="946"/>
      <c r="H29" s="946"/>
      <c r="I29" s="946"/>
      <c r="J29" s="946"/>
      <c r="K29" s="946"/>
      <c r="L29" s="946"/>
      <c r="M29" s="946"/>
      <c r="N29" s="947"/>
    </row>
    <row r="31" spans="1:14">
      <c r="A31" s="289" t="s">
        <v>1333</v>
      </c>
    </row>
    <row r="32" spans="1:14">
      <c r="A32" s="289" t="s">
        <v>1334</v>
      </c>
    </row>
    <row r="33" spans="1:8">
      <c r="A33" s="289" t="s">
        <v>1342</v>
      </c>
    </row>
    <row r="34" spans="1:8">
      <c r="A34" s="289" t="s">
        <v>1343</v>
      </c>
    </row>
    <row r="35" spans="1:8">
      <c r="B35" s="139"/>
      <c r="C35" s="147"/>
      <c r="D35" s="147"/>
    </row>
    <row r="36" spans="1:8">
      <c r="B36" s="139"/>
      <c r="C36" s="147"/>
      <c r="D36" s="147"/>
      <c r="H36" s="141"/>
    </row>
    <row r="37" spans="1:8">
      <c r="B37" s="139"/>
      <c r="C37" s="147"/>
      <c r="D37" s="147"/>
      <c r="H37" s="141"/>
    </row>
    <row r="38" spans="1:8">
      <c r="B38" s="139"/>
      <c r="C38" s="147"/>
      <c r="D38" s="147"/>
    </row>
    <row r="39" spans="1:8">
      <c r="B39" s="139"/>
      <c r="C39" s="147"/>
      <c r="D39" s="147"/>
      <c r="G39" s="141"/>
    </row>
    <row r="40" spans="1:8">
      <c r="B40" s="139"/>
      <c r="C40" s="147"/>
      <c r="D40" s="147"/>
    </row>
  </sheetData>
  <mergeCells count="23">
    <mergeCell ref="E29:N29"/>
    <mergeCell ref="B28:D28"/>
    <mergeCell ref="A29:D29"/>
    <mergeCell ref="A24:A28"/>
    <mergeCell ref="B27:D27"/>
    <mergeCell ref="E27:N27"/>
    <mergeCell ref="H24:I24"/>
    <mergeCell ref="B24:D24"/>
    <mergeCell ref="J26:N26"/>
    <mergeCell ref="B25:D26"/>
    <mergeCell ref="E24:F24"/>
    <mergeCell ref="E25:N25"/>
    <mergeCell ref="E22:F22"/>
    <mergeCell ref="A22:D22"/>
    <mergeCell ref="E28:N28"/>
    <mergeCell ref="A23:D23"/>
    <mergeCell ref="H22:I22"/>
    <mergeCell ref="E23:N23"/>
    <mergeCell ref="A3:N3"/>
    <mergeCell ref="A19:N19"/>
    <mergeCell ref="A21:D21"/>
    <mergeCell ref="E21:F21"/>
    <mergeCell ref="H21:I21"/>
  </mergeCells>
  <phoneticPr fontId="3"/>
  <pageMargins left="0.98425196850393704" right="0.59055118110236227"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104"/>
  <sheetViews>
    <sheetView view="pageBreakPreview" topLeftCell="A4" zoomScaleNormal="100" zoomScaleSheetLayoutView="100" workbookViewId="0">
      <selection activeCell="S11" sqref="S11"/>
    </sheetView>
  </sheetViews>
  <sheetFormatPr defaultColWidth="5.125" defaultRowHeight="14.25"/>
  <cols>
    <col min="1" max="2" width="6.75" style="114" customWidth="1"/>
    <col min="3" max="16" width="5.125" style="114"/>
    <col min="17" max="17" width="5.125" style="114" customWidth="1"/>
    <col min="18" max="16384" width="5.125" style="114"/>
  </cols>
  <sheetData>
    <row r="1" spans="1:17">
      <c r="Q1" s="138" t="s">
        <v>639</v>
      </c>
    </row>
    <row r="3" spans="1:17" ht="28.5">
      <c r="A3" s="921" t="s">
        <v>678</v>
      </c>
      <c r="B3" s="921"/>
      <c r="C3" s="921"/>
      <c r="D3" s="921"/>
      <c r="E3" s="921"/>
      <c r="F3" s="921"/>
      <c r="G3" s="921"/>
      <c r="H3" s="921"/>
      <c r="I3" s="921"/>
      <c r="J3" s="921"/>
      <c r="K3" s="921"/>
      <c r="L3" s="921"/>
      <c r="M3" s="921"/>
      <c r="N3" s="921"/>
      <c r="O3" s="921"/>
      <c r="P3" s="921"/>
      <c r="Q3" s="921"/>
    </row>
    <row r="4" spans="1:17" ht="15" customHeight="1">
      <c r="A4" s="189"/>
      <c r="B4" s="189"/>
      <c r="C4" s="189"/>
      <c r="D4" s="189"/>
      <c r="E4" s="189"/>
      <c r="F4" s="189"/>
      <c r="G4" s="189"/>
      <c r="H4" s="189"/>
      <c r="I4" s="189"/>
      <c r="J4" s="189"/>
      <c r="K4" s="189"/>
      <c r="L4" s="189"/>
      <c r="M4" s="189"/>
      <c r="N4" s="189"/>
    </row>
    <row r="5" spans="1:17" ht="15" customHeight="1">
      <c r="A5" s="189"/>
      <c r="B5" s="189"/>
      <c r="C5" s="189"/>
      <c r="D5" s="189"/>
      <c r="E5" s="189"/>
      <c r="F5" s="189"/>
      <c r="G5" s="189"/>
      <c r="H5" s="189"/>
      <c r="I5" s="189"/>
      <c r="J5" s="189"/>
      <c r="K5" s="189"/>
      <c r="L5" s="189"/>
      <c r="M5" s="189"/>
      <c r="N5" s="189"/>
    </row>
    <row r="6" spans="1:17">
      <c r="A6" s="114" t="s">
        <v>679</v>
      </c>
    </row>
    <row r="7" spans="1:17" ht="13.5" customHeight="1"/>
    <row r="9" spans="1:17">
      <c r="B9" s="304" t="s">
        <v>1346</v>
      </c>
      <c r="C9" s="162"/>
      <c r="D9" s="162"/>
      <c r="E9" s="143"/>
      <c r="F9" s="143"/>
    </row>
    <row r="12" spans="1:17" ht="18.75">
      <c r="H12" s="154"/>
      <c r="J12" s="290" t="s">
        <v>728</v>
      </c>
      <c r="L12" s="154">
        <f>入力シート!C8</f>
        <v>0</v>
      </c>
      <c r="M12" s="154"/>
      <c r="N12" s="154">
        <f>入力シート!C10</f>
        <v>0</v>
      </c>
      <c r="Q12" s="157"/>
    </row>
    <row r="15" spans="1:17">
      <c r="A15" s="114" t="s">
        <v>613</v>
      </c>
    </row>
    <row r="17" spans="1:17" ht="24" customHeight="1">
      <c r="A17" s="920" t="s">
        <v>589</v>
      </c>
      <c r="B17" s="920"/>
      <c r="C17" s="920"/>
      <c r="D17" s="920"/>
      <c r="E17" s="920"/>
      <c r="F17" s="920"/>
      <c r="G17" s="920"/>
      <c r="H17" s="920"/>
      <c r="I17" s="920"/>
      <c r="J17" s="920"/>
      <c r="K17" s="920"/>
      <c r="L17" s="920"/>
      <c r="M17" s="920"/>
      <c r="N17" s="920"/>
      <c r="O17" s="920"/>
      <c r="P17" s="920"/>
      <c r="Q17" s="920"/>
    </row>
    <row r="18" spans="1:17" ht="14.25" customHeight="1">
      <c r="A18" s="169"/>
      <c r="B18" s="169"/>
      <c r="C18" s="169"/>
      <c r="D18" s="169"/>
      <c r="E18" s="169"/>
      <c r="F18" s="169"/>
      <c r="G18" s="169"/>
      <c r="H18" s="169"/>
      <c r="I18" s="169"/>
      <c r="J18" s="169"/>
      <c r="K18" s="169"/>
      <c r="L18" s="169"/>
      <c r="M18" s="169"/>
      <c r="N18" s="169"/>
    </row>
    <row r="19" spans="1:17" ht="21" customHeight="1">
      <c r="A19" s="1013" t="s">
        <v>534</v>
      </c>
      <c r="B19" s="1014"/>
      <c r="C19" s="1013" t="s">
        <v>533</v>
      </c>
      <c r="D19" s="1015"/>
      <c r="E19" s="1015"/>
      <c r="F19" s="1014"/>
      <c r="G19" s="190" t="s">
        <v>680</v>
      </c>
      <c r="H19" s="190" t="s">
        <v>491</v>
      </c>
      <c r="I19" s="1013" t="s">
        <v>681</v>
      </c>
      <c r="J19" s="1015"/>
      <c r="K19" s="1014"/>
      <c r="L19" s="1013" t="s">
        <v>682</v>
      </c>
      <c r="M19" s="1015"/>
      <c r="N19" s="1015"/>
      <c r="O19" s="1014"/>
      <c r="P19" s="1013" t="s">
        <v>683</v>
      </c>
      <c r="Q19" s="1014"/>
    </row>
    <row r="20" spans="1:17" ht="21" customHeight="1">
      <c r="A20" s="999"/>
      <c r="B20" s="1000"/>
      <c r="C20" s="1003"/>
      <c r="D20" s="1004"/>
      <c r="E20" s="1004"/>
      <c r="F20" s="1005"/>
      <c r="G20" s="1009"/>
      <c r="H20" s="1011" t="s">
        <v>229</v>
      </c>
      <c r="I20" s="990" t="s">
        <v>229</v>
      </c>
      <c r="J20" s="991"/>
      <c r="K20" s="992"/>
      <c r="L20" s="996" t="s">
        <v>1349</v>
      </c>
      <c r="M20" s="997"/>
      <c r="N20" s="997"/>
      <c r="O20" s="998"/>
      <c r="P20" s="983" t="s">
        <v>229</v>
      </c>
      <c r="Q20" s="984"/>
    </row>
    <row r="21" spans="1:17" ht="21" customHeight="1">
      <c r="A21" s="1001"/>
      <c r="B21" s="1002"/>
      <c r="C21" s="1006"/>
      <c r="D21" s="1007"/>
      <c r="E21" s="1007"/>
      <c r="F21" s="1008"/>
      <c r="G21" s="1010"/>
      <c r="H21" s="1012"/>
      <c r="I21" s="993"/>
      <c r="J21" s="994"/>
      <c r="K21" s="995"/>
      <c r="L21" s="987" t="s">
        <v>1350</v>
      </c>
      <c r="M21" s="988"/>
      <c r="N21" s="988"/>
      <c r="O21" s="989"/>
      <c r="P21" s="985"/>
      <c r="Q21" s="986"/>
    </row>
    <row r="22" spans="1:17" ht="21" customHeight="1">
      <c r="A22" s="999"/>
      <c r="B22" s="1000"/>
      <c r="C22" s="1003"/>
      <c r="D22" s="1004"/>
      <c r="E22" s="1004"/>
      <c r="F22" s="1005"/>
      <c r="G22" s="1009"/>
      <c r="H22" s="1011" t="s">
        <v>229</v>
      </c>
      <c r="I22" s="990" t="s">
        <v>229</v>
      </c>
      <c r="J22" s="991"/>
      <c r="K22" s="992"/>
      <c r="L22" s="996" t="s">
        <v>1349</v>
      </c>
      <c r="M22" s="997"/>
      <c r="N22" s="997"/>
      <c r="O22" s="998"/>
      <c r="P22" s="983" t="s">
        <v>229</v>
      </c>
      <c r="Q22" s="984"/>
    </row>
    <row r="23" spans="1:17" ht="21" customHeight="1">
      <c r="A23" s="1001"/>
      <c r="B23" s="1002"/>
      <c r="C23" s="1006"/>
      <c r="D23" s="1007"/>
      <c r="E23" s="1007"/>
      <c r="F23" s="1008"/>
      <c r="G23" s="1010"/>
      <c r="H23" s="1012"/>
      <c r="I23" s="993"/>
      <c r="J23" s="994"/>
      <c r="K23" s="995"/>
      <c r="L23" s="987" t="s">
        <v>1350</v>
      </c>
      <c r="M23" s="988"/>
      <c r="N23" s="988"/>
      <c r="O23" s="989"/>
      <c r="P23" s="985"/>
      <c r="Q23" s="986"/>
    </row>
    <row r="24" spans="1:17" ht="21" customHeight="1">
      <c r="A24" s="999"/>
      <c r="B24" s="1000"/>
      <c r="C24" s="1003"/>
      <c r="D24" s="1004"/>
      <c r="E24" s="1004"/>
      <c r="F24" s="1005"/>
      <c r="G24" s="1009"/>
      <c r="H24" s="1011" t="s">
        <v>229</v>
      </c>
      <c r="I24" s="990" t="s">
        <v>229</v>
      </c>
      <c r="J24" s="991"/>
      <c r="K24" s="992"/>
      <c r="L24" s="996" t="s">
        <v>1349</v>
      </c>
      <c r="M24" s="997"/>
      <c r="N24" s="997"/>
      <c r="O24" s="998"/>
      <c r="P24" s="983" t="s">
        <v>229</v>
      </c>
      <c r="Q24" s="984"/>
    </row>
    <row r="25" spans="1:17" ht="21" customHeight="1">
      <c r="A25" s="1001"/>
      <c r="B25" s="1002"/>
      <c r="C25" s="1006"/>
      <c r="D25" s="1007"/>
      <c r="E25" s="1007"/>
      <c r="F25" s="1008"/>
      <c r="G25" s="1010"/>
      <c r="H25" s="1012"/>
      <c r="I25" s="993"/>
      <c r="J25" s="994"/>
      <c r="K25" s="995"/>
      <c r="L25" s="987" t="s">
        <v>1350</v>
      </c>
      <c r="M25" s="988"/>
      <c r="N25" s="988"/>
      <c r="O25" s="989"/>
      <c r="P25" s="985"/>
      <c r="Q25" s="986"/>
    </row>
    <row r="26" spans="1:17" ht="21" customHeight="1">
      <c r="A26" s="999"/>
      <c r="B26" s="1000"/>
      <c r="C26" s="1003"/>
      <c r="D26" s="1004"/>
      <c r="E26" s="1004"/>
      <c r="F26" s="1005"/>
      <c r="G26" s="1009"/>
      <c r="H26" s="1011" t="s">
        <v>229</v>
      </c>
      <c r="I26" s="990" t="s">
        <v>229</v>
      </c>
      <c r="J26" s="991"/>
      <c r="K26" s="992"/>
      <c r="L26" s="996" t="s">
        <v>1349</v>
      </c>
      <c r="M26" s="997"/>
      <c r="N26" s="997"/>
      <c r="O26" s="998"/>
      <c r="P26" s="983" t="s">
        <v>229</v>
      </c>
      <c r="Q26" s="984"/>
    </row>
    <row r="27" spans="1:17" ht="21" customHeight="1">
      <c r="A27" s="1001"/>
      <c r="B27" s="1002"/>
      <c r="C27" s="1006"/>
      <c r="D27" s="1007"/>
      <c r="E27" s="1007"/>
      <c r="F27" s="1008"/>
      <c r="G27" s="1010"/>
      <c r="H27" s="1012"/>
      <c r="I27" s="993"/>
      <c r="J27" s="994"/>
      <c r="K27" s="995"/>
      <c r="L27" s="987" t="s">
        <v>1350</v>
      </c>
      <c r="M27" s="988"/>
      <c r="N27" s="988"/>
      <c r="O27" s="989"/>
      <c r="P27" s="985"/>
      <c r="Q27" s="986"/>
    </row>
    <row r="28" spans="1:17" ht="21" customHeight="1">
      <c r="A28" s="999"/>
      <c r="B28" s="1000"/>
      <c r="C28" s="1003"/>
      <c r="D28" s="1004"/>
      <c r="E28" s="1004"/>
      <c r="F28" s="1005"/>
      <c r="G28" s="1009"/>
      <c r="H28" s="1011" t="s">
        <v>229</v>
      </c>
      <c r="I28" s="990" t="s">
        <v>229</v>
      </c>
      <c r="J28" s="991"/>
      <c r="K28" s="992"/>
      <c r="L28" s="996" t="s">
        <v>1349</v>
      </c>
      <c r="M28" s="997"/>
      <c r="N28" s="997"/>
      <c r="O28" s="998"/>
      <c r="P28" s="983" t="s">
        <v>229</v>
      </c>
      <c r="Q28" s="984"/>
    </row>
    <row r="29" spans="1:17" ht="21" customHeight="1">
      <c r="A29" s="1001"/>
      <c r="B29" s="1002"/>
      <c r="C29" s="1006"/>
      <c r="D29" s="1007"/>
      <c r="E29" s="1007"/>
      <c r="F29" s="1008"/>
      <c r="G29" s="1010"/>
      <c r="H29" s="1012"/>
      <c r="I29" s="993"/>
      <c r="J29" s="994"/>
      <c r="K29" s="995"/>
      <c r="L29" s="987" t="s">
        <v>1350</v>
      </c>
      <c r="M29" s="988"/>
      <c r="N29" s="988"/>
      <c r="O29" s="989"/>
      <c r="P29" s="985"/>
      <c r="Q29" s="986"/>
    </row>
    <row r="30" spans="1:17" ht="21" customHeight="1">
      <c r="A30" s="999"/>
      <c r="B30" s="1000"/>
      <c r="C30" s="1003"/>
      <c r="D30" s="1004"/>
      <c r="E30" s="1004"/>
      <c r="F30" s="1005"/>
      <c r="G30" s="1009"/>
      <c r="H30" s="1011" t="s">
        <v>229</v>
      </c>
      <c r="I30" s="990" t="s">
        <v>229</v>
      </c>
      <c r="J30" s="991"/>
      <c r="K30" s="992"/>
      <c r="L30" s="996" t="s">
        <v>1349</v>
      </c>
      <c r="M30" s="997"/>
      <c r="N30" s="997"/>
      <c r="O30" s="998"/>
      <c r="P30" s="983" t="s">
        <v>229</v>
      </c>
      <c r="Q30" s="984"/>
    </row>
    <row r="31" spans="1:17" ht="21" customHeight="1">
      <c r="A31" s="1001"/>
      <c r="B31" s="1002"/>
      <c r="C31" s="1006"/>
      <c r="D31" s="1007"/>
      <c r="E31" s="1007"/>
      <c r="F31" s="1008"/>
      <c r="G31" s="1010"/>
      <c r="H31" s="1012"/>
      <c r="I31" s="993"/>
      <c r="J31" s="994"/>
      <c r="K31" s="995"/>
      <c r="L31" s="987" t="s">
        <v>1350</v>
      </c>
      <c r="M31" s="988"/>
      <c r="N31" s="988"/>
      <c r="O31" s="989"/>
      <c r="P31" s="985"/>
      <c r="Q31" s="986"/>
    </row>
    <row r="32" spans="1:17" ht="21" customHeight="1">
      <c r="A32" s="999"/>
      <c r="B32" s="1000"/>
      <c r="C32" s="1003"/>
      <c r="D32" s="1004"/>
      <c r="E32" s="1004"/>
      <c r="F32" s="1005"/>
      <c r="G32" s="1009"/>
      <c r="H32" s="1011" t="s">
        <v>229</v>
      </c>
      <c r="I32" s="990" t="s">
        <v>229</v>
      </c>
      <c r="J32" s="991"/>
      <c r="K32" s="992"/>
      <c r="L32" s="996" t="s">
        <v>1349</v>
      </c>
      <c r="M32" s="997"/>
      <c r="N32" s="997"/>
      <c r="O32" s="998"/>
      <c r="P32" s="983" t="s">
        <v>229</v>
      </c>
      <c r="Q32" s="984"/>
    </row>
    <row r="33" spans="1:17" ht="21" customHeight="1">
      <c r="A33" s="1001"/>
      <c r="B33" s="1002"/>
      <c r="C33" s="1006"/>
      <c r="D33" s="1007"/>
      <c r="E33" s="1007"/>
      <c r="F33" s="1008"/>
      <c r="G33" s="1010"/>
      <c r="H33" s="1012"/>
      <c r="I33" s="993"/>
      <c r="J33" s="994"/>
      <c r="K33" s="995"/>
      <c r="L33" s="987" t="s">
        <v>1350</v>
      </c>
      <c r="M33" s="988"/>
      <c r="N33" s="988"/>
      <c r="O33" s="989"/>
      <c r="P33" s="985"/>
      <c r="Q33" s="986"/>
    </row>
    <row r="34" spans="1:17" ht="21" customHeight="1">
      <c r="A34" s="999"/>
      <c r="B34" s="1000"/>
      <c r="C34" s="1003"/>
      <c r="D34" s="1004"/>
      <c r="E34" s="1004"/>
      <c r="F34" s="1005"/>
      <c r="G34" s="1009"/>
      <c r="H34" s="1011" t="s">
        <v>229</v>
      </c>
      <c r="I34" s="990" t="s">
        <v>229</v>
      </c>
      <c r="J34" s="991"/>
      <c r="K34" s="992"/>
      <c r="L34" s="996" t="s">
        <v>1349</v>
      </c>
      <c r="M34" s="997"/>
      <c r="N34" s="997"/>
      <c r="O34" s="998"/>
      <c r="P34" s="983" t="s">
        <v>229</v>
      </c>
      <c r="Q34" s="984"/>
    </row>
    <row r="35" spans="1:17" ht="21" customHeight="1">
      <c r="A35" s="1001"/>
      <c r="B35" s="1002"/>
      <c r="C35" s="1006"/>
      <c r="D35" s="1007"/>
      <c r="E35" s="1007"/>
      <c r="F35" s="1008"/>
      <c r="G35" s="1010"/>
      <c r="H35" s="1012"/>
      <c r="I35" s="993"/>
      <c r="J35" s="994"/>
      <c r="K35" s="995"/>
      <c r="L35" s="987" t="s">
        <v>1350</v>
      </c>
      <c r="M35" s="988"/>
      <c r="N35" s="988"/>
      <c r="O35" s="989"/>
      <c r="P35" s="985"/>
      <c r="Q35" s="986"/>
    </row>
    <row r="36" spans="1:17" ht="21" customHeight="1">
      <c r="A36" s="999"/>
      <c r="B36" s="1000"/>
      <c r="C36" s="1003"/>
      <c r="D36" s="1004"/>
      <c r="E36" s="1004"/>
      <c r="F36" s="1005"/>
      <c r="G36" s="1009"/>
      <c r="H36" s="1011" t="s">
        <v>229</v>
      </c>
      <c r="I36" s="990" t="s">
        <v>229</v>
      </c>
      <c r="J36" s="991"/>
      <c r="K36" s="992"/>
      <c r="L36" s="996" t="s">
        <v>1349</v>
      </c>
      <c r="M36" s="997"/>
      <c r="N36" s="997"/>
      <c r="O36" s="998"/>
      <c r="P36" s="983" t="s">
        <v>229</v>
      </c>
      <c r="Q36" s="984"/>
    </row>
    <row r="37" spans="1:17" ht="21" customHeight="1">
      <c r="A37" s="1001"/>
      <c r="B37" s="1002"/>
      <c r="C37" s="1006"/>
      <c r="D37" s="1007"/>
      <c r="E37" s="1007"/>
      <c r="F37" s="1008"/>
      <c r="G37" s="1010"/>
      <c r="H37" s="1012"/>
      <c r="I37" s="993"/>
      <c r="J37" s="994"/>
      <c r="K37" s="995"/>
      <c r="L37" s="987" t="s">
        <v>1350</v>
      </c>
      <c r="M37" s="988"/>
      <c r="N37" s="988"/>
      <c r="O37" s="989"/>
      <c r="P37" s="985"/>
      <c r="Q37" s="986"/>
    </row>
    <row r="38" spans="1:17" ht="21" customHeight="1">
      <c r="A38" s="999"/>
      <c r="B38" s="1000"/>
      <c r="C38" s="1003"/>
      <c r="D38" s="1004"/>
      <c r="E38" s="1004"/>
      <c r="F38" s="1005"/>
      <c r="G38" s="1009"/>
      <c r="H38" s="1011" t="s">
        <v>229</v>
      </c>
      <c r="I38" s="990" t="s">
        <v>229</v>
      </c>
      <c r="J38" s="991"/>
      <c r="K38" s="992"/>
      <c r="L38" s="996" t="s">
        <v>1349</v>
      </c>
      <c r="M38" s="997"/>
      <c r="N38" s="997"/>
      <c r="O38" s="998"/>
      <c r="P38" s="983" t="s">
        <v>229</v>
      </c>
      <c r="Q38" s="984"/>
    </row>
    <row r="39" spans="1:17" ht="21" customHeight="1">
      <c r="A39" s="1001"/>
      <c r="B39" s="1002"/>
      <c r="C39" s="1006"/>
      <c r="D39" s="1007"/>
      <c r="E39" s="1007"/>
      <c r="F39" s="1008"/>
      <c r="G39" s="1010"/>
      <c r="H39" s="1012"/>
      <c r="I39" s="993"/>
      <c r="J39" s="994"/>
      <c r="K39" s="995"/>
      <c r="L39" s="987" t="s">
        <v>1350</v>
      </c>
      <c r="M39" s="988"/>
      <c r="N39" s="988"/>
      <c r="O39" s="989"/>
      <c r="P39" s="985"/>
      <c r="Q39" s="986"/>
    </row>
    <row r="40" spans="1:17" ht="21" customHeight="1">
      <c r="A40" s="999"/>
      <c r="B40" s="1000"/>
      <c r="C40" s="1003"/>
      <c r="D40" s="1004"/>
      <c r="E40" s="1004"/>
      <c r="F40" s="1005"/>
      <c r="G40" s="1009"/>
      <c r="H40" s="1011" t="s">
        <v>229</v>
      </c>
      <c r="I40" s="990" t="s">
        <v>229</v>
      </c>
      <c r="J40" s="991"/>
      <c r="K40" s="992"/>
      <c r="L40" s="996" t="s">
        <v>1349</v>
      </c>
      <c r="M40" s="997"/>
      <c r="N40" s="997"/>
      <c r="O40" s="998"/>
      <c r="P40" s="983" t="s">
        <v>229</v>
      </c>
      <c r="Q40" s="984"/>
    </row>
    <row r="41" spans="1:17" ht="21" customHeight="1">
      <c r="A41" s="1001"/>
      <c r="B41" s="1002"/>
      <c r="C41" s="1006"/>
      <c r="D41" s="1007"/>
      <c r="E41" s="1007"/>
      <c r="F41" s="1008"/>
      <c r="G41" s="1010"/>
      <c r="H41" s="1012"/>
      <c r="I41" s="993"/>
      <c r="J41" s="994"/>
      <c r="K41" s="995"/>
      <c r="L41" s="987" t="s">
        <v>1350</v>
      </c>
      <c r="M41" s="988"/>
      <c r="N41" s="988"/>
      <c r="O41" s="989"/>
      <c r="P41" s="985"/>
      <c r="Q41" s="986"/>
    </row>
    <row r="42" spans="1:17" ht="21" customHeight="1">
      <c r="A42" s="1013" t="s">
        <v>534</v>
      </c>
      <c r="B42" s="1014"/>
      <c r="C42" s="1013" t="s">
        <v>533</v>
      </c>
      <c r="D42" s="1015"/>
      <c r="E42" s="1015"/>
      <c r="F42" s="1014"/>
      <c r="G42" s="190" t="s">
        <v>680</v>
      </c>
      <c r="H42" s="190" t="s">
        <v>491</v>
      </c>
      <c r="I42" s="1013" t="s">
        <v>681</v>
      </c>
      <c r="J42" s="1015"/>
      <c r="K42" s="1014"/>
      <c r="L42" s="1013" t="s">
        <v>682</v>
      </c>
      <c r="M42" s="1015"/>
      <c r="N42" s="1015"/>
      <c r="O42" s="1014"/>
      <c r="P42" s="1013" t="s">
        <v>683</v>
      </c>
      <c r="Q42" s="1014"/>
    </row>
    <row r="43" spans="1:17" ht="21" customHeight="1">
      <c r="A43" s="999"/>
      <c r="B43" s="1000"/>
      <c r="C43" s="1003"/>
      <c r="D43" s="1004"/>
      <c r="E43" s="1004"/>
      <c r="F43" s="1005"/>
      <c r="G43" s="1009"/>
      <c r="H43" s="1011" t="s">
        <v>229</v>
      </c>
      <c r="I43" s="990" t="s">
        <v>229</v>
      </c>
      <c r="J43" s="991"/>
      <c r="K43" s="992"/>
      <c r="L43" s="996" t="s">
        <v>1349</v>
      </c>
      <c r="M43" s="997"/>
      <c r="N43" s="997"/>
      <c r="O43" s="998"/>
      <c r="P43" s="983" t="s">
        <v>229</v>
      </c>
      <c r="Q43" s="984"/>
    </row>
    <row r="44" spans="1:17" ht="21" customHeight="1">
      <c r="A44" s="1001"/>
      <c r="B44" s="1002"/>
      <c r="C44" s="1006"/>
      <c r="D44" s="1007"/>
      <c r="E44" s="1007"/>
      <c r="F44" s="1008"/>
      <c r="G44" s="1010"/>
      <c r="H44" s="1012"/>
      <c r="I44" s="993"/>
      <c r="J44" s="994"/>
      <c r="K44" s="995"/>
      <c r="L44" s="987" t="s">
        <v>1350</v>
      </c>
      <c r="M44" s="988"/>
      <c r="N44" s="988"/>
      <c r="O44" s="989"/>
      <c r="P44" s="985"/>
      <c r="Q44" s="986"/>
    </row>
    <row r="45" spans="1:17" ht="21" customHeight="1">
      <c r="A45" s="999"/>
      <c r="B45" s="1000"/>
      <c r="C45" s="1003"/>
      <c r="D45" s="1004"/>
      <c r="E45" s="1004"/>
      <c r="F45" s="1005"/>
      <c r="G45" s="1009"/>
      <c r="H45" s="1011" t="s">
        <v>229</v>
      </c>
      <c r="I45" s="990" t="s">
        <v>229</v>
      </c>
      <c r="J45" s="991"/>
      <c r="K45" s="992"/>
      <c r="L45" s="996" t="s">
        <v>1349</v>
      </c>
      <c r="M45" s="997"/>
      <c r="N45" s="997"/>
      <c r="O45" s="998"/>
      <c r="P45" s="983" t="s">
        <v>229</v>
      </c>
      <c r="Q45" s="984"/>
    </row>
    <row r="46" spans="1:17" ht="21" customHeight="1">
      <c r="A46" s="1001"/>
      <c r="B46" s="1002"/>
      <c r="C46" s="1006"/>
      <c r="D46" s="1007"/>
      <c r="E46" s="1007"/>
      <c r="F46" s="1008"/>
      <c r="G46" s="1010"/>
      <c r="H46" s="1012"/>
      <c r="I46" s="993"/>
      <c r="J46" s="994"/>
      <c r="K46" s="995"/>
      <c r="L46" s="987" t="s">
        <v>1350</v>
      </c>
      <c r="M46" s="988"/>
      <c r="N46" s="988"/>
      <c r="O46" s="989"/>
      <c r="P46" s="985"/>
      <c r="Q46" s="986"/>
    </row>
    <row r="47" spans="1:17" ht="21" customHeight="1">
      <c r="A47" s="999"/>
      <c r="B47" s="1000"/>
      <c r="C47" s="1003"/>
      <c r="D47" s="1004"/>
      <c r="E47" s="1004"/>
      <c r="F47" s="1005"/>
      <c r="G47" s="1009"/>
      <c r="H47" s="1011" t="s">
        <v>229</v>
      </c>
      <c r="I47" s="990" t="s">
        <v>229</v>
      </c>
      <c r="J47" s="991"/>
      <c r="K47" s="992"/>
      <c r="L47" s="996" t="s">
        <v>1349</v>
      </c>
      <c r="M47" s="997"/>
      <c r="N47" s="997"/>
      <c r="O47" s="998"/>
      <c r="P47" s="983" t="s">
        <v>229</v>
      </c>
      <c r="Q47" s="984"/>
    </row>
    <row r="48" spans="1:17" ht="21" customHeight="1">
      <c r="A48" s="1001"/>
      <c r="B48" s="1002"/>
      <c r="C48" s="1006"/>
      <c r="D48" s="1007"/>
      <c r="E48" s="1007"/>
      <c r="F48" s="1008"/>
      <c r="G48" s="1010"/>
      <c r="H48" s="1012"/>
      <c r="I48" s="993"/>
      <c r="J48" s="994"/>
      <c r="K48" s="995"/>
      <c r="L48" s="987" t="s">
        <v>1350</v>
      </c>
      <c r="M48" s="988"/>
      <c r="N48" s="988"/>
      <c r="O48" s="989"/>
      <c r="P48" s="985"/>
      <c r="Q48" s="986"/>
    </row>
    <row r="49" spans="1:17" ht="21" customHeight="1">
      <c r="A49" s="999"/>
      <c r="B49" s="1000"/>
      <c r="C49" s="1003"/>
      <c r="D49" s="1004"/>
      <c r="E49" s="1004"/>
      <c r="F49" s="1005"/>
      <c r="G49" s="1009"/>
      <c r="H49" s="1011" t="s">
        <v>229</v>
      </c>
      <c r="I49" s="990" t="s">
        <v>229</v>
      </c>
      <c r="J49" s="991"/>
      <c r="K49" s="992"/>
      <c r="L49" s="996" t="s">
        <v>1349</v>
      </c>
      <c r="M49" s="997"/>
      <c r="N49" s="997"/>
      <c r="O49" s="998"/>
      <c r="P49" s="983" t="s">
        <v>229</v>
      </c>
      <c r="Q49" s="984"/>
    </row>
    <row r="50" spans="1:17" ht="21" customHeight="1">
      <c r="A50" s="1001"/>
      <c r="B50" s="1002"/>
      <c r="C50" s="1006"/>
      <c r="D50" s="1007"/>
      <c r="E50" s="1007"/>
      <c r="F50" s="1008"/>
      <c r="G50" s="1010"/>
      <c r="H50" s="1012"/>
      <c r="I50" s="993"/>
      <c r="J50" s="994"/>
      <c r="K50" s="995"/>
      <c r="L50" s="987" t="s">
        <v>1350</v>
      </c>
      <c r="M50" s="988"/>
      <c r="N50" s="988"/>
      <c r="O50" s="989"/>
      <c r="P50" s="985"/>
      <c r="Q50" s="986"/>
    </row>
    <row r="51" spans="1:17" ht="21" customHeight="1">
      <c r="A51" s="999"/>
      <c r="B51" s="1000"/>
      <c r="C51" s="1003"/>
      <c r="D51" s="1004"/>
      <c r="E51" s="1004"/>
      <c r="F51" s="1005"/>
      <c r="G51" s="1009"/>
      <c r="H51" s="1011" t="s">
        <v>229</v>
      </c>
      <c r="I51" s="990" t="s">
        <v>229</v>
      </c>
      <c r="J51" s="991"/>
      <c r="K51" s="992"/>
      <c r="L51" s="996" t="s">
        <v>1349</v>
      </c>
      <c r="M51" s="997"/>
      <c r="N51" s="997"/>
      <c r="O51" s="998"/>
      <c r="P51" s="983" t="s">
        <v>229</v>
      </c>
      <c r="Q51" s="984"/>
    </row>
    <row r="52" spans="1:17" ht="21" customHeight="1">
      <c r="A52" s="1001"/>
      <c r="B52" s="1002"/>
      <c r="C52" s="1006"/>
      <c r="D52" s="1007"/>
      <c r="E52" s="1007"/>
      <c r="F52" s="1008"/>
      <c r="G52" s="1010"/>
      <c r="H52" s="1012"/>
      <c r="I52" s="993"/>
      <c r="J52" s="994"/>
      <c r="K52" s="995"/>
      <c r="L52" s="987" t="s">
        <v>1350</v>
      </c>
      <c r="M52" s="988"/>
      <c r="N52" s="988"/>
      <c r="O52" s="989"/>
      <c r="P52" s="985"/>
      <c r="Q52" s="986"/>
    </row>
    <row r="53" spans="1:17" ht="21" customHeight="1">
      <c r="A53" s="999"/>
      <c r="B53" s="1000"/>
      <c r="C53" s="1003"/>
      <c r="D53" s="1004"/>
      <c r="E53" s="1004"/>
      <c r="F53" s="1005"/>
      <c r="G53" s="1009"/>
      <c r="H53" s="1011" t="s">
        <v>229</v>
      </c>
      <c r="I53" s="990" t="s">
        <v>229</v>
      </c>
      <c r="J53" s="991"/>
      <c r="K53" s="992"/>
      <c r="L53" s="996" t="s">
        <v>1349</v>
      </c>
      <c r="M53" s="997"/>
      <c r="N53" s="997"/>
      <c r="O53" s="998"/>
      <c r="P53" s="983" t="s">
        <v>229</v>
      </c>
      <c r="Q53" s="984"/>
    </row>
    <row r="54" spans="1:17" ht="21" customHeight="1">
      <c r="A54" s="1001"/>
      <c r="B54" s="1002"/>
      <c r="C54" s="1006"/>
      <c r="D54" s="1007"/>
      <c r="E54" s="1007"/>
      <c r="F54" s="1008"/>
      <c r="G54" s="1010"/>
      <c r="H54" s="1012"/>
      <c r="I54" s="993"/>
      <c r="J54" s="994"/>
      <c r="K54" s="995"/>
      <c r="L54" s="987" t="s">
        <v>1350</v>
      </c>
      <c r="M54" s="988"/>
      <c r="N54" s="988"/>
      <c r="O54" s="989"/>
      <c r="P54" s="985"/>
      <c r="Q54" s="986"/>
    </row>
    <row r="55" spans="1:17" ht="21" customHeight="1">
      <c r="A55" s="999"/>
      <c r="B55" s="1000"/>
      <c r="C55" s="1003"/>
      <c r="D55" s="1004"/>
      <c r="E55" s="1004"/>
      <c r="F55" s="1005"/>
      <c r="G55" s="1009"/>
      <c r="H55" s="1011" t="s">
        <v>229</v>
      </c>
      <c r="I55" s="990" t="s">
        <v>229</v>
      </c>
      <c r="J55" s="991"/>
      <c r="K55" s="992"/>
      <c r="L55" s="996" t="s">
        <v>1349</v>
      </c>
      <c r="M55" s="997"/>
      <c r="N55" s="997"/>
      <c r="O55" s="998"/>
      <c r="P55" s="983" t="s">
        <v>229</v>
      </c>
      <c r="Q55" s="984"/>
    </row>
    <row r="56" spans="1:17" ht="21" customHeight="1">
      <c r="A56" s="1001"/>
      <c r="B56" s="1002"/>
      <c r="C56" s="1006"/>
      <c r="D56" s="1007"/>
      <c r="E56" s="1007"/>
      <c r="F56" s="1008"/>
      <c r="G56" s="1010"/>
      <c r="H56" s="1012"/>
      <c r="I56" s="993"/>
      <c r="J56" s="994"/>
      <c r="K56" s="995"/>
      <c r="L56" s="987" t="s">
        <v>1350</v>
      </c>
      <c r="M56" s="988"/>
      <c r="N56" s="988"/>
      <c r="O56" s="989"/>
      <c r="P56" s="985"/>
      <c r="Q56" s="986"/>
    </row>
    <row r="57" spans="1:17" ht="21" customHeight="1">
      <c r="A57" s="999"/>
      <c r="B57" s="1000"/>
      <c r="C57" s="1003"/>
      <c r="D57" s="1004"/>
      <c r="E57" s="1004"/>
      <c r="F57" s="1005"/>
      <c r="G57" s="1009"/>
      <c r="H57" s="1011" t="s">
        <v>229</v>
      </c>
      <c r="I57" s="990" t="s">
        <v>229</v>
      </c>
      <c r="J57" s="991"/>
      <c r="K57" s="992"/>
      <c r="L57" s="996" t="s">
        <v>1349</v>
      </c>
      <c r="M57" s="997"/>
      <c r="N57" s="997"/>
      <c r="O57" s="998"/>
      <c r="P57" s="983" t="s">
        <v>229</v>
      </c>
      <c r="Q57" s="984"/>
    </row>
    <row r="58" spans="1:17" ht="21" customHeight="1">
      <c r="A58" s="1001"/>
      <c r="B58" s="1002"/>
      <c r="C58" s="1006"/>
      <c r="D58" s="1007"/>
      <c r="E58" s="1007"/>
      <c r="F58" s="1008"/>
      <c r="G58" s="1010"/>
      <c r="H58" s="1012"/>
      <c r="I58" s="993"/>
      <c r="J58" s="994"/>
      <c r="K58" s="995"/>
      <c r="L58" s="987" t="s">
        <v>1350</v>
      </c>
      <c r="M58" s="988"/>
      <c r="N58" s="988"/>
      <c r="O58" s="989"/>
      <c r="P58" s="985"/>
      <c r="Q58" s="986"/>
    </row>
    <row r="59" spans="1:17" ht="21" customHeight="1">
      <c r="A59" s="999"/>
      <c r="B59" s="1000"/>
      <c r="C59" s="1003"/>
      <c r="D59" s="1004"/>
      <c r="E59" s="1004"/>
      <c r="F59" s="1005"/>
      <c r="G59" s="1009"/>
      <c r="H59" s="1011" t="s">
        <v>229</v>
      </c>
      <c r="I59" s="990" t="s">
        <v>229</v>
      </c>
      <c r="J59" s="991"/>
      <c r="K59" s="992"/>
      <c r="L59" s="996" t="s">
        <v>1349</v>
      </c>
      <c r="M59" s="997"/>
      <c r="N59" s="997"/>
      <c r="O59" s="998"/>
      <c r="P59" s="983" t="s">
        <v>229</v>
      </c>
      <c r="Q59" s="984"/>
    </row>
    <row r="60" spans="1:17" ht="21" customHeight="1">
      <c r="A60" s="1001"/>
      <c r="B60" s="1002"/>
      <c r="C60" s="1006"/>
      <c r="D60" s="1007"/>
      <c r="E60" s="1007"/>
      <c r="F60" s="1008"/>
      <c r="G60" s="1010"/>
      <c r="H60" s="1012"/>
      <c r="I60" s="993"/>
      <c r="J60" s="994"/>
      <c r="K60" s="995"/>
      <c r="L60" s="987" t="s">
        <v>1350</v>
      </c>
      <c r="M60" s="988"/>
      <c r="N60" s="988"/>
      <c r="O60" s="989"/>
      <c r="P60" s="985"/>
      <c r="Q60" s="986"/>
    </row>
    <row r="61" spans="1:17" ht="21" customHeight="1">
      <c r="A61" s="999"/>
      <c r="B61" s="1000"/>
      <c r="C61" s="1003"/>
      <c r="D61" s="1004"/>
      <c r="E61" s="1004"/>
      <c r="F61" s="1005"/>
      <c r="G61" s="1009"/>
      <c r="H61" s="1011" t="s">
        <v>229</v>
      </c>
      <c r="I61" s="990" t="s">
        <v>229</v>
      </c>
      <c r="J61" s="991"/>
      <c r="K61" s="992"/>
      <c r="L61" s="996" t="s">
        <v>1349</v>
      </c>
      <c r="M61" s="997"/>
      <c r="N61" s="997"/>
      <c r="O61" s="998"/>
      <c r="P61" s="983" t="s">
        <v>229</v>
      </c>
      <c r="Q61" s="984"/>
    </row>
    <row r="62" spans="1:17" ht="21" customHeight="1">
      <c r="A62" s="1001"/>
      <c r="B62" s="1002"/>
      <c r="C62" s="1006"/>
      <c r="D62" s="1007"/>
      <c r="E62" s="1007"/>
      <c r="F62" s="1008"/>
      <c r="G62" s="1010"/>
      <c r="H62" s="1012"/>
      <c r="I62" s="993"/>
      <c r="J62" s="994"/>
      <c r="K62" s="995"/>
      <c r="L62" s="987" t="s">
        <v>1350</v>
      </c>
      <c r="M62" s="988"/>
      <c r="N62" s="988"/>
      <c r="O62" s="989"/>
      <c r="P62" s="985"/>
      <c r="Q62" s="986"/>
    </row>
    <row r="63" spans="1:17" ht="21" customHeight="1">
      <c r="A63" s="999"/>
      <c r="B63" s="1000"/>
      <c r="C63" s="1003"/>
      <c r="D63" s="1004"/>
      <c r="E63" s="1004"/>
      <c r="F63" s="1005"/>
      <c r="G63" s="1009"/>
      <c r="H63" s="1011" t="s">
        <v>229</v>
      </c>
      <c r="I63" s="990" t="s">
        <v>229</v>
      </c>
      <c r="J63" s="991"/>
      <c r="K63" s="992"/>
      <c r="L63" s="996" t="s">
        <v>1349</v>
      </c>
      <c r="M63" s="997"/>
      <c r="N63" s="997"/>
      <c r="O63" s="998"/>
      <c r="P63" s="983" t="s">
        <v>229</v>
      </c>
      <c r="Q63" s="984"/>
    </row>
    <row r="64" spans="1:17" ht="21" customHeight="1">
      <c r="A64" s="1001"/>
      <c r="B64" s="1002"/>
      <c r="C64" s="1006"/>
      <c r="D64" s="1007"/>
      <c r="E64" s="1007"/>
      <c r="F64" s="1008"/>
      <c r="G64" s="1010"/>
      <c r="H64" s="1012"/>
      <c r="I64" s="993"/>
      <c r="J64" s="994"/>
      <c r="K64" s="995"/>
      <c r="L64" s="987" t="s">
        <v>1350</v>
      </c>
      <c r="M64" s="988"/>
      <c r="N64" s="988"/>
      <c r="O64" s="989"/>
      <c r="P64" s="985"/>
      <c r="Q64" s="986"/>
    </row>
    <row r="65" spans="1:17" ht="21" customHeight="1">
      <c r="A65" s="999"/>
      <c r="B65" s="1000"/>
      <c r="C65" s="1003"/>
      <c r="D65" s="1004"/>
      <c r="E65" s="1004"/>
      <c r="F65" s="1005"/>
      <c r="G65" s="1009"/>
      <c r="H65" s="1011" t="s">
        <v>229</v>
      </c>
      <c r="I65" s="990" t="s">
        <v>229</v>
      </c>
      <c r="J65" s="991"/>
      <c r="K65" s="992"/>
      <c r="L65" s="996" t="s">
        <v>1349</v>
      </c>
      <c r="M65" s="997"/>
      <c r="N65" s="997"/>
      <c r="O65" s="998"/>
      <c r="P65" s="983" t="s">
        <v>229</v>
      </c>
      <c r="Q65" s="984"/>
    </row>
    <row r="66" spans="1:17" ht="21" customHeight="1">
      <c r="A66" s="1001"/>
      <c r="B66" s="1002"/>
      <c r="C66" s="1006"/>
      <c r="D66" s="1007"/>
      <c r="E66" s="1007"/>
      <c r="F66" s="1008"/>
      <c r="G66" s="1010"/>
      <c r="H66" s="1012"/>
      <c r="I66" s="993"/>
      <c r="J66" s="994"/>
      <c r="K66" s="995"/>
      <c r="L66" s="987" t="s">
        <v>1350</v>
      </c>
      <c r="M66" s="988"/>
      <c r="N66" s="988"/>
      <c r="O66" s="989"/>
      <c r="P66" s="985"/>
      <c r="Q66" s="986"/>
    </row>
    <row r="67" spans="1:17" ht="21" customHeight="1">
      <c r="A67" s="999"/>
      <c r="B67" s="1000"/>
      <c r="C67" s="1003"/>
      <c r="D67" s="1004"/>
      <c r="E67" s="1004"/>
      <c r="F67" s="1005"/>
      <c r="G67" s="1009"/>
      <c r="H67" s="1011" t="s">
        <v>229</v>
      </c>
      <c r="I67" s="990" t="s">
        <v>229</v>
      </c>
      <c r="J67" s="991"/>
      <c r="K67" s="992"/>
      <c r="L67" s="996" t="s">
        <v>1349</v>
      </c>
      <c r="M67" s="997"/>
      <c r="N67" s="997"/>
      <c r="O67" s="998"/>
      <c r="P67" s="983" t="s">
        <v>229</v>
      </c>
      <c r="Q67" s="984"/>
    </row>
    <row r="68" spans="1:17" ht="21" customHeight="1">
      <c r="A68" s="1001"/>
      <c r="B68" s="1002"/>
      <c r="C68" s="1006"/>
      <c r="D68" s="1007"/>
      <c r="E68" s="1007"/>
      <c r="F68" s="1008"/>
      <c r="G68" s="1010"/>
      <c r="H68" s="1012"/>
      <c r="I68" s="993"/>
      <c r="J68" s="994"/>
      <c r="K68" s="995"/>
      <c r="L68" s="987" t="s">
        <v>1350</v>
      </c>
      <c r="M68" s="988"/>
      <c r="N68" s="988"/>
      <c r="O68" s="989"/>
      <c r="P68" s="985"/>
      <c r="Q68" s="986"/>
    </row>
    <row r="69" spans="1:17">
      <c r="A69" s="191" t="s">
        <v>1351</v>
      </c>
      <c r="B69" s="191"/>
      <c r="C69" s="191"/>
      <c r="D69" s="191"/>
      <c r="E69" s="191"/>
      <c r="F69" s="191"/>
      <c r="G69" s="191"/>
      <c r="H69" s="191"/>
      <c r="I69" s="191"/>
      <c r="J69" s="191"/>
      <c r="K69" s="191"/>
      <c r="L69" s="191"/>
      <c r="M69" s="191"/>
      <c r="N69" s="191"/>
      <c r="O69" s="191"/>
      <c r="P69" s="191"/>
      <c r="Q69" s="191"/>
    </row>
    <row r="70" spans="1:17">
      <c r="A70" s="191" t="s">
        <v>684</v>
      </c>
    </row>
    <row r="71" spans="1:17">
      <c r="A71" s="191" t="s">
        <v>395</v>
      </c>
    </row>
    <row r="72" spans="1:17">
      <c r="A72" s="191" t="s">
        <v>1023</v>
      </c>
      <c r="B72" s="191"/>
      <c r="C72" s="191"/>
      <c r="D72" s="191"/>
      <c r="E72" s="191"/>
      <c r="F72" s="191"/>
      <c r="G72" s="191"/>
      <c r="H72" s="191"/>
      <c r="I72" s="191"/>
      <c r="J72" s="191"/>
      <c r="K72" s="191"/>
      <c r="L72" s="191"/>
      <c r="M72" s="191"/>
      <c r="N72" s="191"/>
      <c r="O72" s="191"/>
      <c r="P72" s="191"/>
      <c r="Q72" s="191"/>
    </row>
    <row r="73" spans="1:17">
      <c r="A73" s="191" t="s">
        <v>1024</v>
      </c>
      <c r="B73" s="191"/>
      <c r="C73" s="191"/>
      <c r="D73" s="191"/>
      <c r="E73" s="191"/>
      <c r="F73" s="191"/>
      <c r="G73" s="191"/>
      <c r="H73" s="191"/>
      <c r="I73" s="191"/>
      <c r="J73" s="191"/>
      <c r="K73" s="191"/>
      <c r="L73" s="191"/>
      <c r="M73" s="191"/>
      <c r="N73" s="191"/>
      <c r="O73" s="191"/>
      <c r="P73" s="191"/>
      <c r="Q73" s="191"/>
    </row>
    <row r="74" spans="1:17">
      <c r="A74" s="191" t="s">
        <v>1056</v>
      </c>
      <c r="B74" s="191"/>
      <c r="C74" s="191"/>
      <c r="D74" s="191"/>
      <c r="E74" s="191"/>
      <c r="F74" s="191"/>
      <c r="G74" s="191"/>
      <c r="H74" s="191"/>
      <c r="I74" s="191"/>
      <c r="J74" s="191"/>
      <c r="K74" s="191"/>
      <c r="L74" s="191"/>
      <c r="M74" s="191"/>
      <c r="N74" s="191"/>
      <c r="O74" s="191"/>
      <c r="P74" s="191"/>
      <c r="Q74" s="191"/>
    </row>
    <row r="75" spans="1:17">
      <c r="A75" s="191" t="s">
        <v>1057</v>
      </c>
      <c r="B75" s="191"/>
      <c r="C75" s="191"/>
      <c r="D75" s="191"/>
      <c r="E75" s="191"/>
      <c r="F75" s="191"/>
      <c r="G75" s="191"/>
      <c r="H75" s="191"/>
      <c r="I75" s="191"/>
      <c r="J75" s="191"/>
      <c r="K75" s="191"/>
      <c r="L75" s="191"/>
      <c r="M75" s="191"/>
      <c r="N75" s="191"/>
      <c r="O75" s="191"/>
      <c r="P75" s="191"/>
      <c r="Q75" s="191"/>
    </row>
    <row r="76" spans="1:17">
      <c r="A76" s="191" t="s">
        <v>1058</v>
      </c>
      <c r="B76" s="191"/>
      <c r="C76" s="191"/>
      <c r="D76" s="191"/>
      <c r="E76" s="191"/>
      <c r="F76" s="191"/>
      <c r="G76" s="191"/>
      <c r="H76" s="191"/>
      <c r="I76" s="191"/>
      <c r="J76" s="191"/>
      <c r="K76" s="191"/>
      <c r="L76" s="191"/>
      <c r="M76" s="191"/>
      <c r="N76" s="191"/>
      <c r="O76" s="191"/>
      <c r="P76" s="191"/>
      <c r="Q76" s="191"/>
    </row>
    <row r="77" spans="1:17">
      <c r="A77" s="191" t="s">
        <v>1059</v>
      </c>
      <c r="B77" s="191"/>
      <c r="C77" s="191"/>
      <c r="D77" s="191"/>
      <c r="E77" s="191"/>
      <c r="F77" s="191"/>
      <c r="G77" s="191"/>
      <c r="H77" s="191"/>
      <c r="I77" s="191"/>
      <c r="J77" s="191"/>
      <c r="K77" s="191"/>
      <c r="L77" s="191"/>
      <c r="M77" s="191"/>
      <c r="N77" s="191"/>
      <c r="O77" s="191"/>
      <c r="P77" s="191"/>
      <c r="Q77" s="191"/>
    </row>
    <row r="78" spans="1:17">
      <c r="A78" s="191" t="s">
        <v>1060</v>
      </c>
      <c r="B78" s="191"/>
      <c r="C78" s="191"/>
      <c r="D78" s="191"/>
      <c r="E78" s="191"/>
      <c r="F78" s="191"/>
      <c r="G78" s="191"/>
      <c r="H78" s="191"/>
      <c r="I78" s="191"/>
      <c r="J78" s="191"/>
      <c r="K78" s="191"/>
      <c r="L78" s="191"/>
      <c r="M78" s="191"/>
      <c r="N78" s="191"/>
      <c r="O78" s="191"/>
      <c r="P78" s="191"/>
      <c r="Q78" s="191"/>
    </row>
    <row r="79" spans="1:17">
      <c r="A79" s="191" t="s">
        <v>1061</v>
      </c>
      <c r="B79" s="191"/>
      <c r="C79" s="191"/>
      <c r="D79" s="191"/>
      <c r="E79" s="191"/>
      <c r="F79" s="191"/>
      <c r="G79" s="191"/>
      <c r="H79" s="191"/>
      <c r="I79" s="191"/>
      <c r="J79" s="191"/>
      <c r="K79" s="191"/>
      <c r="L79" s="191"/>
      <c r="M79" s="191"/>
      <c r="N79" s="191"/>
      <c r="O79" s="191"/>
      <c r="P79" s="191"/>
      <c r="Q79" s="191"/>
    </row>
    <row r="80" spans="1:17">
      <c r="A80" s="191" t="s">
        <v>1352</v>
      </c>
      <c r="B80" s="191"/>
      <c r="C80" s="191"/>
      <c r="D80" s="191"/>
      <c r="E80" s="191"/>
      <c r="F80" s="191"/>
      <c r="G80" s="191"/>
      <c r="H80" s="191"/>
      <c r="I80" s="191"/>
      <c r="J80" s="191"/>
      <c r="K80" s="191"/>
      <c r="L80" s="191"/>
      <c r="M80" s="191"/>
      <c r="N80" s="191"/>
      <c r="O80" s="191"/>
      <c r="P80" s="191"/>
      <c r="Q80" s="191"/>
    </row>
    <row r="81" spans="1:17">
      <c r="A81" s="191" t="s">
        <v>1353</v>
      </c>
      <c r="B81" s="191"/>
      <c r="C81" s="191"/>
      <c r="D81" s="191"/>
      <c r="E81" s="191"/>
      <c r="F81" s="191"/>
      <c r="G81" s="191"/>
      <c r="H81" s="191"/>
      <c r="I81" s="191"/>
      <c r="J81" s="191"/>
      <c r="K81" s="191"/>
      <c r="L81" s="191"/>
      <c r="M81" s="191"/>
      <c r="N81" s="191"/>
      <c r="O81" s="191"/>
      <c r="P81" s="191"/>
      <c r="Q81" s="191"/>
    </row>
    <row r="82" spans="1:17">
      <c r="A82" s="191" t="s">
        <v>1354</v>
      </c>
      <c r="B82" s="191"/>
      <c r="C82" s="191"/>
      <c r="D82" s="191"/>
      <c r="E82" s="191"/>
      <c r="F82" s="191"/>
      <c r="G82" s="191"/>
      <c r="H82" s="191"/>
      <c r="I82" s="191"/>
      <c r="J82" s="191"/>
      <c r="K82" s="191"/>
      <c r="L82" s="191"/>
      <c r="M82" s="191"/>
      <c r="N82" s="191"/>
      <c r="O82" s="191"/>
      <c r="P82" s="191"/>
      <c r="Q82" s="191"/>
    </row>
    <row r="83" spans="1:17">
      <c r="A83" s="191" t="s">
        <v>1355</v>
      </c>
      <c r="B83" s="191"/>
      <c r="C83" s="191"/>
      <c r="D83" s="191"/>
      <c r="E83" s="191"/>
      <c r="F83" s="191"/>
      <c r="G83" s="191"/>
      <c r="H83" s="191"/>
      <c r="I83" s="191"/>
      <c r="J83" s="191"/>
      <c r="K83" s="191"/>
      <c r="L83" s="191"/>
      <c r="M83" s="191"/>
      <c r="N83" s="191"/>
      <c r="O83" s="191"/>
      <c r="P83" s="191"/>
      <c r="Q83" s="191"/>
    </row>
    <row r="84" spans="1:17">
      <c r="A84" s="191" t="s">
        <v>1356</v>
      </c>
      <c r="B84" s="191"/>
      <c r="C84" s="191"/>
      <c r="D84" s="191"/>
      <c r="E84" s="191"/>
      <c r="F84" s="191"/>
      <c r="G84" s="191"/>
      <c r="H84" s="191"/>
      <c r="I84" s="191"/>
      <c r="J84" s="191"/>
      <c r="K84" s="191"/>
      <c r="L84" s="191"/>
      <c r="M84" s="191"/>
      <c r="N84" s="191"/>
      <c r="O84" s="191"/>
      <c r="P84" s="191"/>
      <c r="Q84" s="191"/>
    </row>
    <row r="85" spans="1:17">
      <c r="A85" s="191"/>
      <c r="B85" s="191"/>
      <c r="C85" s="191"/>
      <c r="D85" s="191"/>
      <c r="E85" s="191"/>
      <c r="F85" s="191"/>
      <c r="G85" s="191"/>
      <c r="H85" s="191"/>
      <c r="I85" s="191"/>
      <c r="J85" s="191"/>
      <c r="K85" s="191"/>
      <c r="L85" s="191"/>
      <c r="M85" s="191"/>
      <c r="N85" s="191"/>
      <c r="O85" s="191"/>
      <c r="P85" s="191"/>
      <c r="Q85" s="191"/>
    </row>
    <row r="86" spans="1:17">
      <c r="A86" s="191"/>
      <c r="B86" s="191"/>
      <c r="C86" s="191"/>
      <c r="D86" s="191"/>
      <c r="E86" s="191"/>
      <c r="F86" s="191"/>
      <c r="G86" s="191"/>
      <c r="H86" s="191"/>
      <c r="I86" s="191"/>
      <c r="J86" s="191"/>
      <c r="K86" s="191"/>
      <c r="L86" s="191"/>
      <c r="M86" s="191"/>
      <c r="N86" s="191"/>
      <c r="O86" s="191"/>
      <c r="P86" s="191"/>
      <c r="Q86" s="191"/>
    </row>
    <row r="87" spans="1:17">
      <c r="A87" s="191"/>
      <c r="B87" s="191"/>
      <c r="C87" s="191"/>
      <c r="D87" s="191"/>
      <c r="E87" s="191"/>
      <c r="F87" s="191"/>
      <c r="G87" s="191"/>
      <c r="H87" s="191"/>
      <c r="I87" s="191"/>
      <c r="J87" s="191"/>
      <c r="K87" s="191"/>
      <c r="L87" s="191"/>
      <c r="M87" s="191"/>
      <c r="N87" s="191"/>
      <c r="O87" s="191"/>
      <c r="P87" s="191"/>
      <c r="Q87" s="191"/>
    </row>
    <row r="88" spans="1:17">
      <c r="A88" s="191"/>
      <c r="B88" s="191"/>
      <c r="C88" s="191"/>
      <c r="D88" s="191"/>
      <c r="E88" s="191"/>
      <c r="F88" s="191"/>
      <c r="G88" s="191"/>
      <c r="H88" s="191"/>
      <c r="I88" s="191"/>
      <c r="J88" s="191"/>
      <c r="K88" s="191"/>
      <c r="L88" s="191"/>
      <c r="M88" s="191"/>
      <c r="N88" s="191"/>
      <c r="O88" s="191"/>
      <c r="P88" s="191"/>
      <c r="Q88" s="191"/>
    </row>
    <row r="89" spans="1:17">
      <c r="A89" s="191"/>
      <c r="B89" s="191"/>
      <c r="C89" s="191"/>
      <c r="D89" s="191"/>
      <c r="E89" s="191"/>
      <c r="F89" s="191"/>
      <c r="G89" s="191"/>
      <c r="H89" s="191"/>
      <c r="I89" s="191"/>
      <c r="J89" s="191"/>
      <c r="K89" s="191"/>
      <c r="L89" s="191"/>
      <c r="M89" s="191"/>
      <c r="N89" s="191"/>
      <c r="O89" s="191"/>
      <c r="P89" s="191"/>
      <c r="Q89" s="191"/>
    </row>
    <row r="90" spans="1:17">
      <c r="A90" s="191"/>
      <c r="B90" s="191"/>
      <c r="C90" s="191"/>
      <c r="D90" s="191"/>
      <c r="E90" s="191"/>
      <c r="F90" s="191"/>
      <c r="G90" s="191"/>
      <c r="H90" s="191"/>
      <c r="I90" s="191"/>
      <c r="J90" s="191"/>
      <c r="K90" s="191"/>
      <c r="L90" s="191"/>
      <c r="M90" s="191"/>
      <c r="N90" s="191"/>
      <c r="O90" s="191"/>
      <c r="P90" s="191"/>
      <c r="Q90" s="191"/>
    </row>
    <row r="91" spans="1:17">
      <c r="A91" s="191"/>
      <c r="B91" s="191"/>
      <c r="C91" s="191"/>
      <c r="D91" s="191"/>
      <c r="E91" s="191"/>
      <c r="F91" s="191"/>
      <c r="G91" s="191"/>
      <c r="H91" s="191"/>
      <c r="I91" s="191"/>
      <c r="J91" s="191"/>
      <c r="K91" s="191"/>
      <c r="L91" s="191"/>
      <c r="M91" s="191"/>
      <c r="N91" s="191"/>
      <c r="O91" s="191"/>
      <c r="P91" s="191"/>
      <c r="Q91" s="191"/>
    </row>
    <row r="92" spans="1:17">
      <c r="A92" s="191"/>
      <c r="B92" s="191"/>
      <c r="C92" s="191"/>
      <c r="D92" s="191"/>
      <c r="E92" s="191"/>
      <c r="F92" s="191"/>
      <c r="G92" s="191"/>
      <c r="H92" s="191"/>
      <c r="I92" s="191"/>
      <c r="J92" s="191"/>
      <c r="K92" s="191"/>
      <c r="L92" s="191"/>
      <c r="M92" s="191"/>
      <c r="N92" s="191"/>
      <c r="O92" s="191"/>
      <c r="P92" s="191"/>
      <c r="Q92" s="191"/>
    </row>
    <row r="93" spans="1:17">
      <c r="A93" s="191"/>
      <c r="B93" s="191"/>
      <c r="C93" s="191"/>
      <c r="D93" s="191"/>
      <c r="E93" s="191"/>
      <c r="F93" s="191"/>
      <c r="G93" s="191"/>
      <c r="H93" s="191"/>
      <c r="I93" s="191"/>
      <c r="J93" s="191"/>
      <c r="K93" s="191"/>
      <c r="L93" s="191"/>
      <c r="M93" s="191"/>
      <c r="N93" s="191"/>
      <c r="O93" s="191"/>
      <c r="P93" s="191"/>
      <c r="Q93" s="191"/>
    </row>
    <row r="94" spans="1:17">
      <c r="A94" s="191"/>
      <c r="B94" s="191"/>
      <c r="C94" s="191"/>
      <c r="D94" s="191"/>
      <c r="E94" s="191"/>
      <c r="F94" s="191"/>
      <c r="G94" s="191"/>
      <c r="H94" s="191"/>
      <c r="I94" s="191"/>
      <c r="J94" s="191"/>
      <c r="K94" s="191"/>
      <c r="L94" s="191"/>
      <c r="M94" s="191"/>
      <c r="N94" s="191"/>
      <c r="O94" s="191"/>
      <c r="P94" s="191"/>
      <c r="Q94" s="191"/>
    </row>
    <row r="95" spans="1:17">
      <c r="A95" s="191"/>
      <c r="B95" s="191"/>
      <c r="C95" s="191"/>
      <c r="D95" s="191"/>
      <c r="E95" s="191"/>
      <c r="F95" s="191"/>
      <c r="G95" s="191"/>
      <c r="H95" s="191"/>
      <c r="I95" s="191"/>
      <c r="J95" s="191"/>
      <c r="K95" s="191"/>
      <c r="L95" s="191"/>
      <c r="M95" s="191"/>
      <c r="N95" s="191"/>
      <c r="O95" s="191"/>
      <c r="P95" s="191"/>
      <c r="Q95" s="191"/>
    </row>
    <row r="96" spans="1:17">
      <c r="A96" s="191"/>
      <c r="B96" s="191"/>
      <c r="C96" s="191"/>
      <c r="D96" s="191"/>
      <c r="E96" s="191"/>
      <c r="F96" s="191"/>
      <c r="G96" s="191"/>
      <c r="H96" s="191"/>
      <c r="I96" s="191"/>
      <c r="J96" s="191"/>
      <c r="K96" s="191"/>
      <c r="L96" s="191"/>
      <c r="M96" s="191"/>
      <c r="N96" s="191"/>
      <c r="O96" s="191"/>
      <c r="P96" s="191"/>
      <c r="Q96" s="191"/>
    </row>
    <row r="97" spans="1:17">
      <c r="A97" s="191"/>
      <c r="B97" s="191"/>
      <c r="C97" s="191"/>
      <c r="D97" s="191"/>
      <c r="E97" s="191"/>
      <c r="F97" s="191"/>
      <c r="G97" s="191"/>
      <c r="H97" s="191"/>
      <c r="I97" s="191"/>
      <c r="J97" s="191"/>
      <c r="K97" s="191"/>
      <c r="L97" s="191"/>
      <c r="M97" s="191"/>
      <c r="N97" s="191"/>
      <c r="O97" s="191"/>
      <c r="P97" s="191"/>
      <c r="Q97" s="191"/>
    </row>
    <row r="98" spans="1:17">
      <c r="A98" s="191"/>
      <c r="B98" s="191"/>
      <c r="C98" s="191"/>
      <c r="D98" s="191"/>
      <c r="E98" s="191"/>
      <c r="F98" s="191"/>
      <c r="G98" s="191"/>
      <c r="H98" s="191"/>
      <c r="I98" s="191"/>
      <c r="J98" s="191"/>
      <c r="K98" s="191"/>
      <c r="L98" s="191"/>
      <c r="M98" s="191"/>
      <c r="N98" s="191"/>
      <c r="O98" s="191"/>
      <c r="P98" s="191"/>
      <c r="Q98" s="191"/>
    </row>
    <row r="99" spans="1:17">
      <c r="A99" s="191"/>
      <c r="B99" s="191"/>
      <c r="C99" s="191"/>
      <c r="D99" s="191"/>
      <c r="E99" s="191"/>
      <c r="F99" s="191"/>
      <c r="G99" s="191"/>
      <c r="H99" s="191"/>
      <c r="I99" s="191"/>
      <c r="J99" s="191"/>
      <c r="K99" s="191"/>
      <c r="L99" s="191"/>
      <c r="M99" s="191"/>
      <c r="N99" s="191"/>
      <c r="O99" s="191"/>
      <c r="P99" s="191"/>
      <c r="Q99" s="191"/>
    </row>
    <row r="100" spans="1:17">
      <c r="A100" s="191"/>
      <c r="B100" s="191"/>
      <c r="C100" s="191"/>
      <c r="D100" s="191"/>
      <c r="E100" s="191"/>
      <c r="F100" s="191"/>
      <c r="G100" s="191"/>
      <c r="H100" s="191"/>
      <c r="I100" s="191"/>
      <c r="J100" s="191"/>
      <c r="K100" s="191"/>
      <c r="L100" s="191"/>
      <c r="M100" s="191"/>
      <c r="N100" s="191"/>
      <c r="O100" s="191"/>
      <c r="P100" s="191"/>
      <c r="Q100" s="191"/>
    </row>
    <row r="101" spans="1:17">
      <c r="A101" s="191"/>
      <c r="B101" s="191"/>
      <c r="C101" s="191"/>
      <c r="D101" s="191"/>
      <c r="E101" s="191"/>
      <c r="F101" s="191"/>
      <c r="G101" s="191"/>
      <c r="H101" s="191"/>
      <c r="I101" s="191"/>
      <c r="J101" s="191"/>
      <c r="K101" s="191"/>
      <c r="L101" s="191"/>
      <c r="M101" s="191"/>
      <c r="N101" s="191"/>
      <c r="O101" s="191"/>
      <c r="P101" s="191"/>
      <c r="Q101" s="191"/>
    </row>
    <row r="102" spans="1:17">
      <c r="A102" s="191"/>
      <c r="B102" s="191"/>
      <c r="C102" s="191"/>
      <c r="D102" s="191"/>
      <c r="E102" s="191"/>
      <c r="F102" s="191"/>
      <c r="G102" s="191"/>
      <c r="H102" s="191"/>
      <c r="I102" s="191"/>
      <c r="J102" s="191"/>
      <c r="K102" s="191"/>
      <c r="L102" s="191"/>
      <c r="M102" s="191"/>
      <c r="N102" s="191"/>
      <c r="O102" s="191"/>
      <c r="P102" s="191"/>
      <c r="Q102" s="191"/>
    </row>
    <row r="103" spans="1:17">
      <c r="A103" s="191"/>
      <c r="B103" s="191"/>
      <c r="C103" s="191"/>
      <c r="D103" s="191"/>
      <c r="E103" s="191"/>
      <c r="F103" s="191"/>
      <c r="G103" s="191"/>
      <c r="H103" s="191"/>
      <c r="I103" s="191"/>
      <c r="J103" s="191"/>
      <c r="K103" s="191"/>
      <c r="L103" s="191"/>
      <c r="M103" s="191"/>
      <c r="N103" s="191"/>
      <c r="O103" s="191"/>
      <c r="P103" s="191"/>
      <c r="Q103" s="191"/>
    </row>
    <row r="104" spans="1:17">
      <c r="A104" s="191"/>
      <c r="B104" s="191"/>
      <c r="C104" s="191"/>
      <c r="D104" s="191"/>
      <c r="E104" s="191"/>
      <c r="F104" s="191"/>
      <c r="G104" s="191"/>
      <c r="H104" s="191"/>
      <c r="I104" s="191"/>
      <c r="J104" s="191"/>
      <c r="K104" s="191"/>
      <c r="L104" s="191"/>
      <c r="M104" s="191"/>
      <c r="N104" s="191"/>
      <c r="O104" s="191"/>
      <c r="P104" s="191"/>
      <c r="Q104" s="191"/>
    </row>
  </sheetData>
  <mergeCells count="204">
    <mergeCell ref="A3:Q3"/>
    <mergeCell ref="A17:Q17"/>
    <mergeCell ref="P19:Q19"/>
    <mergeCell ref="I20:K21"/>
    <mergeCell ref="H20:H21"/>
    <mergeCell ref="I24:K25"/>
    <mergeCell ref="L24:O24"/>
    <mergeCell ref="A24:B25"/>
    <mergeCell ref="C24:F25"/>
    <mergeCell ref="G24:G25"/>
    <mergeCell ref="H24:H25"/>
    <mergeCell ref="P24:Q25"/>
    <mergeCell ref="L25:O25"/>
    <mergeCell ref="L20:O20"/>
    <mergeCell ref="L21:O21"/>
    <mergeCell ref="L22:O22"/>
    <mergeCell ref="P22:Q23"/>
    <mergeCell ref="L23:O23"/>
    <mergeCell ref="A22:B23"/>
    <mergeCell ref="C19:F19"/>
    <mergeCell ref="I19:K19"/>
    <mergeCell ref="C22:F23"/>
    <mergeCell ref="G22:G23"/>
    <mergeCell ref="H22:H23"/>
    <mergeCell ref="I22:K23"/>
    <mergeCell ref="A20:B21"/>
    <mergeCell ref="C20:F21"/>
    <mergeCell ref="G20:G21"/>
    <mergeCell ref="L19:O19"/>
    <mergeCell ref="P20:Q21"/>
    <mergeCell ref="A19:B19"/>
    <mergeCell ref="P30:Q31"/>
    <mergeCell ref="L31:O31"/>
    <mergeCell ref="I30:K31"/>
    <mergeCell ref="L30:O30"/>
    <mergeCell ref="A30:B31"/>
    <mergeCell ref="C30:F31"/>
    <mergeCell ref="G30:G31"/>
    <mergeCell ref="H30:H31"/>
    <mergeCell ref="P26:Q27"/>
    <mergeCell ref="L27:O27"/>
    <mergeCell ref="I28:K29"/>
    <mergeCell ref="L28:O28"/>
    <mergeCell ref="P28:Q29"/>
    <mergeCell ref="L29:O29"/>
    <mergeCell ref="I26:K27"/>
    <mergeCell ref="L26:O26"/>
    <mergeCell ref="A28:B29"/>
    <mergeCell ref="C28:F29"/>
    <mergeCell ref="G28:G29"/>
    <mergeCell ref="H28:H29"/>
    <mergeCell ref="A26:B27"/>
    <mergeCell ref="C26:F27"/>
    <mergeCell ref="G26:G27"/>
    <mergeCell ref="H26:H27"/>
    <mergeCell ref="H34:H35"/>
    <mergeCell ref="H36:H37"/>
    <mergeCell ref="A36:B37"/>
    <mergeCell ref="C36:F37"/>
    <mergeCell ref="G36:G37"/>
    <mergeCell ref="A34:B35"/>
    <mergeCell ref="C34:F35"/>
    <mergeCell ref="G34:G35"/>
    <mergeCell ref="A32:B33"/>
    <mergeCell ref="C32:F33"/>
    <mergeCell ref="G32:G33"/>
    <mergeCell ref="H32:H33"/>
    <mergeCell ref="L40:O40"/>
    <mergeCell ref="P36:Q37"/>
    <mergeCell ref="P38:Q39"/>
    <mergeCell ref="L39:O39"/>
    <mergeCell ref="L36:O36"/>
    <mergeCell ref="L38:O38"/>
    <mergeCell ref="P40:Q41"/>
    <mergeCell ref="L41:O41"/>
    <mergeCell ref="I32:K33"/>
    <mergeCell ref="L32:O32"/>
    <mergeCell ref="P32:Q33"/>
    <mergeCell ref="L33:O33"/>
    <mergeCell ref="I36:K37"/>
    <mergeCell ref="L37:O37"/>
    <mergeCell ref="I34:K35"/>
    <mergeCell ref="L34:O34"/>
    <mergeCell ref="P34:Q35"/>
    <mergeCell ref="L35:O35"/>
    <mergeCell ref="G38:G39"/>
    <mergeCell ref="A38:B39"/>
    <mergeCell ref="C38:F39"/>
    <mergeCell ref="C42:F42"/>
    <mergeCell ref="I42:K42"/>
    <mergeCell ref="H38:H39"/>
    <mergeCell ref="I38:K39"/>
    <mergeCell ref="A40:B41"/>
    <mergeCell ref="C40:F41"/>
    <mergeCell ref="G40:G41"/>
    <mergeCell ref="H40:H41"/>
    <mergeCell ref="I40:K41"/>
    <mergeCell ref="P45:Q46"/>
    <mergeCell ref="L46:O46"/>
    <mergeCell ref="I45:K46"/>
    <mergeCell ref="L45:O45"/>
    <mergeCell ref="A45:B46"/>
    <mergeCell ref="C45:F46"/>
    <mergeCell ref="G45:G46"/>
    <mergeCell ref="H45:H46"/>
    <mergeCell ref="P42:Q42"/>
    <mergeCell ref="A43:B44"/>
    <mergeCell ref="C43:F44"/>
    <mergeCell ref="G43:G44"/>
    <mergeCell ref="H43:H44"/>
    <mergeCell ref="I43:K44"/>
    <mergeCell ref="L43:O43"/>
    <mergeCell ref="P43:Q44"/>
    <mergeCell ref="L44:O44"/>
    <mergeCell ref="A42:B42"/>
    <mergeCell ref="L42:O42"/>
    <mergeCell ref="A51:B52"/>
    <mergeCell ref="C51:F52"/>
    <mergeCell ref="G51:G52"/>
    <mergeCell ref="A53:B54"/>
    <mergeCell ref="C53:F54"/>
    <mergeCell ref="G53:G54"/>
    <mergeCell ref="I55:K56"/>
    <mergeCell ref="L55:O55"/>
    <mergeCell ref="P47:Q48"/>
    <mergeCell ref="L48:O48"/>
    <mergeCell ref="P49:Q50"/>
    <mergeCell ref="L50:O50"/>
    <mergeCell ref="I49:K50"/>
    <mergeCell ref="L49:O49"/>
    <mergeCell ref="I47:K48"/>
    <mergeCell ref="L47:O47"/>
    <mergeCell ref="A47:B48"/>
    <mergeCell ref="C47:F48"/>
    <mergeCell ref="G47:G48"/>
    <mergeCell ref="H47:H48"/>
    <mergeCell ref="A49:B50"/>
    <mergeCell ref="C49:F50"/>
    <mergeCell ref="G49:G50"/>
    <mergeCell ref="H49:H50"/>
    <mergeCell ref="P51:Q52"/>
    <mergeCell ref="L52:O52"/>
    <mergeCell ref="P53:Q54"/>
    <mergeCell ref="H51:H52"/>
    <mergeCell ref="I53:K54"/>
    <mergeCell ref="L53:O53"/>
    <mergeCell ref="L54:O54"/>
    <mergeCell ref="H53:H54"/>
    <mergeCell ref="I51:K52"/>
    <mergeCell ref="L51:O51"/>
    <mergeCell ref="A55:B56"/>
    <mergeCell ref="C55:F56"/>
    <mergeCell ref="G55:G56"/>
    <mergeCell ref="H55:H56"/>
    <mergeCell ref="P59:Q60"/>
    <mergeCell ref="L60:O60"/>
    <mergeCell ref="I57:K58"/>
    <mergeCell ref="L57:O57"/>
    <mergeCell ref="I59:K60"/>
    <mergeCell ref="L59:O59"/>
    <mergeCell ref="A59:B60"/>
    <mergeCell ref="C59:F60"/>
    <mergeCell ref="G59:G60"/>
    <mergeCell ref="H59:H60"/>
    <mergeCell ref="P55:Q56"/>
    <mergeCell ref="L56:O56"/>
    <mergeCell ref="A57:B58"/>
    <mergeCell ref="C57:F58"/>
    <mergeCell ref="G57:G58"/>
    <mergeCell ref="H57:H58"/>
    <mergeCell ref="P57:Q58"/>
    <mergeCell ref="L58:O58"/>
    <mergeCell ref="P61:Q62"/>
    <mergeCell ref="P63:Q64"/>
    <mergeCell ref="L64:O64"/>
    <mergeCell ref="A61:B62"/>
    <mergeCell ref="C61:F62"/>
    <mergeCell ref="G61:G62"/>
    <mergeCell ref="H61:H62"/>
    <mergeCell ref="I61:K62"/>
    <mergeCell ref="L61:O61"/>
    <mergeCell ref="L62:O62"/>
    <mergeCell ref="P65:Q66"/>
    <mergeCell ref="L66:O66"/>
    <mergeCell ref="P67:Q68"/>
    <mergeCell ref="L68:O68"/>
    <mergeCell ref="I67:K68"/>
    <mergeCell ref="L67:O67"/>
    <mergeCell ref="I65:K66"/>
    <mergeCell ref="L65:O65"/>
    <mergeCell ref="A63:B64"/>
    <mergeCell ref="C63:F64"/>
    <mergeCell ref="A67:B68"/>
    <mergeCell ref="C67:F68"/>
    <mergeCell ref="G67:G68"/>
    <mergeCell ref="H67:H68"/>
    <mergeCell ref="A65:B66"/>
    <mergeCell ref="C65:F66"/>
    <mergeCell ref="G65:G66"/>
    <mergeCell ref="H65:H66"/>
    <mergeCell ref="G63:G64"/>
    <mergeCell ref="H63:H64"/>
    <mergeCell ref="I63:K64"/>
    <mergeCell ref="L63:O63"/>
  </mergeCells>
  <phoneticPr fontId="3"/>
  <dataValidations count="3">
    <dataValidation type="list" allowBlank="1" showInputMessage="1" showErrorMessage="1" sqref="H20:H41 H43:H68" xr:uid="{00000000-0002-0000-1000-000000000000}">
      <formula1>"　,男,女"</formula1>
    </dataValidation>
    <dataValidation type="list" allowBlank="1" showInputMessage="1" showErrorMessage="1" sqref="I20:K41 I43:K68" xr:uid="{00000000-0002-0000-1000-000001000000}">
      <formula1>"　,車上運動員,事務員,手話通訳者,要約筆記者"</formula1>
    </dataValidation>
    <dataValidation type="list" allowBlank="1" showInputMessage="1" showErrorMessage="1" sqref="P20:Q41 P43:Q68" xr:uid="{00000000-0002-0000-1000-000002000000}">
      <formula1>"　,公職選挙法施行令第129条第7項に規定する場合である"</formula1>
    </dataValidation>
  </dataValidations>
  <pageMargins left="0.78740157480314965" right="0.19685039370078741" top="0.78740157480314965" bottom="0.78740157480314965" header="0.51181102362204722" footer="0.51181102362204722"/>
  <pageSetup paperSize="9" orientation="portrait" blackAndWhite="1" horizontalDpi="200" verticalDpi="200" r:id="rId1"/>
  <headerFooter alignWithMargins="0"/>
  <rowBreaks count="1" manualBreakCount="1">
    <brk id="41" max="16"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9"/>
  <sheetViews>
    <sheetView view="pageBreakPreview" zoomScaleNormal="100" zoomScaleSheetLayoutView="100" workbookViewId="0">
      <selection activeCell="M37" sqref="M37"/>
    </sheetView>
  </sheetViews>
  <sheetFormatPr defaultColWidth="9" defaultRowHeight="14.25"/>
  <cols>
    <col min="1" max="16384" width="9" style="114"/>
  </cols>
  <sheetData>
    <row r="1" spans="1:9">
      <c r="I1" s="290" t="s">
        <v>171</v>
      </c>
    </row>
    <row r="4" spans="1:9" ht="28.5">
      <c r="A4" s="917" t="s">
        <v>654</v>
      </c>
      <c r="B4" s="917"/>
      <c r="C4" s="917"/>
      <c r="D4" s="917"/>
      <c r="E4" s="917"/>
      <c r="F4" s="917"/>
      <c r="G4" s="917"/>
      <c r="H4" s="917"/>
      <c r="I4" s="917"/>
    </row>
    <row r="5" spans="1:9" ht="14.25" customHeight="1">
      <c r="A5" s="174"/>
      <c r="B5" s="174"/>
      <c r="C5" s="174"/>
      <c r="D5" s="174"/>
      <c r="E5" s="174"/>
      <c r="F5" s="174"/>
      <c r="G5" s="174"/>
      <c r="H5" s="174"/>
      <c r="I5" s="174"/>
    </row>
    <row r="6" spans="1:9" ht="14.25" customHeight="1">
      <c r="A6" s="174"/>
      <c r="B6" s="174"/>
      <c r="C6" s="174"/>
      <c r="D6" s="174"/>
      <c r="E6" s="174"/>
      <c r="F6" s="174"/>
      <c r="G6" s="174"/>
      <c r="H6" s="174"/>
      <c r="I6" s="174"/>
    </row>
    <row r="7" spans="1:9" ht="14.25" customHeight="1">
      <c r="A7" s="169"/>
      <c r="B7" s="174"/>
      <c r="C7" s="174"/>
      <c r="D7" s="174"/>
      <c r="E7" s="174"/>
      <c r="F7" s="174"/>
      <c r="G7" s="174"/>
      <c r="H7" s="174"/>
      <c r="I7" s="174"/>
    </row>
    <row r="8" spans="1:9" ht="18" customHeight="1">
      <c r="A8" s="292" t="s">
        <v>1545</v>
      </c>
      <c r="B8" s="174"/>
      <c r="C8" s="174"/>
      <c r="D8" s="174"/>
      <c r="E8" s="174"/>
      <c r="F8" s="174"/>
      <c r="G8" s="174"/>
      <c r="H8" s="174"/>
      <c r="I8" s="174"/>
    </row>
    <row r="9" spans="1:9" ht="18" customHeight="1">
      <c r="A9" s="293" t="s">
        <v>1546</v>
      </c>
      <c r="B9" s="174"/>
      <c r="C9" s="174"/>
      <c r="D9" s="174"/>
      <c r="E9" s="174"/>
      <c r="F9" s="174"/>
      <c r="G9" s="174"/>
      <c r="H9" s="174"/>
      <c r="I9" s="174"/>
    </row>
    <row r="10" spans="1:9" ht="18" customHeight="1">
      <c r="A10" s="293" t="s">
        <v>1547</v>
      </c>
      <c r="B10" s="174"/>
      <c r="C10" s="174"/>
      <c r="D10" s="174"/>
      <c r="E10" s="174"/>
      <c r="F10" s="174"/>
      <c r="G10" s="174"/>
      <c r="H10" s="174"/>
      <c r="I10" s="174"/>
    </row>
    <row r="11" spans="1:9" ht="14.25" customHeight="1">
      <c r="A11" s="169"/>
      <c r="B11" s="174"/>
      <c r="C11" s="174"/>
      <c r="D11" s="174"/>
      <c r="E11" s="174"/>
      <c r="F11" s="174"/>
      <c r="G11" s="174"/>
      <c r="H11" s="174"/>
      <c r="I11" s="174"/>
    </row>
    <row r="12" spans="1:9" ht="14.25" customHeight="1">
      <c r="A12" s="169"/>
      <c r="B12" s="174"/>
      <c r="C12" s="174"/>
      <c r="D12" s="174"/>
      <c r="E12" s="174"/>
      <c r="F12" s="174"/>
      <c r="G12" s="174"/>
      <c r="H12" s="174"/>
      <c r="I12" s="174"/>
    </row>
    <row r="13" spans="1:9" ht="14.25" customHeight="1">
      <c r="A13" s="169"/>
      <c r="B13" s="918" t="str">
        <f>入力シート!C3</f>
        <v>令和4年6月22日</v>
      </c>
      <c r="C13" s="919"/>
      <c r="D13" s="174"/>
      <c r="E13" s="174"/>
      <c r="F13" s="174"/>
      <c r="G13" s="174"/>
      <c r="H13" s="174"/>
      <c r="I13" s="174"/>
    </row>
    <row r="14" spans="1:9" ht="14.25" customHeight="1">
      <c r="A14" s="169"/>
      <c r="B14" s="174"/>
      <c r="C14" s="174"/>
      <c r="D14" s="174"/>
      <c r="E14" s="174"/>
      <c r="F14" s="174"/>
      <c r="G14" s="174"/>
      <c r="H14" s="174"/>
      <c r="I14" s="174"/>
    </row>
    <row r="15" spans="1:9" ht="14.25" customHeight="1">
      <c r="A15" s="169"/>
      <c r="B15" s="174"/>
      <c r="C15" s="174"/>
      <c r="D15" s="174"/>
      <c r="E15" s="174"/>
      <c r="F15" s="174"/>
      <c r="G15" s="174"/>
      <c r="H15" s="174"/>
      <c r="I15" s="174"/>
    </row>
    <row r="16" spans="1:9" ht="14.25" customHeight="1">
      <c r="A16" s="169"/>
      <c r="B16" s="174"/>
      <c r="C16" s="174"/>
      <c r="D16" s="174"/>
      <c r="E16" s="174"/>
      <c r="F16" s="174"/>
      <c r="G16" s="174"/>
      <c r="H16" s="174"/>
      <c r="I16" s="174"/>
    </row>
    <row r="17" spans="1:9" ht="14.25" customHeight="1">
      <c r="A17" s="169"/>
      <c r="B17" s="174"/>
      <c r="C17" s="174"/>
      <c r="D17" s="174"/>
      <c r="E17" s="157" t="s">
        <v>544</v>
      </c>
      <c r="F17" s="174"/>
      <c r="G17" s="174"/>
      <c r="H17" s="174"/>
      <c r="I17" s="174"/>
    </row>
    <row r="18" spans="1:9" ht="14.25" customHeight="1">
      <c r="A18" s="169"/>
      <c r="B18" s="174"/>
      <c r="C18" s="174"/>
      <c r="D18" s="174"/>
      <c r="E18" s="174"/>
      <c r="F18" s="174"/>
      <c r="G18" s="174"/>
      <c r="H18" s="174"/>
      <c r="I18" s="174"/>
    </row>
    <row r="19" spans="1:9" ht="14.25" customHeight="1">
      <c r="A19" s="169"/>
      <c r="B19" s="174"/>
      <c r="C19" s="174"/>
      <c r="D19" s="174"/>
      <c r="E19" s="114" t="s">
        <v>585</v>
      </c>
      <c r="F19" s="712">
        <f>入力シート!C22</f>
        <v>0</v>
      </c>
      <c r="G19" s="174"/>
      <c r="H19" s="174"/>
      <c r="I19" s="174"/>
    </row>
    <row r="20" spans="1:9" ht="14.25" customHeight="1">
      <c r="A20" s="169"/>
      <c r="B20" s="174"/>
      <c r="C20" s="174"/>
      <c r="D20" s="174"/>
      <c r="E20" s="174"/>
      <c r="F20" s="174"/>
      <c r="G20" s="174"/>
      <c r="H20" s="174"/>
      <c r="I20" s="174"/>
    </row>
    <row r="21" spans="1:9">
      <c r="E21" s="114" t="s">
        <v>584</v>
      </c>
      <c r="F21" s="141">
        <f>入力シート!C8</f>
        <v>0</v>
      </c>
      <c r="G21" s="141">
        <f>入力シート!C10</f>
        <v>0</v>
      </c>
    </row>
    <row r="25" spans="1:9">
      <c r="A25" s="289" t="s">
        <v>1357</v>
      </c>
    </row>
    <row r="29" spans="1:9">
      <c r="A29" s="920" t="s">
        <v>589</v>
      </c>
      <c r="B29" s="920"/>
      <c r="C29" s="920"/>
      <c r="D29" s="920"/>
      <c r="E29" s="920"/>
      <c r="F29" s="920"/>
      <c r="G29" s="920"/>
      <c r="H29" s="920"/>
      <c r="I29" s="920"/>
    </row>
    <row r="32" spans="1:9" ht="14.25" customHeight="1"/>
    <row r="33" spans="1:9" ht="14.25" customHeight="1">
      <c r="A33" s="114" t="s">
        <v>655</v>
      </c>
    </row>
    <row r="34" spans="1:9" ht="14.25" customHeight="1"/>
    <row r="35" spans="1:9">
      <c r="A35" s="114" t="s">
        <v>656</v>
      </c>
      <c r="D35" s="175"/>
      <c r="E35" s="175"/>
      <c r="F35" s="175"/>
      <c r="G35" s="175"/>
      <c r="H35" s="143"/>
      <c r="I35" s="152"/>
    </row>
    <row r="36" spans="1:9">
      <c r="D36" s="175"/>
      <c r="E36" s="175"/>
      <c r="F36" s="175"/>
      <c r="G36" s="175"/>
      <c r="H36" s="143"/>
      <c r="I36" s="152"/>
    </row>
    <row r="37" spans="1:9">
      <c r="D37" s="175"/>
      <c r="E37" s="175"/>
      <c r="F37" s="175"/>
      <c r="G37" s="175"/>
      <c r="H37" s="143"/>
      <c r="I37" s="152"/>
    </row>
    <row r="38" spans="1:9">
      <c r="D38" s="175"/>
      <c r="E38" s="175"/>
      <c r="F38" s="175"/>
      <c r="G38" s="175"/>
      <c r="H38" s="143"/>
      <c r="I38" s="152"/>
    </row>
    <row r="39" spans="1:9">
      <c r="D39" s="175"/>
      <c r="E39" s="175"/>
      <c r="F39" s="175"/>
      <c r="G39" s="175"/>
      <c r="H39" s="143"/>
      <c r="I39" s="152"/>
    </row>
    <row r="40" spans="1:9">
      <c r="D40" s="143"/>
      <c r="E40" s="143"/>
      <c r="F40" s="143"/>
      <c r="G40" s="143"/>
      <c r="H40" s="143"/>
      <c r="I40" s="152"/>
    </row>
    <row r="41" spans="1:9">
      <c r="B41" s="139"/>
      <c r="C41" s="140"/>
      <c r="D41" s="152"/>
      <c r="E41" s="152"/>
      <c r="F41" s="152"/>
      <c r="G41" s="152"/>
      <c r="H41" s="152"/>
      <c r="I41" s="152"/>
    </row>
    <row r="42" spans="1:9">
      <c r="B42" s="139"/>
      <c r="C42" s="140"/>
    </row>
    <row r="44" spans="1:9">
      <c r="A44" s="289" t="s">
        <v>1548</v>
      </c>
    </row>
    <row r="45" spans="1:9">
      <c r="A45" s="289" t="s">
        <v>1549</v>
      </c>
    </row>
    <row r="46" spans="1:9">
      <c r="A46" s="289" t="s">
        <v>1550</v>
      </c>
    </row>
    <row r="47" spans="1:9">
      <c r="A47" s="289" t="s">
        <v>1551</v>
      </c>
    </row>
    <row r="49" spans="5:7">
      <c r="E49" s="138"/>
      <c r="F49" s="141"/>
      <c r="G49" s="141"/>
    </row>
  </sheetData>
  <mergeCells count="3">
    <mergeCell ref="A4:I4"/>
    <mergeCell ref="B13:C13"/>
    <mergeCell ref="A29:I29"/>
  </mergeCells>
  <phoneticPr fontId="3"/>
  <pageMargins left="0.98425196850393704" right="0.59055118110236227" top="0.78740157480314965" bottom="0.78740157480314965" header="0.51181102362204722" footer="0.51181102362204722"/>
  <pageSetup paperSize="9" orientation="portrait" blackAndWhite="1" horizontalDpi="200" verticalDpi="200"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8"/>
  <sheetViews>
    <sheetView view="pageBreakPreview" topLeftCell="A10" zoomScaleNormal="100" zoomScaleSheetLayoutView="100" workbookViewId="0">
      <selection activeCell="L34" sqref="L34"/>
    </sheetView>
  </sheetViews>
  <sheetFormatPr defaultColWidth="9" defaultRowHeight="14.25"/>
  <cols>
    <col min="1" max="8" width="10.125" style="114" customWidth="1"/>
    <col min="9" max="9" width="8.625" style="114" customWidth="1"/>
    <col min="10" max="16384" width="9" style="114"/>
  </cols>
  <sheetData>
    <row r="1" spans="1:9">
      <c r="I1" s="290" t="s">
        <v>159</v>
      </c>
    </row>
    <row r="4" spans="1:9" ht="28.5">
      <c r="A4" s="917" t="s">
        <v>657</v>
      </c>
      <c r="B4" s="917"/>
      <c r="C4" s="917"/>
      <c r="D4" s="917"/>
      <c r="E4" s="917"/>
      <c r="F4" s="917"/>
      <c r="G4" s="917"/>
      <c r="H4" s="917"/>
      <c r="I4" s="917"/>
    </row>
    <row r="5" spans="1:9" ht="14.25" customHeight="1">
      <c r="A5" s="174"/>
      <c r="B5" s="174"/>
      <c r="C5" s="174"/>
      <c r="D5" s="174"/>
      <c r="E5" s="174"/>
      <c r="F5" s="174"/>
      <c r="G5" s="174"/>
      <c r="H5" s="174"/>
      <c r="I5" s="174"/>
    </row>
    <row r="6" spans="1:9" ht="14.25" customHeight="1">
      <c r="A6" s="174"/>
      <c r="B6" s="174"/>
      <c r="C6" s="174"/>
      <c r="D6" s="174"/>
      <c r="E6" s="174"/>
      <c r="F6" s="174"/>
      <c r="G6" s="174"/>
      <c r="H6" s="174"/>
      <c r="I6" s="174"/>
    </row>
    <row r="7" spans="1:9" ht="14.25" customHeight="1">
      <c r="A7" s="169"/>
      <c r="B7" s="174"/>
      <c r="C7" s="174"/>
      <c r="D7" s="174"/>
      <c r="E7" s="174"/>
      <c r="F7" s="174"/>
      <c r="G7" s="174"/>
      <c r="H7" s="174"/>
      <c r="I7" s="174"/>
    </row>
    <row r="8" spans="1:9" ht="18" customHeight="1">
      <c r="A8" s="397" t="s">
        <v>1360</v>
      </c>
      <c r="B8" s="398"/>
      <c r="C8" s="398"/>
      <c r="D8" s="174"/>
      <c r="E8" s="174"/>
      <c r="F8" s="174"/>
      <c r="G8" s="174"/>
      <c r="H8" s="174"/>
      <c r="I8" s="174"/>
    </row>
    <row r="9" spans="1:9" ht="18" customHeight="1">
      <c r="A9" s="293" t="s">
        <v>1299</v>
      </c>
      <c r="B9" s="174"/>
      <c r="C9" s="174"/>
      <c r="D9" s="174"/>
      <c r="E9" s="174"/>
      <c r="F9" s="174"/>
      <c r="G9" s="174"/>
      <c r="H9" s="174"/>
      <c r="I9" s="174"/>
    </row>
    <row r="10" spans="1:9" ht="18" customHeight="1">
      <c r="A10" s="157"/>
      <c r="B10" s="174"/>
      <c r="C10" s="174"/>
      <c r="D10" s="174"/>
      <c r="E10" s="174"/>
      <c r="F10" s="174"/>
      <c r="G10" s="174"/>
      <c r="H10" s="174"/>
      <c r="I10" s="174"/>
    </row>
    <row r="11" spans="1:9" ht="14.25" customHeight="1">
      <c r="A11" s="169"/>
      <c r="B11" s="174"/>
      <c r="C11" s="174"/>
      <c r="D11" s="174"/>
      <c r="E11" s="174"/>
      <c r="F11" s="174"/>
      <c r="G11" s="174"/>
      <c r="H11" s="174"/>
      <c r="I11" s="174"/>
    </row>
    <row r="12" spans="1:9" ht="14.25" customHeight="1">
      <c r="A12" s="169"/>
      <c r="B12" s="174"/>
      <c r="C12" s="174"/>
      <c r="D12" s="174"/>
      <c r="E12" s="174"/>
      <c r="F12" s="174"/>
      <c r="G12" s="174"/>
      <c r="H12" s="174"/>
      <c r="I12" s="174"/>
    </row>
    <row r="13" spans="1:9" ht="14.25" customHeight="1">
      <c r="A13" s="169"/>
      <c r="B13" s="1016" t="s">
        <v>1361</v>
      </c>
      <c r="C13" s="1016"/>
      <c r="D13" s="1016"/>
      <c r="E13" s="174"/>
      <c r="F13" s="174"/>
      <c r="G13" s="174"/>
      <c r="H13" s="174"/>
      <c r="I13" s="174"/>
    </row>
    <row r="14" spans="1:9" ht="14.25" customHeight="1">
      <c r="A14" s="169"/>
      <c r="B14" s="174"/>
      <c r="C14" s="174"/>
      <c r="D14" s="174"/>
      <c r="E14" s="174"/>
      <c r="F14" s="174"/>
      <c r="G14" s="174"/>
      <c r="H14" s="174"/>
      <c r="I14" s="174"/>
    </row>
    <row r="15" spans="1:9" ht="14.25" customHeight="1">
      <c r="A15" s="169"/>
      <c r="B15" s="174"/>
      <c r="C15" s="174"/>
      <c r="D15" s="174"/>
      <c r="E15" s="174"/>
      <c r="F15" s="174"/>
      <c r="G15" s="174"/>
      <c r="H15" s="174"/>
      <c r="I15" s="174"/>
    </row>
    <row r="16" spans="1:9" ht="14.25" customHeight="1">
      <c r="A16" s="169"/>
      <c r="B16" s="174"/>
      <c r="C16" s="174"/>
      <c r="D16" s="174"/>
      <c r="E16" s="174"/>
      <c r="F16" s="174"/>
      <c r="G16" s="174"/>
      <c r="H16" s="174"/>
      <c r="I16" s="174"/>
    </row>
    <row r="17" spans="1:9" ht="14.25" customHeight="1">
      <c r="A17" s="169"/>
      <c r="B17" s="174"/>
      <c r="C17" s="174"/>
      <c r="D17" s="174"/>
      <c r="E17" s="157" t="s">
        <v>544</v>
      </c>
      <c r="F17" s="174"/>
      <c r="G17" s="174"/>
      <c r="H17" s="174"/>
      <c r="I17" s="174"/>
    </row>
    <row r="18" spans="1:9" ht="14.25" customHeight="1">
      <c r="A18" s="169"/>
      <c r="B18" s="174"/>
      <c r="C18" s="174"/>
      <c r="D18" s="174"/>
      <c r="E18" s="174"/>
      <c r="F18" s="174"/>
      <c r="G18" s="174"/>
      <c r="H18" s="174"/>
      <c r="I18" s="174"/>
    </row>
    <row r="19" spans="1:9" ht="14.25" customHeight="1">
      <c r="A19" s="169"/>
      <c r="B19" s="174"/>
      <c r="C19" s="174"/>
      <c r="D19" s="174"/>
      <c r="E19" s="114" t="s">
        <v>585</v>
      </c>
      <c r="F19" s="712">
        <f>入力シート!C22</f>
        <v>0</v>
      </c>
      <c r="G19" s="174"/>
      <c r="H19" s="174"/>
      <c r="I19" s="174"/>
    </row>
    <row r="20" spans="1:9" ht="14.25" customHeight="1">
      <c r="A20" s="169"/>
      <c r="B20" s="174"/>
      <c r="C20" s="174"/>
      <c r="D20" s="174"/>
      <c r="E20" s="174"/>
      <c r="F20" s="174"/>
      <c r="G20" s="174"/>
      <c r="H20" s="174"/>
      <c r="I20" s="174"/>
    </row>
    <row r="21" spans="1:9">
      <c r="E21" s="114" t="s">
        <v>584</v>
      </c>
      <c r="F21" s="141">
        <f>入力シート!C8</f>
        <v>0</v>
      </c>
      <c r="G21" s="141">
        <f>入力シート!C10</f>
        <v>0</v>
      </c>
    </row>
    <row r="25" spans="1:9">
      <c r="A25" s="289" t="s">
        <v>1357</v>
      </c>
    </row>
    <row r="31" spans="1:9" ht="14.25" customHeight="1"/>
    <row r="32" spans="1:9" ht="14.25" customHeight="1">
      <c r="A32" s="289" t="s">
        <v>1552</v>
      </c>
    </row>
    <row r="33" spans="1:7" ht="14.25" customHeight="1">
      <c r="A33" s="289" t="s">
        <v>1553</v>
      </c>
    </row>
    <row r="34" spans="1:7">
      <c r="A34" s="289" t="s">
        <v>1554</v>
      </c>
    </row>
    <row r="35" spans="1:7">
      <c r="A35" s="289" t="s">
        <v>1555</v>
      </c>
    </row>
    <row r="40" spans="1:7">
      <c r="B40" s="139"/>
      <c r="C40" s="140"/>
    </row>
    <row r="41" spans="1:7">
      <c r="B41" s="139"/>
      <c r="C41" s="140"/>
    </row>
    <row r="43" spans="1:7">
      <c r="E43" s="138"/>
      <c r="F43" s="145"/>
    </row>
    <row r="48" spans="1:7">
      <c r="E48" s="138"/>
      <c r="F48" s="141"/>
      <c r="G48" s="141"/>
    </row>
  </sheetData>
  <mergeCells count="2">
    <mergeCell ref="A4:I4"/>
    <mergeCell ref="B13:D13"/>
  </mergeCells>
  <phoneticPr fontId="3"/>
  <pageMargins left="0.98425196850393704" right="0.59055118110236227" top="0.78740157480314965" bottom="0.78740157480314965" header="0.51181102362204722" footer="0.51181102362204722"/>
  <pageSetup paperSize="9" scale="92" orientation="portrait" blackAndWhite="1"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3"/>
  <sheetViews>
    <sheetView view="pageBreakPreview" topLeftCell="A13" zoomScale="80" zoomScaleNormal="100" zoomScaleSheetLayoutView="80" workbookViewId="0">
      <selection activeCell="C82" sqref="C82"/>
    </sheetView>
  </sheetViews>
  <sheetFormatPr defaultColWidth="9" defaultRowHeight="21" customHeight="1"/>
  <cols>
    <col min="1" max="1" width="31.625" style="4" customWidth="1"/>
    <col min="2" max="2" width="24.375" style="4" bestFit="1" customWidth="1"/>
    <col min="3" max="3" width="31.5" style="5" bestFit="1" customWidth="1"/>
    <col min="4" max="4" width="47.25" style="4" customWidth="1"/>
    <col min="5" max="5" width="26.625" style="4" customWidth="1"/>
    <col min="6" max="6" width="10.5" style="4" bestFit="1" customWidth="1"/>
    <col min="7" max="7" width="24.375" style="4" bestFit="1" customWidth="1"/>
    <col min="8" max="8" width="15" style="4" bestFit="1" customWidth="1"/>
    <col min="9" max="9" width="26.5" style="4" customWidth="1"/>
    <col min="10" max="10" width="28.25" style="4" customWidth="1"/>
    <col min="11" max="16384" width="9" style="4"/>
  </cols>
  <sheetData>
    <row r="1" spans="1:8" ht="21" customHeight="1">
      <c r="A1" s="44" t="s">
        <v>497</v>
      </c>
      <c r="B1" s="45"/>
      <c r="C1" s="832" t="s">
        <v>1307</v>
      </c>
      <c r="D1" s="833"/>
      <c r="E1" s="834"/>
    </row>
    <row r="2" spans="1:8" ht="21" customHeight="1">
      <c r="A2" s="35" t="s">
        <v>1049</v>
      </c>
      <c r="B2" s="36"/>
      <c r="C2" s="491">
        <v>44734</v>
      </c>
      <c r="D2" s="489"/>
      <c r="E2" s="490"/>
    </row>
    <row r="3" spans="1:8" ht="21" customHeight="1">
      <c r="A3" s="35" t="s">
        <v>1047</v>
      </c>
      <c r="B3" s="36"/>
      <c r="C3" s="63" t="str">
        <f>CONCATENATE("令和",IF(YEAR(C2)-2018=1,"元",YEAR(C2)-2018),"年",MONTH(C2),"月",DAY(C2),"日")</f>
        <v>令和4年6月22日</v>
      </c>
      <c r="D3" s="67"/>
      <c r="E3" s="68"/>
    </row>
    <row r="4" spans="1:8" ht="21" customHeight="1">
      <c r="A4" s="33" t="s">
        <v>501</v>
      </c>
      <c r="B4" s="34" t="s">
        <v>261</v>
      </c>
      <c r="C4" s="64" t="s">
        <v>1048</v>
      </c>
      <c r="D4" s="38"/>
      <c r="E4" s="40"/>
      <c r="F4" s="6"/>
    </row>
    <row r="5" spans="1:8" ht="21" customHeight="1">
      <c r="A5" s="41"/>
      <c r="B5" s="43" t="s">
        <v>262</v>
      </c>
      <c r="C5" s="65">
        <v>4</v>
      </c>
      <c r="D5" s="7"/>
      <c r="E5" s="42"/>
      <c r="F5" s="6"/>
    </row>
    <row r="6" spans="1:8" ht="21" customHeight="1">
      <c r="A6" s="41"/>
      <c r="B6" s="43" t="s">
        <v>263</v>
      </c>
      <c r="C6" s="449">
        <v>7</v>
      </c>
      <c r="D6" s="7"/>
      <c r="E6" s="42"/>
      <c r="F6" s="6"/>
    </row>
    <row r="7" spans="1:8" ht="21" customHeight="1">
      <c r="A7" s="35"/>
      <c r="B7" s="36" t="s">
        <v>264</v>
      </c>
      <c r="C7" s="66">
        <v>10</v>
      </c>
      <c r="D7" s="150" t="s">
        <v>1050</v>
      </c>
      <c r="E7" s="715">
        <v>44752</v>
      </c>
      <c r="F7" s="6"/>
    </row>
    <row r="8" spans="1:8" ht="21" customHeight="1">
      <c r="A8" s="33" t="s">
        <v>503</v>
      </c>
      <c r="B8" s="34" t="s">
        <v>530</v>
      </c>
      <c r="C8" s="95"/>
      <c r="D8" s="93" t="s">
        <v>390</v>
      </c>
      <c r="E8" s="34"/>
    </row>
    <row r="9" spans="1:8" ht="21" customHeight="1">
      <c r="A9" s="41" t="s">
        <v>504</v>
      </c>
      <c r="B9" s="43" t="s">
        <v>530</v>
      </c>
      <c r="C9" s="96"/>
      <c r="D9" s="7"/>
      <c r="E9" s="43"/>
    </row>
    <row r="10" spans="1:8" ht="21" customHeight="1">
      <c r="A10" s="41" t="s">
        <v>505</v>
      </c>
      <c r="B10" s="43" t="s">
        <v>530</v>
      </c>
      <c r="C10" s="96"/>
      <c r="D10" s="7"/>
      <c r="E10" s="43"/>
    </row>
    <row r="11" spans="1:8" ht="21" customHeight="1">
      <c r="A11" s="35" t="s">
        <v>506</v>
      </c>
      <c r="B11" s="36" t="s">
        <v>530</v>
      </c>
      <c r="C11" s="97"/>
      <c r="D11" s="268" t="s">
        <v>1011</v>
      </c>
      <c r="E11" s="450" t="str">
        <f>C8&amp;C10</f>
        <v/>
      </c>
    </row>
    <row r="12" spans="1:8" ht="21" customHeight="1">
      <c r="A12" s="44" t="s">
        <v>507</v>
      </c>
      <c r="B12" s="45" t="s">
        <v>525</v>
      </c>
      <c r="C12" s="98"/>
      <c r="D12" s="46"/>
      <c r="E12" s="45"/>
    </row>
    <row r="13" spans="1:8" ht="21" customHeight="1">
      <c r="A13" s="33" t="s">
        <v>498</v>
      </c>
      <c r="B13" s="34" t="s">
        <v>529</v>
      </c>
      <c r="C13" s="99"/>
      <c r="D13" s="38" t="s">
        <v>511</v>
      </c>
      <c r="E13" s="40"/>
    </row>
    <row r="14" spans="1:8" ht="21" customHeight="1">
      <c r="A14" s="41"/>
      <c r="B14" s="43"/>
      <c r="C14" s="100"/>
      <c r="D14" s="149" t="s">
        <v>549</v>
      </c>
      <c r="E14" s="59" t="str">
        <f>IF(C13="S","昭和",IF(C13="H","平成",IF(C13=" "," "," ")))</f>
        <v xml:space="preserve"> </v>
      </c>
      <c r="G14" s="267"/>
      <c r="H14" s="267"/>
    </row>
    <row r="15" spans="1:8" ht="21" customHeight="1">
      <c r="A15" s="41"/>
      <c r="B15" s="43" t="s">
        <v>526</v>
      </c>
      <c r="C15" s="707"/>
      <c r="D15" s="7" t="s">
        <v>392</v>
      </c>
      <c r="E15" s="57"/>
      <c r="G15" s="267"/>
      <c r="H15" s="267"/>
    </row>
    <row r="16" spans="1:8" ht="21" customHeight="1">
      <c r="A16" s="41"/>
      <c r="B16" s="43" t="s">
        <v>527</v>
      </c>
      <c r="C16" s="707"/>
      <c r="D16" s="299" t="s">
        <v>379</v>
      </c>
      <c r="E16" s="300" t="e">
        <f>DATEDIF(E17,E7,"y")</f>
        <v>#VALUE!</v>
      </c>
      <c r="F16" s="6"/>
      <c r="G16" s="267"/>
      <c r="H16" s="267"/>
    </row>
    <row r="17" spans="1:8" ht="21" customHeight="1">
      <c r="A17" s="41"/>
      <c r="B17" s="43" t="s">
        <v>528</v>
      </c>
      <c r="C17" s="707"/>
      <c r="D17" s="149" t="s">
        <v>547</v>
      </c>
      <c r="E17" s="60" t="str">
        <f>TEXT(C13&amp;C15&amp;"/"&amp;C16&amp;"/"&amp;C17,"YYYY/M/D")</f>
        <v>//</v>
      </c>
      <c r="G17" s="267"/>
      <c r="H17" s="267"/>
    </row>
    <row r="18" spans="1:8" ht="21" customHeight="1">
      <c r="A18" s="41"/>
      <c r="B18" s="43" t="s">
        <v>709</v>
      </c>
      <c r="C18" s="389" t="str">
        <f>NUMBERSTRING(C15,1)</f>
        <v>〇</v>
      </c>
      <c r="D18" s="149" t="s">
        <v>548</v>
      </c>
      <c r="E18" s="61" t="str">
        <f>TEXT(E17,"gggge年m月d日")</f>
        <v>//</v>
      </c>
      <c r="F18" s="6"/>
      <c r="G18" s="267"/>
      <c r="H18" s="267"/>
    </row>
    <row r="19" spans="1:8" ht="21" customHeight="1">
      <c r="A19" s="41"/>
      <c r="B19" s="43" t="s">
        <v>710</v>
      </c>
      <c r="C19" s="389" t="str">
        <f>NUMBERSTRING(C16,1)</f>
        <v>〇</v>
      </c>
      <c r="D19" s="149" t="s">
        <v>708</v>
      </c>
      <c r="E19" s="387" t="str">
        <f>CONCATENATE(E14,C18,"年",C19,"月",C20,"日")</f>
        <v xml:space="preserve"> 〇年〇月〇日</v>
      </c>
      <c r="F19" s="6"/>
      <c r="G19" s="267"/>
      <c r="H19" s="267"/>
    </row>
    <row r="20" spans="1:8" ht="21" customHeight="1">
      <c r="A20" s="41"/>
      <c r="B20" s="43" t="s">
        <v>711</v>
      </c>
      <c r="C20" s="389" t="str">
        <f>NUMBERSTRING(C17,1)</f>
        <v>〇</v>
      </c>
      <c r="D20" s="149"/>
      <c r="E20" s="390"/>
      <c r="F20" s="6"/>
      <c r="G20" s="267"/>
      <c r="H20" s="267"/>
    </row>
    <row r="21" spans="1:8" ht="21" customHeight="1">
      <c r="A21" s="33" t="s">
        <v>499</v>
      </c>
      <c r="B21" s="34" t="s">
        <v>530</v>
      </c>
      <c r="C21" s="837"/>
      <c r="D21" s="838"/>
      <c r="E21" s="49"/>
      <c r="F21" s="6"/>
      <c r="G21" s="267"/>
      <c r="H21" s="267"/>
    </row>
    <row r="22" spans="1:8" ht="21" customHeight="1">
      <c r="A22" s="41" t="s">
        <v>500</v>
      </c>
      <c r="B22" s="43"/>
      <c r="C22" s="706"/>
      <c r="D22" s="388"/>
      <c r="E22" s="51"/>
      <c r="F22" s="6"/>
      <c r="G22" s="267"/>
      <c r="H22" s="267"/>
    </row>
    <row r="23" spans="1:8" ht="21" customHeight="1">
      <c r="A23" s="41"/>
      <c r="B23" s="43" t="s">
        <v>707</v>
      </c>
      <c r="C23" s="385" t="str">
        <f>ASC(C22)</f>
        <v/>
      </c>
      <c r="D23" s="386"/>
      <c r="E23" s="387"/>
      <c r="F23" s="6"/>
      <c r="G23" s="267"/>
      <c r="H23" s="267"/>
    </row>
    <row r="24" spans="1:8" ht="21" customHeight="1">
      <c r="A24" s="41"/>
      <c r="B24" s="43" t="s">
        <v>716</v>
      </c>
      <c r="C24" s="385" t="str">
        <f>SUBSTITUTE(SUBSTITUTE(SUBSTITUTE(SUBSTITUTE(SUBSTITUTE(ASC(C23),1,"一"),2,"二"),3,"三"),4,"四"),5,"五")</f>
        <v/>
      </c>
      <c r="D24" s="386"/>
      <c r="E24" s="387"/>
      <c r="F24" s="6"/>
      <c r="G24" s="267"/>
      <c r="H24" s="267"/>
    </row>
    <row r="25" spans="1:8" ht="21" customHeight="1">
      <c r="A25" s="41"/>
      <c r="B25" s="43" t="s">
        <v>717</v>
      </c>
      <c r="C25" s="385" t="str">
        <f>SUBSTITUTE(SUBSTITUTE(SUBSTITUTE(SUBSTITUTE(SUBSTITUTE(C24,6,"六"),7,"七"),8,"八"),9,"九"),0,"〇")</f>
        <v/>
      </c>
      <c r="D25" s="386"/>
      <c r="E25" s="387"/>
      <c r="F25" s="6"/>
      <c r="G25" s="267"/>
      <c r="H25" s="267"/>
    </row>
    <row r="26" spans="1:8" ht="21" customHeight="1">
      <c r="A26" s="41" t="s">
        <v>587</v>
      </c>
      <c r="B26" s="43" t="s">
        <v>530</v>
      </c>
      <c r="C26" s="826"/>
      <c r="D26" s="827"/>
      <c r="E26" s="51"/>
      <c r="F26" s="6"/>
      <c r="G26" s="267"/>
      <c r="H26" s="267"/>
    </row>
    <row r="27" spans="1:8" ht="21" customHeight="1">
      <c r="A27" s="41" t="s">
        <v>502</v>
      </c>
      <c r="B27" s="43" t="s">
        <v>530</v>
      </c>
      <c r="C27" s="826"/>
      <c r="D27" s="827"/>
      <c r="E27" s="51"/>
      <c r="G27" s="267"/>
      <c r="H27" s="267"/>
    </row>
    <row r="28" spans="1:8" ht="21" customHeight="1">
      <c r="A28" s="41" t="s">
        <v>818</v>
      </c>
      <c r="B28" s="43" t="s">
        <v>530</v>
      </c>
      <c r="C28" s="828"/>
      <c r="D28" s="828"/>
      <c r="E28" s="829"/>
      <c r="G28" s="267"/>
      <c r="H28" s="267"/>
    </row>
    <row r="29" spans="1:8" ht="21" customHeight="1">
      <c r="A29" s="41" t="s">
        <v>540</v>
      </c>
      <c r="B29" s="43" t="s">
        <v>530</v>
      </c>
      <c r="C29" s="96"/>
      <c r="D29" s="7"/>
      <c r="E29" s="43"/>
      <c r="G29" s="267"/>
      <c r="H29" s="267"/>
    </row>
    <row r="30" spans="1:8" ht="21" customHeight="1">
      <c r="A30" s="41" t="s">
        <v>203</v>
      </c>
      <c r="B30" s="43" t="s">
        <v>530</v>
      </c>
      <c r="C30" s="96"/>
      <c r="D30" s="7"/>
      <c r="E30" s="43"/>
      <c r="G30" s="267"/>
      <c r="H30" s="267"/>
    </row>
    <row r="31" spans="1:8" ht="21" customHeight="1">
      <c r="A31" s="41" t="s">
        <v>541</v>
      </c>
      <c r="B31" s="43"/>
      <c r="C31" s="96"/>
      <c r="D31" s="151" t="s">
        <v>158</v>
      </c>
      <c r="E31" s="94">
        <f>H31</f>
        <v>119</v>
      </c>
      <c r="G31" s="267" t="s">
        <v>1025</v>
      </c>
      <c r="H31" s="267">
        <f>ROUNDUP((586905+(28.35*(E32-500)))/E32,0)</f>
        <v>119</v>
      </c>
    </row>
    <row r="32" spans="1:8" ht="21" customHeight="1">
      <c r="A32" s="41" t="s">
        <v>542</v>
      </c>
      <c r="B32" s="43"/>
      <c r="C32" s="96"/>
      <c r="D32" s="268" t="s">
        <v>157</v>
      </c>
      <c r="E32" s="494">
        <v>6336</v>
      </c>
      <c r="G32" s="267"/>
      <c r="H32" s="267"/>
    </row>
    <row r="33" spans="1:10" ht="21" customHeight="1">
      <c r="A33" s="33" t="s">
        <v>578</v>
      </c>
      <c r="B33" s="34"/>
      <c r="C33" s="492"/>
      <c r="D33" s="7" t="s">
        <v>1051</v>
      </c>
      <c r="E33" s="495" t="str">
        <f>CONCATENATE("令和",IF(YEAR(C33)-2018=1,"元",YEAR(C33)-2018),"年",MONTH(C33),"月",DAY(C33),"日")</f>
        <v>令和-118年1月0日</v>
      </c>
      <c r="G33" s="267"/>
      <c r="H33" s="267"/>
    </row>
    <row r="34" spans="1:10" ht="21" customHeight="1">
      <c r="A34" s="41" t="s">
        <v>260</v>
      </c>
      <c r="B34" s="43"/>
      <c r="C34" s="493"/>
      <c r="D34" s="7" t="s">
        <v>1051</v>
      </c>
      <c r="E34" s="495" t="str">
        <f>CONCATENATE("令和",IF(YEAR(C34)-2018=1,"元",YEAR(C34)-2018),"年",MONTH(C34),"月",DAY(C34),"日")</f>
        <v>令和-118年1月0日</v>
      </c>
      <c r="G34" s="267"/>
      <c r="H34" s="267"/>
    </row>
    <row r="35" spans="1:10" ht="21" customHeight="1">
      <c r="A35" s="41" t="s">
        <v>551</v>
      </c>
      <c r="B35" s="43" t="s">
        <v>530</v>
      </c>
      <c r="C35" s="105"/>
      <c r="D35" s="7"/>
      <c r="E35" s="43"/>
      <c r="G35" s="267"/>
      <c r="H35" s="267"/>
    </row>
    <row r="36" spans="1:10" ht="21" customHeight="1">
      <c r="A36" s="41" t="s">
        <v>550</v>
      </c>
      <c r="B36" s="43" t="s">
        <v>530</v>
      </c>
      <c r="C36" s="96"/>
      <c r="D36" s="7"/>
      <c r="E36" s="43"/>
    </row>
    <row r="37" spans="1:10" ht="21" customHeight="1">
      <c r="A37" s="41" t="s">
        <v>552</v>
      </c>
      <c r="B37" s="43" t="s">
        <v>530</v>
      </c>
      <c r="C37" s="96"/>
      <c r="D37" s="7"/>
      <c r="E37" s="43"/>
    </row>
    <row r="38" spans="1:10" ht="21" customHeight="1">
      <c r="A38" s="41" t="s">
        <v>553</v>
      </c>
      <c r="B38" s="43" t="s">
        <v>530</v>
      </c>
      <c r="C38" s="96"/>
      <c r="D38" s="7"/>
      <c r="E38" s="43"/>
      <c r="G38" s="7"/>
      <c r="H38" s="7"/>
    </row>
    <row r="39" spans="1:10" ht="21" customHeight="1">
      <c r="A39" s="41" t="s">
        <v>554</v>
      </c>
      <c r="B39" s="43" t="s">
        <v>530</v>
      </c>
      <c r="C39" s="826"/>
      <c r="D39" s="827"/>
      <c r="E39" s="43"/>
      <c r="G39" s="7"/>
      <c r="H39" s="7"/>
    </row>
    <row r="40" spans="1:10" ht="21" customHeight="1">
      <c r="A40" s="41" t="s">
        <v>580</v>
      </c>
      <c r="B40" s="43" t="s">
        <v>525</v>
      </c>
      <c r="C40" s="102"/>
      <c r="D40" s="103"/>
      <c r="E40" s="69"/>
      <c r="G40" s="7"/>
      <c r="H40" s="7"/>
    </row>
    <row r="41" spans="1:10" ht="21" customHeight="1">
      <c r="A41" s="41" t="s">
        <v>555</v>
      </c>
      <c r="B41" s="43" t="s">
        <v>529</v>
      </c>
      <c r="C41" s="99"/>
      <c r="D41" s="104" t="s">
        <v>511</v>
      </c>
      <c r="E41" s="47"/>
      <c r="G41" s="7"/>
      <c r="H41" s="7"/>
    </row>
    <row r="42" spans="1:10" ht="21" customHeight="1">
      <c r="A42" s="41"/>
      <c r="B42" s="43"/>
      <c r="C42" s="52"/>
      <c r="D42" s="149" t="s">
        <v>549</v>
      </c>
      <c r="E42" s="59" t="str">
        <f>IF(C41="S","昭和 ",IF(C41="H","平成",IF(C41=" "," "," ")))</f>
        <v xml:space="preserve"> </v>
      </c>
      <c r="G42" s="7"/>
      <c r="H42" s="7"/>
    </row>
    <row r="43" spans="1:10" ht="13.5">
      <c r="A43" s="41"/>
      <c r="B43" s="43" t="s">
        <v>526</v>
      </c>
      <c r="C43" s="708"/>
      <c r="D43" s="7" t="s">
        <v>392</v>
      </c>
      <c r="E43" s="47"/>
      <c r="G43" s="269"/>
      <c r="H43" s="267"/>
      <c r="I43" s="267"/>
      <c r="J43" s="7"/>
    </row>
    <row r="44" spans="1:10" ht="21" customHeight="1">
      <c r="A44" s="41"/>
      <c r="B44" s="43" t="s">
        <v>527</v>
      </c>
      <c r="C44" s="708"/>
      <c r="D44" s="7"/>
      <c r="E44" s="47"/>
      <c r="G44" s="267"/>
      <c r="H44" s="267"/>
      <c r="I44" s="267"/>
      <c r="J44" s="7"/>
    </row>
    <row r="45" spans="1:10" ht="21" customHeight="1">
      <c r="A45" s="41"/>
      <c r="B45" s="43" t="s">
        <v>528</v>
      </c>
      <c r="C45" s="708"/>
      <c r="D45" s="149" t="s">
        <v>547</v>
      </c>
      <c r="E45" s="60" t="str">
        <f>TEXT(C41&amp;C43&amp;"/"&amp;C44&amp;"/"&amp;C45,"YYYY/M/D")</f>
        <v>//</v>
      </c>
      <c r="G45" s="267"/>
      <c r="H45" s="267"/>
      <c r="I45" s="267"/>
      <c r="J45" s="7"/>
    </row>
    <row r="46" spans="1:10" ht="21" customHeight="1">
      <c r="A46" s="35"/>
      <c r="B46" s="36"/>
      <c r="C46" s="53"/>
      <c r="D46" s="150" t="s">
        <v>548</v>
      </c>
      <c r="E46" s="62" t="str">
        <f>TEXT(E45,"gggge年m月d日")</f>
        <v>//</v>
      </c>
      <c r="G46" s="267"/>
      <c r="H46" s="267"/>
      <c r="I46" s="267"/>
      <c r="J46" s="7"/>
    </row>
    <row r="47" spans="1:10" ht="21" customHeight="1">
      <c r="A47" s="33" t="s">
        <v>598</v>
      </c>
      <c r="B47" s="38" t="s">
        <v>525</v>
      </c>
      <c r="C47" s="722"/>
      <c r="D47" s="38"/>
      <c r="E47" s="54"/>
      <c r="G47" s="267"/>
      <c r="H47" s="267"/>
      <c r="I47" s="267"/>
      <c r="J47" s="7"/>
    </row>
    <row r="48" spans="1:10" ht="21" customHeight="1">
      <c r="A48" s="41" t="s">
        <v>595</v>
      </c>
      <c r="B48" s="7" t="s">
        <v>530</v>
      </c>
      <c r="C48" s="830"/>
      <c r="D48" s="831"/>
      <c r="E48" s="43"/>
      <c r="G48" s="267"/>
      <c r="H48" s="267"/>
      <c r="I48" s="267"/>
      <c r="J48" s="7"/>
    </row>
    <row r="49" spans="1:10" ht="21" customHeight="1">
      <c r="A49" s="41" t="s">
        <v>596</v>
      </c>
      <c r="B49" s="7" t="s">
        <v>530</v>
      </c>
      <c r="C49" s="96"/>
      <c r="D49" s="7"/>
      <c r="E49" s="43"/>
      <c r="G49" s="267"/>
      <c r="H49" s="267"/>
      <c r="I49" s="267"/>
      <c r="J49" s="7"/>
    </row>
    <row r="50" spans="1:10" ht="21" customHeight="1">
      <c r="A50" s="35" t="s">
        <v>597</v>
      </c>
      <c r="B50" s="39" t="s">
        <v>530</v>
      </c>
      <c r="C50" s="835"/>
      <c r="D50" s="836"/>
      <c r="E50" s="36"/>
      <c r="G50" s="267"/>
      <c r="H50" s="267"/>
      <c r="I50" s="267"/>
      <c r="J50" s="7"/>
    </row>
    <row r="51" spans="1:10" ht="21" customHeight="1">
      <c r="A51" s="33" t="s">
        <v>228</v>
      </c>
      <c r="B51" s="34"/>
      <c r="C51" s="56"/>
      <c r="D51" s="48"/>
      <c r="E51" s="34"/>
      <c r="G51" s="267"/>
      <c r="H51" s="267"/>
      <c r="I51" s="267"/>
      <c r="J51" s="7"/>
    </row>
    <row r="52" spans="1:10" ht="21" customHeight="1">
      <c r="A52" s="41" t="s">
        <v>610</v>
      </c>
      <c r="B52" s="43" t="s">
        <v>530</v>
      </c>
      <c r="C52" s="493"/>
      <c r="D52" s="7" t="s">
        <v>1051</v>
      </c>
      <c r="E52" s="496" t="str">
        <f>CONCATENATE("令和",IF(YEAR(C52)-2018=1,"元",YEAR(C52)-2018),"年",MONTH(C52),"月",DAY(C52),"日")</f>
        <v>令和-118年1月0日</v>
      </c>
      <c r="G52" s="267"/>
      <c r="H52" s="267"/>
      <c r="I52" s="267"/>
      <c r="J52" s="7"/>
    </row>
    <row r="53" spans="1:10" ht="21" customHeight="1">
      <c r="A53" s="41" t="s">
        <v>606</v>
      </c>
      <c r="B53" s="43" t="s">
        <v>525</v>
      </c>
      <c r="C53" s="106"/>
      <c r="D53" s="7"/>
      <c r="E53" s="43"/>
      <c r="G53" s="267"/>
      <c r="H53" s="267"/>
      <c r="I53" s="267"/>
      <c r="J53" s="7"/>
    </row>
    <row r="54" spans="1:10" ht="21" customHeight="1">
      <c r="A54" s="41" t="s">
        <v>607</v>
      </c>
      <c r="B54" s="43" t="s">
        <v>530</v>
      </c>
      <c r="C54" s="826"/>
      <c r="D54" s="827"/>
      <c r="E54" s="43"/>
      <c r="G54" s="267"/>
      <c r="H54" s="267"/>
      <c r="I54" s="267"/>
      <c r="J54" s="7"/>
    </row>
    <row r="55" spans="1:10" ht="21" customHeight="1">
      <c r="A55" s="41" t="s">
        <v>608</v>
      </c>
      <c r="B55" s="43" t="s">
        <v>530</v>
      </c>
      <c r="C55" s="96"/>
      <c r="D55" s="7"/>
      <c r="E55" s="43"/>
      <c r="G55" s="267"/>
      <c r="H55" s="267"/>
      <c r="I55" s="267"/>
      <c r="J55" s="7"/>
    </row>
    <row r="56" spans="1:10" ht="21" customHeight="1">
      <c r="A56" s="35" t="s">
        <v>609</v>
      </c>
      <c r="B56" s="36" t="s">
        <v>530</v>
      </c>
      <c r="C56" s="97"/>
      <c r="D56" s="55"/>
      <c r="E56" s="36"/>
      <c r="G56" s="267"/>
      <c r="H56" s="267"/>
      <c r="I56" s="267"/>
      <c r="J56" s="7"/>
    </row>
    <row r="57" spans="1:10" ht="21" customHeight="1">
      <c r="A57" s="33" t="s">
        <v>624</v>
      </c>
      <c r="B57" s="34" t="s">
        <v>530</v>
      </c>
      <c r="C57" s="492"/>
      <c r="D57" s="7" t="s">
        <v>1051</v>
      </c>
      <c r="E57" s="497" t="str">
        <f>CONCATENATE("令和",IF(YEAR(C57)-2018=1,"元",YEAR(C57)-2018),"年",MONTH(C57),"月",DAY(C57),"日")</f>
        <v>令和-118年1月0日</v>
      </c>
      <c r="G57" s="267"/>
      <c r="H57" s="267"/>
      <c r="I57" s="267"/>
      <c r="J57" s="7"/>
    </row>
    <row r="58" spans="1:10" ht="21" customHeight="1">
      <c r="A58" s="41" t="s">
        <v>618</v>
      </c>
      <c r="B58" s="43" t="s">
        <v>530</v>
      </c>
      <c r="C58" s="96"/>
      <c r="D58" s="7"/>
      <c r="E58" s="43"/>
      <c r="G58" s="267"/>
      <c r="H58" s="267"/>
      <c r="I58" s="267"/>
      <c r="J58" s="7"/>
    </row>
    <row r="59" spans="1:10" ht="21" customHeight="1">
      <c r="A59" s="41" t="s">
        <v>619</v>
      </c>
      <c r="B59" s="43" t="s">
        <v>530</v>
      </c>
      <c r="C59" s="96"/>
      <c r="D59" s="7"/>
      <c r="E59" s="43"/>
      <c r="G59" s="267"/>
      <c r="H59" s="267"/>
      <c r="I59" s="267"/>
      <c r="J59" s="7"/>
    </row>
    <row r="60" spans="1:10" ht="21" customHeight="1">
      <c r="A60" s="41" t="s">
        <v>623</v>
      </c>
      <c r="B60" s="43" t="s">
        <v>530</v>
      </c>
      <c r="C60" s="107"/>
      <c r="D60" s="7" t="s">
        <v>393</v>
      </c>
      <c r="E60" s="43"/>
      <c r="G60" s="267"/>
      <c r="H60" s="267"/>
      <c r="I60" s="267"/>
      <c r="J60" s="7"/>
    </row>
    <row r="61" spans="1:10" ht="21" customHeight="1">
      <c r="A61" s="41" t="s">
        <v>620</v>
      </c>
      <c r="B61" s="43" t="s">
        <v>530</v>
      </c>
      <c r="C61" s="826"/>
      <c r="D61" s="827"/>
      <c r="E61" s="43"/>
      <c r="G61" s="267"/>
      <c r="H61" s="267"/>
      <c r="I61" s="267"/>
      <c r="J61" s="7"/>
    </row>
    <row r="62" spans="1:10" ht="21" customHeight="1">
      <c r="A62" s="41" t="s">
        <v>621</v>
      </c>
      <c r="B62" s="43" t="s">
        <v>530</v>
      </c>
      <c r="C62" s="96"/>
      <c r="D62" s="50"/>
      <c r="E62" s="43"/>
      <c r="G62" s="267"/>
      <c r="H62" s="267"/>
      <c r="I62" s="267"/>
      <c r="J62" s="7"/>
    </row>
    <row r="63" spans="1:10" ht="21" customHeight="1">
      <c r="A63" s="35" t="s">
        <v>622</v>
      </c>
      <c r="B63" s="36" t="s">
        <v>530</v>
      </c>
      <c r="C63" s="97"/>
      <c r="D63" s="39"/>
      <c r="E63" s="36"/>
      <c r="G63" s="267"/>
      <c r="H63" s="267"/>
      <c r="I63" s="267"/>
      <c r="J63" s="7"/>
    </row>
    <row r="64" spans="1:10" ht="21" customHeight="1">
      <c r="A64" s="33" t="s">
        <v>629</v>
      </c>
      <c r="B64" s="34"/>
      <c r="C64" s="37"/>
      <c r="D64" s="38"/>
      <c r="E64" s="34"/>
      <c r="G64" s="267"/>
      <c r="H64" s="267"/>
      <c r="I64" s="267"/>
      <c r="J64" s="7"/>
    </row>
    <row r="65" spans="1:10" ht="21" customHeight="1">
      <c r="A65" s="41" t="s">
        <v>630</v>
      </c>
      <c r="B65" s="43" t="s">
        <v>530</v>
      </c>
      <c r="C65" s="493"/>
      <c r="D65" s="7" t="s">
        <v>1051</v>
      </c>
      <c r="E65" s="496" t="str">
        <f>CONCATENATE("令和",IF(YEAR(C65)-2018=1,"元",YEAR(C65)-2018),"年",MONTH(C65),"月",DAY(C65),"日")</f>
        <v>令和-118年1月0日</v>
      </c>
      <c r="G65" s="267"/>
      <c r="H65" s="267"/>
      <c r="I65" s="267"/>
      <c r="J65" s="7"/>
    </row>
    <row r="66" spans="1:10" ht="21" customHeight="1">
      <c r="A66" s="41" t="s">
        <v>631</v>
      </c>
      <c r="B66" s="43" t="s">
        <v>530</v>
      </c>
      <c r="C66" s="96"/>
      <c r="D66" s="7"/>
      <c r="E66" s="43"/>
      <c r="G66" s="267"/>
      <c r="H66" s="267"/>
      <c r="I66" s="267"/>
      <c r="J66" s="7"/>
    </row>
    <row r="67" spans="1:10" ht="21" customHeight="1">
      <c r="A67" s="41" t="s">
        <v>632</v>
      </c>
      <c r="B67" s="43" t="s">
        <v>530</v>
      </c>
      <c r="C67" s="96"/>
      <c r="D67" s="7"/>
      <c r="E67" s="43"/>
      <c r="G67" s="267"/>
      <c r="H67" s="267"/>
      <c r="I67" s="267"/>
      <c r="J67" s="7"/>
    </row>
    <row r="68" spans="1:10" ht="21" customHeight="1">
      <c r="A68" s="41" t="s">
        <v>633</v>
      </c>
      <c r="B68" s="43" t="s">
        <v>530</v>
      </c>
      <c r="C68" s="107"/>
      <c r="D68" s="7" t="s">
        <v>393</v>
      </c>
      <c r="E68" s="43"/>
      <c r="G68" s="267"/>
      <c r="H68" s="267"/>
      <c r="I68" s="267"/>
      <c r="J68" s="7"/>
    </row>
    <row r="69" spans="1:10" ht="21" customHeight="1">
      <c r="A69" s="41" t="s">
        <v>634</v>
      </c>
      <c r="B69" s="43" t="s">
        <v>530</v>
      </c>
      <c r="C69" s="826"/>
      <c r="D69" s="827"/>
      <c r="E69" s="43"/>
      <c r="G69" s="267"/>
      <c r="H69" s="267"/>
      <c r="I69" s="267"/>
      <c r="J69" s="7"/>
    </row>
    <row r="70" spans="1:10" ht="21" customHeight="1">
      <c r="A70" s="41" t="s">
        <v>635</v>
      </c>
      <c r="B70" s="43" t="s">
        <v>530</v>
      </c>
      <c r="C70" s="826"/>
      <c r="D70" s="827"/>
      <c r="E70" s="43"/>
      <c r="G70" s="267"/>
      <c r="H70" s="267"/>
      <c r="I70" s="267"/>
      <c r="J70" s="7"/>
    </row>
    <row r="71" spans="1:10" ht="21" customHeight="1">
      <c r="A71" s="41" t="s">
        <v>636</v>
      </c>
      <c r="B71" s="43" t="s">
        <v>530</v>
      </c>
      <c r="C71" s="96"/>
      <c r="D71" s="7"/>
      <c r="E71" s="43"/>
      <c r="G71" s="7"/>
      <c r="H71" s="7"/>
      <c r="I71" s="7"/>
      <c r="J71" s="7"/>
    </row>
    <row r="72" spans="1:10" ht="21" customHeight="1">
      <c r="A72" s="35" t="s">
        <v>637</v>
      </c>
      <c r="B72" s="36" t="s">
        <v>530</v>
      </c>
      <c r="C72" s="97"/>
      <c r="D72" s="55"/>
      <c r="E72" s="36"/>
      <c r="G72" s="267"/>
      <c r="H72" s="270"/>
      <c r="I72" s="267"/>
      <c r="J72" s="7"/>
    </row>
    <row r="73" spans="1:10" ht="21" customHeight="1">
      <c r="A73" s="33" t="s">
        <v>647</v>
      </c>
      <c r="B73" s="34"/>
      <c r="C73" s="37"/>
      <c r="D73" s="38"/>
      <c r="E73" s="34"/>
      <c r="G73" s="267"/>
      <c r="H73" s="271"/>
      <c r="I73" s="267"/>
      <c r="J73" s="272"/>
    </row>
    <row r="74" spans="1:10" ht="21" customHeight="1">
      <c r="A74" s="41" t="s">
        <v>644</v>
      </c>
      <c r="B74" s="43" t="s">
        <v>530</v>
      </c>
      <c r="C74" s="96"/>
      <c r="D74" s="101"/>
      <c r="E74" s="43"/>
      <c r="G74" s="267"/>
      <c r="H74" s="271"/>
      <c r="I74" s="267"/>
      <c r="J74" s="272"/>
    </row>
    <row r="75" spans="1:10" ht="21" customHeight="1">
      <c r="A75" s="41" t="s">
        <v>1022</v>
      </c>
      <c r="B75" s="43" t="s">
        <v>530</v>
      </c>
      <c r="C75" s="493"/>
      <c r="D75" s="7" t="s">
        <v>1051</v>
      </c>
      <c r="E75" s="496" t="str">
        <f>CONCATENATE("令和",IF(YEAR(C75)-2018=1,"元",YEAR(C75)-2018),"年",MONTH(C75),"月",DAY(C75),"日")</f>
        <v>令和-118年1月0日</v>
      </c>
      <c r="G75" s="267"/>
      <c r="H75" s="271"/>
      <c r="I75" s="267"/>
      <c r="J75" s="272"/>
    </row>
    <row r="76" spans="1:10" ht="21" customHeight="1">
      <c r="A76" s="41" t="s">
        <v>648</v>
      </c>
      <c r="B76" s="43" t="s">
        <v>530</v>
      </c>
      <c r="C76" s="96"/>
      <c r="D76" s="104"/>
      <c r="E76" s="43"/>
      <c r="G76" s="267"/>
      <c r="H76" s="271"/>
      <c r="I76" s="267"/>
      <c r="J76" s="272"/>
    </row>
    <row r="77" spans="1:10" ht="21" customHeight="1">
      <c r="A77" s="41" t="s">
        <v>649</v>
      </c>
      <c r="B77" s="43" t="s">
        <v>530</v>
      </c>
      <c r="C77" s="96"/>
      <c r="D77" s="104"/>
      <c r="E77" s="43"/>
      <c r="G77" s="267"/>
      <c r="H77" s="271"/>
      <c r="I77" s="267"/>
      <c r="J77" s="272"/>
    </row>
    <row r="78" spans="1:10" ht="21" customHeight="1">
      <c r="A78" s="41" t="s">
        <v>650</v>
      </c>
      <c r="B78" s="43" t="s">
        <v>530</v>
      </c>
      <c r="C78" s="107"/>
      <c r="D78" s="7" t="s">
        <v>393</v>
      </c>
      <c r="E78" s="43"/>
      <c r="G78" s="267"/>
      <c r="H78" s="271"/>
      <c r="I78" s="267"/>
      <c r="J78" s="272"/>
    </row>
    <row r="79" spans="1:10" ht="21" customHeight="1">
      <c r="A79" s="41" t="s">
        <v>651</v>
      </c>
      <c r="B79" s="43" t="s">
        <v>530</v>
      </c>
      <c r="C79" s="826"/>
      <c r="D79" s="827"/>
      <c r="E79" s="43"/>
      <c r="G79" s="267"/>
      <c r="H79" s="271"/>
      <c r="I79" s="267"/>
      <c r="J79" s="272"/>
    </row>
    <row r="80" spans="1:10" ht="21" customHeight="1">
      <c r="A80" s="41" t="s">
        <v>652</v>
      </c>
      <c r="B80" s="43" t="s">
        <v>530</v>
      </c>
      <c r="C80" s="830"/>
      <c r="D80" s="831"/>
      <c r="E80" s="43"/>
      <c r="G80" s="267"/>
      <c r="H80" s="271"/>
      <c r="I80" s="267"/>
      <c r="J80" s="272"/>
    </row>
    <row r="81" spans="1:10" ht="21" customHeight="1">
      <c r="A81" s="35" t="s">
        <v>653</v>
      </c>
      <c r="B81" s="36" t="s">
        <v>530</v>
      </c>
      <c r="C81" s="97"/>
      <c r="D81" s="108"/>
      <c r="E81" s="36"/>
      <c r="G81" s="267"/>
      <c r="H81" s="271"/>
      <c r="I81" s="267"/>
      <c r="J81" s="272"/>
    </row>
    <row r="82" spans="1:10" ht="21" customHeight="1">
      <c r="A82" s="44" t="s">
        <v>660</v>
      </c>
      <c r="B82" s="45" t="s">
        <v>525</v>
      </c>
      <c r="C82" s="109"/>
      <c r="D82" s="110"/>
      <c r="E82" s="45"/>
      <c r="G82" s="267"/>
      <c r="H82" s="271"/>
      <c r="I82" s="267"/>
      <c r="J82" s="272"/>
    </row>
    <row r="83" spans="1:10" ht="21" customHeight="1">
      <c r="G83" s="267"/>
      <c r="H83" s="271"/>
      <c r="I83" s="267"/>
      <c r="J83" s="272"/>
    </row>
    <row r="84" spans="1:10" ht="21" customHeight="1">
      <c r="G84" s="267"/>
      <c r="H84" s="271"/>
      <c r="I84" s="267"/>
      <c r="J84" s="272"/>
    </row>
    <row r="85" spans="1:10" ht="21" customHeight="1">
      <c r="G85" s="267"/>
      <c r="H85" s="271"/>
      <c r="I85" s="267"/>
      <c r="J85" s="272"/>
    </row>
    <row r="86" spans="1:10" ht="21" customHeight="1">
      <c r="G86" s="267"/>
      <c r="H86" s="271"/>
      <c r="I86" s="267"/>
      <c r="J86" s="272"/>
    </row>
    <row r="87" spans="1:10" ht="21" customHeight="1">
      <c r="G87" s="267"/>
      <c r="H87" s="271"/>
      <c r="I87" s="267"/>
      <c r="J87" s="272"/>
    </row>
    <row r="88" spans="1:10" ht="21" customHeight="1">
      <c r="G88" s="267"/>
      <c r="H88" s="271"/>
      <c r="I88" s="267"/>
      <c r="J88" s="272"/>
    </row>
    <row r="89" spans="1:10" ht="21" customHeight="1">
      <c r="G89" s="267"/>
      <c r="H89" s="271"/>
      <c r="I89" s="267"/>
      <c r="J89" s="272"/>
    </row>
    <row r="90" spans="1:10" ht="21" customHeight="1">
      <c r="G90" s="267"/>
      <c r="H90" s="271"/>
      <c r="I90" s="267"/>
      <c r="J90" s="272"/>
    </row>
    <row r="91" spans="1:10" ht="21" customHeight="1">
      <c r="G91" s="267"/>
      <c r="H91" s="271"/>
      <c r="I91" s="267"/>
      <c r="J91" s="272"/>
    </row>
    <row r="92" spans="1:10" ht="21" customHeight="1">
      <c r="G92" s="267"/>
      <c r="H92" s="271"/>
      <c r="I92" s="267"/>
      <c r="J92" s="272"/>
    </row>
    <row r="93" spans="1:10" ht="21" customHeight="1">
      <c r="G93" s="267"/>
      <c r="H93" s="271"/>
      <c r="I93" s="267"/>
      <c r="J93" s="272"/>
    </row>
  </sheetData>
  <mergeCells count="14">
    <mergeCell ref="C1:E1"/>
    <mergeCell ref="C48:D48"/>
    <mergeCell ref="C54:D54"/>
    <mergeCell ref="C50:D50"/>
    <mergeCell ref="C39:D39"/>
    <mergeCell ref="C21:D21"/>
    <mergeCell ref="C26:D26"/>
    <mergeCell ref="C27:D27"/>
    <mergeCell ref="C61:D61"/>
    <mergeCell ref="C69:D69"/>
    <mergeCell ref="C79:D79"/>
    <mergeCell ref="C28:E28"/>
    <mergeCell ref="C80:D80"/>
    <mergeCell ref="C70:D70"/>
  </mergeCells>
  <phoneticPr fontId="3"/>
  <dataValidations count="3">
    <dataValidation type="list" allowBlank="1" showInputMessage="1" showErrorMessage="1" sqref="C82 C53 C47 C40" xr:uid="{00000000-0002-0000-0100-000000000000}">
      <formula1>"青森市,弘前市,八戸市,黒石市,五所川原市,十和田市,三沢市,むつ市,つがる市,平川市,平内町,今別町,蓬田村,外ヶ浜町,鰺ヶ沢町,深浦町,西目屋村,藤崎町,大鰐町,田舎館村,板柳町,鶴田町,中泊町,野辺地町,七戸町,六戸町,横浜町,六戸町,東北町,六ヶ所村,おいらせ町,大間町,東通村,風間浦村,佐井村,三戸町,五戸町,田子町,南部町,階上町,新郷村"</formula1>
    </dataValidation>
    <dataValidation type="list" allowBlank="1" showInputMessage="1" showErrorMessage="1" sqref="C41 C13" xr:uid="{00000000-0002-0000-0100-000001000000}">
      <formula1>"　,S,H"</formula1>
    </dataValidation>
    <dataValidation type="list" allowBlank="1" showInputMessage="1" showErrorMessage="1" sqref="C12" xr:uid="{00000000-0002-0000-0100-000002000000}">
      <formula1>"男,女"</formula1>
    </dataValidation>
  </dataValidations>
  <pageMargins left="0.78740157480314965" right="0.78740157480314965" top="0.98425196850393704" bottom="0.98425196850393704" header="0.51181102362204722" footer="0.51181102362204722"/>
  <pageSetup paperSize="8" scale="80"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8"/>
  <sheetViews>
    <sheetView view="pageBreakPreview" zoomScaleNormal="100" zoomScaleSheetLayoutView="100" workbookViewId="0">
      <selection activeCell="M34" sqref="M34"/>
    </sheetView>
  </sheetViews>
  <sheetFormatPr defaultColWidth="9" defaultRowHeight="14.25"/>
  <cols>
    <col min="1" max="9" width="9" style="114"/>
    <col min="10" max="10" width="2.625" style="114" customWidth="1"/>
    <col min="11" max="16384" width="9" style="114"/>
  </cols>
  <sheetData>
    <row r="1" spans="1:9">
      <c r="I1" s="290" t="s">
        <v>160</v>
      </c>
    </row>
    <row r="4" spans="1:9" ht="28.5">
      <c r="A4" s="917" t="s">
        <v>659</v>
      </c>
      <c r="B4" s="917"/>
      <c r="C4" s="917"/>
      <c r="D4" s="917"/>
      <c r="E4" s="917"/>
      <c r="F4" s="917"/>
      <c r="G4" s="917"/>
      <c r="H4" s="917"/>
      <c r="I4" s="917"/>
    </row>
    <row r="5" spans="1:9" ht="14.25" customHeight="1">
      <c r="A5" s="174"/>
      <c r="B5" s="174"/>
      <c r="C5" s="174"/>
      <c r="D5" s="174"/>
      <c r="E5" s="174"/>
      <c r="F5" s="174"/>
      <c r="G5" s="174"/>
      <c r="H5" s="174"/>
      <c r="I5" s="174"/>
    </row>
    <row r="6" spans="1:9" ht="14.25" customHeight="1">
      <c r="A6" s="174"/>
      <c r="B6" s="174"/>
      <c r="C6" s="174"/>
      <c r="D6" s="174"/>
      <c r="E6" s="174"/>
      <c r="F6" s="174"/>
      <c r="G6" s="174"/>
      <c r="H6" s="174"/>
      <c r="I6" s="174"/>
    </row>
    <row r="7" spans="1:9" ht="14.25" customHeight="1">
      <c r="A7" s="169"/>
      <c r="B7" s="174"/>
      <c r="C7" s="174"/>
      <c r="D7" s="174"/>
      <c r="E7" s="174"/>
      <c r="F7" s="174"/>
      <c r="G7" s="174"/>
      <c r="H7" s="174"/>
      <c r="I7" s="174"/>
    </row>
    <row r="8" spans="1:9" ht="18" customHeight="1">
      <c r="A8" s="397" t="s">
        <v>1362</v>
      </c>
      <c r="B8" s="398"/>
      <c r="C8" s="398"/>
      <c r="D8" s="174"/>
      <c r="E8" s="174"/>
      <c r="F8" s="174"/>
      <c r="G8" s="174"/>
      <c r="H8" s="174"/>
      <c r="I8" s="174"/>
    </row>
    <row r="9" spans="1:9" ht="18" customHeight="1">
      <c r="A9" s="157"/>
      <c r="B9" s="174"/>
      <c r="C9" s="174"/>
      <c r="D9" s="174"/>
      <c r="E9" s="174"/>
      <c r="F9" s="174"/>
      <c r="G9" s="174"/>
      <c r="H9" s="174"/>
      <c r="I9" s="174"/>
    </row>
    <row r="10" spans="1:9" ht="18" customHeight="1">
      <c r="A10" s="157"/>
      <c r="B10" s="174"/>
      <c r="C10" s="174"/>
      <c r="D10" s="174"/>
      <c r="E10" s="174"/>
      <c r="F10" s="174"/>
      <c r="G10" s="174"/>
      <c r="H10" s="174"/>
      <c r="I10" s="174"/>
    </row>
    <row r="11" spans="1:9" ht="14.25" customHeight="1">
      <c r="A11" s="169"/>
      <c r="B11" s="174"/>
      <c r="C11" s="174"/>
      <c r="D11" s="174"/>
      <c r="E11" s="174"/>
      <c r="F11" s="174"/>
      <c r="G11" s="174"/>
      <c r="H11" s="174"/>
      <c r="I11" s="174"/>
    </row>
    <row r="12" spans="1:9" ht="14.25" customHeight="1">
      <c r="A12" s="169"/>
      <c r="B12" s="174"/>
      <c r="C12" s="174"/>
      <c r="D12" s="174"/>
      <c r="E12" s="174"/>
      <c r="F12" s="174"/>
      <c r="G12" s="174"/>
      <c r="H12" s="174"/>
      <c r="I12" s="174"/>
    </row>
    <row r="13" spans="1:9" ht="14.25" customHeight="1">
      <c r="A13" s="169"/>
      <c r="B13" s="1016" t="s">
        <v>1361</v>
      </c>
      <c r="C13" s="1016"/>
      <c r="D13" s="1016"/>
      <c r="E13" s="174"/>
      <c r="F13" s="174"/>
      <c r="G13" s="174"/>
      <c r="H13" s="174"/>
      <c r="I13" s="174"/>
    </row>
    <row r="14" spans="1:9" ht="14.25" customHeight="1">
      <c r="A14" s="169"/>
      <c r="B14" s="174"/>
      <c r="C14" s="174"/>
      <c r="D14" s="174"/>
      <c r="E14" s="174"/>
      <c r="F14" s="174"/>
      <c r="G14" s="174"/>
      <c r="H14" s="174"/>
      <c r="I14" s="174"/>
    </row>
    <row r="15" spans="1:9" ht="14.25" customHeight="1">
      <c r="A15" s="169"/>
      <c r="B15" s="174"/>
      <c r="C15" s="174"/>
      <c r="D15" s="174"/>
      <c r="E15" s="174"/>
      <c r="F15" s="174"/>
      <c r="G15" s="174"/>
      <c r="H15" s="174"/>
      <c r="I15" s="174"/>
    </row>
    <row r="16" spans="1:9" ht="14.25" customHeight="1">
      <c r="A16" s="169"/>
      <c r="B16" s="174"/>
      <c r="C16" s="174"/>
      <c r="D16" s="174"/>
      <c r="E16" s="174"/>
      <c r="F16" s="174"/>
      <c r="G16" s="174"/>
      <c r="H16" s="174"/>
      <c r="I16" s="174"/>
    </row>
    <row r="17" spans="1:9" ht="14.25" customHeight="1">
      <c r="A17" s="169"/>
      <c r="B17" s="174"/>
      <c r="C17" s="174"/>
      <c r="D17" s="174"/>
      <c r="E17" s="157" t="s">
        <v>544</v>
      </c>
      <c r="F17" s="174"/>
      <c r="G17" s="174"/>
      <c r="H17" s="174"/>
      <c r="I17" s="174"/>
    </row>
    <row r="18" spans="1:9" ht="14.25" customHeight="1">
      <c r="A18" s="169"/>
      <c r="B18" s="174"/>
      <c r="C18" s="174"/>
      <c r="D18" s="174"/>
      <c r="E18" s="174"/>
      <c r="F18" s="174"/>
      <c r="G18" s="174"/>
      <c r="H18" s="174"/>
      <c r="I18" s="174"/>
    </row>
    <row r="19" spans="1:9" ht="14.25" customHeight="1">
      <c r="A19" s="169"/>
      <c r="B19" s="174"/>
      <c r="C19" s="174"/>
      <c r="D19" s="174"/>
      <c r="E19" s="114" t="s">
        <v>585</v>
      </c>
      <c r="F19" s="712">
        <f>入力シート!C22</f>
        <v>0</v>
      </c>
      <c r="G19" s="174"/>
      <c r="H19" s="174"/>
      <c r="I19" s="174"/>
    </row>
    <row r="20" spans="1:9" ht="14.25" customHeight="1">
      <c r="A20" s="169"/>
      <c r="B20" s="174"/>
      <c r="C20" s="174"/>
      <c r="D20" s="174"/>
      <c r="E20" s="174"/>
      <c r="F20" s="174"/>
      <c r="G20" s="174"/>
      <c r="H20" s="174"/>
      <c r="I20" s="174"/>
    </row>
    <row r="21" spans="1:9">
      <c r="E21" s="114" t="s">
        <v>584</v>
      </c>
      <c r="F21" s="141">
        <f>入力シート!C8</f>
        <v>0</v>
      </c>
      <c r="G21" s="141">
        <f>入力シート!C10</f>
        <v>0</v>
      </c>
    </row>
    <row r="25" spans="1:9">
      <c r="A25" s="289" t="s">
        <v>1357</v>
      </c>
    </row>
    <row r="31" spans="1:9" ht="14.25" customHeight="1"/>
    <row r="32" spans="1:9" ht="14.25" customHeight="1">
      <c r="A32" s="289" t="s">
        <v>1358</v>
      </c>
    </row>
    <row r="33" spans="1:7" ht="14.25" customHeight="1">
      <c r="A33" s="289" t="s">
        <v>1359</v>
      </c>
    </row>
    <row r="34" spans="1:7">
      <c r="A34" s="289" t="s">
        <v>1342</v>
      </c>
    </row>
    <row r="35" spans="1:7">
      <c r="A35" s="289" t="s">
        <v>1343</v>
      </c>
    </row>
    <row r="40" spans="1:7">
      <c r="B40" s="139"/>
      <c r="C40" s="140"/>
    </row>
    <row r="41" spans="1:7">
      <c r="B41" s="139"/>
      <c r="C41" s="140"/>
    </row>
    <row r="43" spans="1:7">
      <c r="E43" s="138"/>
      <c r="F43" s="145"/>
    </row>
    <row r="48" spans="1:7">
      <c r="E48" s="138"/>
      <c r="F48" s="141"/>
      <c r="G48" s="141"/>
    </row>
  </sheetData>
  <mergeCells count="2">
    <mergeCell ref="A4:I4"/>
    <mergeCell ref="B13:D13"/>
  </mergeCells>
  <phoneticPr fontId="3"/>
  <pageMargins left="0.78740157480314965" right="0.78740157480314965" top="0.78740157480314965" bottom="0.78740157480314965" header="0.51181102362204722" footer="0.51181102362204722"/>
  <pageSetup paperSize="9" orientation="portrait" blackAndWhite="1" horizontalDpi="200" verticalDpi="200"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4"/>
  <sheetViews>
    <sheetView view="pageBreakPreview" zoomScaleNormal="100" zoomScaleSheetLayoutView="100" workbookViewId="0">
      <selection activeCell="F11" sqref="F11"/>
    </sheetView>
  </sheetViews>
  <sheetFormatPr defaultColWidth="9" defaultRowHeight="14.25"/>
  <cols>
    <col min="1" max="16384" width="9" style="289"/>
  </cols>
  <sheetData>
    <row r="1" spans="1:9">
      <c r="I1" s="290" t="s">
        <v>658</v>
      </c>
    </row>
    <row r="3" spans="1:9">
      <c r="G3" s="297"/>
      <c r="H3" s="297"/>
      <c r="I3" s="400" t="s">
        <v>1338</v>
      </c>
    </row>
    <row r="7" spans="1:9">
      <c r="A7" s="289" t="s">
        <v>1357</v>
      </c>
    </row>
    <row r="11" spans="1:9">
      <c r="E11" s="290" t="s">
        <v>728</v>
      </c>
      <c r="F11" s="306">
        <f>入力シート!C8</f>
        <v>0</v>
      </c>
      <c r="G11" s="306">
        <f>入力シート!C10</f>
        <v>0</v>
      </c>
    </row>
    <row r="15" spans="1:9" ht="17.25">
      <c r="A15" s="851" t="s">
        <v>461</v>
      </c>
      <c r="B15" s="851"/>
      <c r="C15" s="851"/>
      <c r="D15" s="851"/>
      <c r="E15" s="851"/>
      <c r="F15" s="851"/>
      <c r="G15" s="851"/>
      <c r="H15" s="851"/>
      <c r="I15" s="851"/>
    </row>
    <row r="16" spans="1:9" ht="14.25" customHeight="1">
      <c r="A16" s="174"/>
      <c r="B16" s="174"/>
      <c r="C16" s="174"/>
      <c r="D16" s="174"/>
      <c r="E16" s="174"/>
      <c r="F16" s="174"/>
      <c r="G16" s="174"/>
      <c r="H16" s="174"/>
      <c r="I16" s="174"/>
    </row>
    <row r="17" spans="1:9" ht="14.25" customHeight="1">
      <c r="A17" s="174"/>
      <c r="B17" s="174"/>
      <c r="C17" s="174"/>
      <c r="D17" s="174"/>
      <c r="E17" s="174"/>
      <c r="F17" s="174"/>
      <c r="G17" s="174"/>
      <c r="H17" s="174"/>
      <c r="I17" s="174"/>
    </row>
    <row r="18" spans="1:9" ht="14.25" customHeight="1">
      <c r="A18" s="291"/>
      <c r="B18" s="174"/>
      <c r="C18" s="174"/>
      <c r="D18" s="174"/>
      <c r="E18" s="174"/>
      <c r="F18" s="174"/>
      <c r="G18" s="174"/>
      <c r="H18" s="174"/>
      <c r="I18" s="174"/>
    </row>
    <row r="19" spans="1:9" ht="18" customHeight="1">
      <c r="A19" s="292" t="s">
        <v>1300</v>
      </c>
      <c r="B19" s="174"/>
      <c r="C19" s="174"/>
      <c r="D19" s="174"/>
      <c r="E19" s="174"/>
      <c r="F19" s="174"/>
      <c r="G19" s="174"/>
      <c r="H19" s="174"/>
      <c r="I19" s="174"/>
    </row>
    <row r="20" spans="1:9" ht="18" customHeight="1">
      <c r="A20" s="293" t="s">
        <v>1301</v>
      </c>
      <c r="B20" s="174"/>
      <c r="C20" s="174"/>
      <c r="D20" s="174"/>
      <c r="E20" s="174"/>
      <c r="F20" s="174"/>
      <c r="G20" s="174"/>
      <c r="H20" s="174"/>
      <c r="I20" s="174"/>
    </row>
    <row r="21" spans="1:9" ht="14.25" customHeight="1">
      <c r="A21" s="291"/>
      <c r="B21" s="174"/>
      <c r="C21" s="174"/>
      <c r="D21" s="174"/>
      <c r="E21" s="174"/>
      <c r="F21" s="174"/>
      <c r="G21" s="174"/>
      <c r="H21" s="174"/>
      <c r="I21" s="174"/>
    </row>
    <row r="24" spans="1:9">
      <c r="A24" s="949" t="s">
        <v>589</v>
      </c>
      <c r="B24" s="949"/>
      <c r="C24" s="949"/>
      <c r="D24" s="949"/>
      <c r="E24" s="949"/>
      <c r="F24" s="949"/>
      <c r="G24" s="949"/>
      <c r="H24" s="949"/>
      <c r="I24" s="949"/>
    </row>
    <row r="27" spans="1:9" ht="14.25" customHeight="1"/>
    <row r="28" spans="1:9" ht="14.25" customHeight="1">
      <c r="A28" s="289" t="s">
        <v>463</v>
      </c>
      <c r="D28" s="280" t="s">
        <v>464</v>
      </c>
    </row>
    <row r="29" spans="1:9" ht="14.25" customHeight="1"/>
    <row r="30" spans="1:9">
      <c r="A30" s="289" t="s">
        <v>462</v>
      </c>
      <c r="D30" s="294" t="s">
        <v>465</v>
      </c>
      <c r="E30" s="298"/>
      <c r="F30" s="298"/>
      <c r="G30" s="298"/>
      <c r="H30" s="295"/>
      <c r="I30" s="295"/>
    </row>
    <row r="31" spans="1:9">
      <c r="D31" s="298"/>
      <c r="E31" s="298"/>
      <c r="F31" s="298"/>
      <c r="G31" s="298"/>
      <c r="H31" s="295"/>
      <c r="I31" s="295"/>
    </row>
    <row r="32" spans="1:9">
      <c r="D32" s="298"/>
      <c r="E32" s="298"/>
      <c r="F32" s="298"/>
      <c r="G32" s="298"/>
      <c r="H32" s="295"/>
      <c r="I32" s="295"/>
    </row>
    <row r="33" spans="1:14">
      <c r="D33" s="298"/>
      <c r="E33" s="298"/>
      <c r="F33" s="298"/>
      <c r="G33" s="298"/>
      <c r="H33" s="295"/>
      <c r="I33" s="295"/>
    </row>
    <row r="34" spans="1:14">
      <c r="D34" s="298"/>
      <c r="E34" s="298"/>
      <c r="F34" s="298"/>
      <c r="G34" s="298"/>
      <c r="H34" s="295"/>
      <c r="I34" s="295"/>
    </row>
    <row r="35" spans="1:14">
      <c r="D35" s="295"/>
      <c r="E35" s="295"/>
      <c r="F35" s="295"/>
      <c r="G35" s="295"/>
      <c r="H35" s="295"/>
      <c r="I35" s="295"/>
    </row>
    <row r="36" spans="1:14">
      <c r="B36" s="296"/>
      <c r="C36" s="292"/>
      <c r="D36" s="295"/>
      <c r="E36" s="295"/>
      <c r="F36" s="295"/>
      <c r="G36" s="295"/>
      <c r="H36" s="295"/>
      <c r="I36" s="295"/>
    </row>
    <row r="37" spans="1:14">
      <c r="A37" s="289" t="s">
        <v>1333</v>
      </c>
      <c r="B37" s="114"/>
      <c r="C37" s="114"/>
      <c r="D37" s="114"/>
      <c r="E37" s="114"/>
      <c r="F37" s="114"/>
      <c r="G37" s="114"/>
      <c r="H37" s="114"/>
      <c r="I37" s="114"/>
      <c r="J37" s="114"/>
      <c r="K37" s="114"/>
      <c r="L37" s="114"/>
      <c r="M37" s="114"/>
      <c r="N37" s="114"/>
    </row>
    <row r="38" spans="1:14">
      <c r="A38" s="289" t="s">
        <v>1334</v>
      </c>
      <c r="B38" s="114"/>
      <c r="C38" s="114"/>
      <c r="D38" s="114"/>
      <c r="E38" s="114"/>
      <c r="F38" s="114"/>
      <c r="G38" s="114"/>
      <c r="H38" s="114"/>
      <c r="I38" s="114"/>
      <c r="J38" s="114"/>
      <c r="K38" s="114"/>
      <c r="L38" s="114"/>
      <c r="M38" s="114"/>
      <c r="N38" s="114"/>
    </row>
    <row r="39" spans="1:14">
      <c r="A39" s="289" t="s">
        <v>1342</v>
      </c>
      <c r="B39" s="114"/>
      <c r="C39" s="114"/>
      <c r="D39" s="114"/>
      <c r="E39" s="114"/>
      <c r="F39" s="114"/>
      <c r="G39" s="114"/>
      <c r="H39" s="114"/>
      <c r="I39" s="114"/>
      <c r="J39" s="114"/>
      <c r="K39" s="114"/>
      <c r="L39" s="114"/>
      <c r="M39" s="114"/>
      <c r="N39" s="114"/>
    </row>
    <row r="40" spans="1:14">
      <c r="A40" s="289" t="s">
        <v>1343</v>
      </c>
      <c r="B40" s="114"/>
      <c r="C40" s="114"/>
      <c r="D40" s="114"/>
      <c r="E40" s="114"/>
      <c r="F40" s="114"/>
      <c r="G40" s="114"/>
      <c r="H40" s="114"/>
      <c r="I40" s="114"/>
      <c r="J40" s="114"/>
      <c r="K40" s="114"/>
      <c r="L40" s="114"/>
      <c r="M40" s="114"/>
      <c r="N40" s="114"/>
    </row>
    <row r="44" spans="1:14">
      <c r="E44" s="290"/>
      <c r="F44" s="280"/>
      <c r="G44" s="280"/>
    </row>
  </sheetData>
  <mergeCells count="2">
    <mergeCell ref="A15:I15"/>
    <mergeCell ref="A24:I24"/>
  </mergeCells>
  <phoneticPr fontId="3"/>
  <pageMargins left="0.98425196850393704" right="0.59055118110236227" top="0.78740157480314965" bottom="0.78740157480314965" header="0.51181102362204722" footer="0.51181102362204722"/>
  <pageSetup paperSize="9" orientation="portrait" blackAndWhite="1" horizontalDpi="200" verticalDpi="20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42"/>
  <sheetViews>
    <sheetView view="pageBreakPreview" zoomScaleNormal="100" zoomScaleSheetLayoutView="100" workbookViewId="0">
      <selection activeCell="I10" sqref="I10"/>
    </sheetView>
  </sheetViews>
  <sheetFormatPr defaultColWidth="5.875" defaultRowHeight="14.25"/>
  <cols>
    <col min="1" max="13" width="5.875" style="114" customWidth="1"/>
    <col min="14" max="14" width="6.75" style="114" customWidth="1"/>
    <col min="15" max="16384" width="5.875" style="114"/>
  </cols>
  <sheetData>
    <row r="1" spans="1:14">
      <c r="N1" s="290" t="s">
        <v>661</v>
      </c>
    </row>
    <row r="3" spans="1:14" ht="28.5">
      <c r="A3" s="921" t="s">
        <v>662</v>
      </c>
      <c r="B3" s="921"/>
      <c r="C3" s="921"/>
      <c r="D3" s="921"/>
      <c r="E3" s="921"/>
      <c r="F3" s="921"/>
      <c r="G3" s="921"/>
      <c r="H3" s="921"/>
      <c r="I3" s="921"/>
      <c r="J3" s="921"/>
      <c r="K3" s="921"/>
      <c r="L3" s="921"/>
      <c r="M3" s="921"/>
      <c r="N3" s="921"/>
    </row>
    <row r="5" spans="1:14">
      <c r="K5" s="1027" t="s">
        <v>1363</v>
      </c>
      <c r="L5" s="1028"/>
      <c r="M5" s="1028"/>
      <c r="N5" s="1028"/>
    </row>
    <row r="7" spans="1:14">
      <c r="B7" s="138">
        <f>入力シート!C82</f>
        <v>0</v>
      </c>
      <c r="C7" s="114" t="s">
        <v>663</v>
      </c>
    </row>
    <row r="10" spans="1:14" ht="14.25" customHeight="1">
      <c r="E10" s="114" t="s">
        <v>544</v>
      </c>
      <c r="G10" s="325">
        <f>入力シート!C8</f>
        <v>0</v>
      </c>
      <c r="H10" s="325"/>
      <c r="I10" s="325">
        <f>入力シート!C10</f>
        <v>0</v>
      </c>
      <c r="J10" s="325"/>
      <c r="K10" s="289"/>
    </row>
    <row r="11" spans="1:14" ht="14.25" customHeight="1">
      <c r="G11" s="289"/>
      <c r="H11" s="289"/>
      <c r="I11" s="289"/>
      <c r="J11" s="289"/>
      <c r="K11" s="289"/>
    </row>
    <row r="12" spans="1:14" ht="14.25" customHeight="1">
      <c r="G12" s="289"/>
      <c r="H12" s="289"/>
      <c r="I12" s="289"/>
      <c r="J12" s="289"/>
      <c r="K12" s="289"/>
    </row>
    <row r="13" spans="1:14" ht="14.25" customHeight="1">
      <c r="E13" s="140" t="s">
        <v>664</v>
      </c>
      <c r="G13" s="280">
        <f>入力シート!C22</f>
        <v>0</v>
      </c>
      <c r="H13" s="289"/>
      <c r="I13" s="289"/>
      <c r="J13" s="289"/>
      <c r="K13" s="289"/>
    </row>
    <row r="14" spans="1:14" ht="14.25" customHeight="1">
      <c r="E14" s="140"/>
    </row>
    <row r="15" spans="1:14" ht="14.25" customHeight="1">
      <c r="E15" s="140"/>
    </row>
    <row r="16" spans="1:14" ht="14.25" customHeight="1">
      <c r="E16" s="292" t="s">
        <v>186</v>
      </c>
    </row>
    <row r="17" spans="1:14" ht="14.25" customHeight="1">
      <c r="E17" s="140" t="s">
        <v>665</v>
      </c>
      <c r="G17" s="141">
        <f>入力シート!C26</f>
        <v>0</v>
      </c>
    </row>
    <row r="20" spans="1:14" ht="24" customHeight="1">
      <c r="A20" s="114" t="s">
        <v>666</v>
      </c>
    </row>
    <row r="21" spans="1:14" ht="24" customHeight="1">
      <c r="A21" s="114" t="s">
        <v>667</v>
      </c>
    </row>
    <row r="22" spans="1:14">
      <c r="H22" s="141"/>
    </row>
    <row r="23" spans="1:14" ht="24" customHeight="1">
      <c r="A23" s="920" t="s">
        <v>589</v>
      </c>
      <c r="B23" s="920"/>
      <c r="C23" s="920"/>
      <c r="D23" s="920"/>
      <c r="E23" s="920"/>
      <c r="F23" s="920"/>
      <c r="G23" s="920"/>
      <c r="H23" s="920"/>
      <c r="I23" s="920"/>
      <c r="J23" s="920"/>
      <c r="K23" s="920"/>
      <c r="L23" s="920"/>
      <c r="M23" s="920"/>
      <c r="N23" s="920"/>
    </row>
    <row r="24" spans="1:14" ht="14.25" customHeight="1"/>
    <row r="25" spans="1:14" ht="18" customHeight="1">
      <c r="A25" s="176"/>
      <c r="B25" s="172"/>
      <c r="C25" s="173"/>
      <c r="D25" s="177"/>
      <c r="E25" s="177"/>
      <c r="F25" s="172"/>
      <c r="G25" s="172"/>
      <c r="H25" s="178" t="s">
        <v>394</v>
      </c>
      <c r="I25" s="1029" t="s">
        <v>669</v>
      </c>
      <c r="J25" s="1030"/>
      <c r="K25" s="1030"/>
      <c r="L25" s="1031"/>
      <c r="M25" s="176" t="s">
        <v>394</v>
      </c>
      <c r="N25" s="173"/>
    </row>
    <row r="26" spans="1:14" ht="18" customHeight="1">
      <c r="A26" s="1035" t="s">
        <v>496</v>
      </c>
      <c r="B26" s="1036"/>
      <c r="C26" s="1037"/>
      <c r="D26" s="1020">
        <f>入力シート!C8</f>
        <v>0</v>
      </c>
      <c r="E26" s="1021"/>
      <c r="F26" s="1021">
        <f>入力シート!C10</f>
        <v>0</v>
      </c>
      <c r="G26" s="1021"/>
      <c r="H26" s="179"/>
      <c r="I26" s="116" t="s">
        <v>671</v>
      </c>
      <c r="J26" s="116"/>
      <c r="K26" s="116"/>
      <c r="L26" s="116"/>
      <c r="M26" s="180"/>
      <c r="N26" s="181"/>
    </row>
    <row r="27" spans="1:14" ht="18" customHeight="1">
      <c r="A27" s="182"/>
      <c r="B27" s="158"/>
      <c r="C27" s="183"/>
      <c r="D27" s="184"/>
      <c r="E27" s="184"/>
      <c r="F27" s="158"/>
      <c r="G27" s="158"/>
      <c r="H27" s="185" t="s">
        <v>668</v>
      </c>
      <c r="I27" s="1032" t="s">
        <v>670</v>
      </c>
      <c r="J27" s="1033"/>
      <c r="K27" s="1033"/>
      <c r="L27" s="1034"/>
      <c r="M27" s="182" t="s">
        <v>672</v>
      </c>
      <c r="N27" s="183"/>
    </row>
    <row r="28" spans="1:14" ht="36" customHeight="1">
      <c r="A28" s="939" t="s">
        <v>673</v>
      </c>
      <c r="B28" s="940"/>
      <c r="C28" s="941"/>
      <c r="D28" s="399" t="s">
        <v>1337</v>
      </c>
      <c r="E28" s="186"/>
      <c r="F28" s="187"/>
      <c r="G28" s="187"/>
      <c r="H28" s="187"/>
      <c r="I28" s="187"/>
      <c r="J28" s="187"/>
      <c r="K28" s="187"/>
      <c r="L28" s="187"/>
      <c r="M28" s="187"/>
      <c r="N28" s="188"/>
    </row>
    <row r="29" spans="1:14" ht="36" customHeight="1">
      <c r="A29" s="1025" t="s">
        <v>674</v>
      </c>
      <c r="B29" s="950" t="s">
        <v>675</v>
      </c>
      <c r="C29" s="952"/>
      <c r="D29" s="1022"/>
      <c r="E29" s="1023"/>
      <c r="F29" s="1023"/>
      <c r="G29" s="1023"/>
      <c r="H29" s="1023"/>
      <c r="I29" s="1023"/>
      <c r="J29" s="1023"/>
      <c r="K29" s="1023"/>
      <c r="L29" s="1023"/>
      <c r="M29" s="1023"/>
      <c r="N29" s="1024"/>
    </row>
    <row r="30" spans="1:14" ht="36" customHeight="1">
      <c r="A30" s="1026"/>
      <c r="B30" s="950" t="s">
        <v>676</v>
      </c>
      <c r="C30" s="952"/>
      <c r="D30" s="1022"/>
      <c r="E30" s="1023"/>
      <c r="F30" s="1023"/>
      <c r="G30" s="1023"/>
      <c r="H30" s="1023"/>
      <c r="I30" s="1023"/>
      <c r="J30" s="1023"/>
      <c r="K30" s="1023"/>
      <c r="L30" s="1023"/>
      <c r="M30" s="1023"/>
      <c r="N30" s="1024"/>
    </row>
    <row r="31" spans="1:14" ht="36" customHeight="1">
      <c r="A31" s="950" t="s">
        <v>677</v>
      </c>
      <c r="B31" s="951"/>
      <c r="C31" s="952"/>
      <c r="D31" s="1017"/>
      <c r="E31" s="1018"/>
      <c r="F31" s="1018"/>
      <c r="G31" s="1018"/>
      <c r="H31" s="1018"/>
      <c r="I31" s="1018"/>
      <c r="J31" s="1018"/>
      <c r="K31" s="1018"/>
      <c r="L31" s="1018"/>
      <c r="M31" s="1018"/>
      <c r="N31" s="1019"/>
    </row>
    <row r="33" spans="1:8">
      <c r="B33" s="155"/>
      <c r="C33" s="161"/>
      <c r="D33" s="161"/>
    </row>
    <row r="34" spans="1:8">
      <c r="A34" s="289" t="s">
        <v>1364</v>
      </c>
    </row>
    <row r="35" spans="1:8">
      <c r="A35" s="289" t="s">
        <v>1365</v>
      </c>
    </row>
    <row r="36" spans="1:8">
      <c r="A36" s="289" t="s">
        <v>1342</v>
      </c>
    </row>
    <row r="37" spans="1:8">
      <c r="A37" s="289" t="s">
        <v>1343</v>
      </c>
    </row>
    <row r="38" spans="1:8">
      <c r="B38" s="139"/>
      <c r="C38" s="147"/>
      <c r="D38" s="147"/>
      <c r="H38" s="141"/>
    </row>
    <row r="39" spans="1:8">
      <c r="B39" s="139"/>
      <c r="C39" s="147"/>
      <c r="D39" s="147"/>
      <c r="H39" s="141"/>
    </row>
    <row r="40" spans="1:8">
      <c r="B40" s="139"/>
      <c r="C40" s="147"/>
      <c r="D40" s="147"/>
    </row>
    <row r="41" spans="1:8">
      <c r="B41" s="139"/>
      <c r="C41" s="147"/>
      <c r="D41" s="147"/>
      <c r="G41" s="141"/>
    </row>
    <row r="42" spans="1:8">
      <c r="B42" s="139"/>
      <c r="C42" s="147"/>
      <c r="D42" s="147"/>
    </row>
  </sheetData>
  <mergeCells count="16">
    <mergeCell ref="A3:N3"/>
    <mergeCell ref="A23:N23"/>
    <mergeCell ref="K5:N5"/>
    <mergeCell ref="A28:C28"/>
    <mergeCell ref="I25:L25"/>
    <mergeCell ref="I27:L27"/>
    <mergeCell ref="A26:C26"/>
    <mergeCell ref="D31:N31"/>
    <mergeCell ref="B30:C30"/>
    <mergeCell ref="D26:E26"/>
    <mergeCell ref="F26:G26"/>
    <mergeCell ref="D29:N29"/>
    <mergeCell ref="D30:N30"/>
    <mergeCell ref="A31:C31"/>
    <mergeCell ref="A29:A30"/>
    <mergeCell ref="B29:C29"/>
  </mergeCells>
  <phoneticPr fontId="3"/>
  <pageMargins left="0.98425196850393704" right="0.59055118110236227"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49"/>
  <sheetViews>
    <sheetView view="pageBreakPreview" zoomScaleNormal="100" zoomScaleSheetLayoutView="100" workbookViewId="0">
      <selection activeCell="A5" sqref="A5:N5"/>
    </sheetView>
  </sheetViews>
  <sheetFormatPr defaultColWidth="5.875" defaultRowHeight="14.25"/>
  <cols>
    <col min="1" max="13" width="5.875" style="289" customWidth="1"/>
    <col min="14" max="14" width="6.75" style="289" customWidth="1"/>
    <col min="15" max="16384" width="5.875" style="289"/>
  </cols>
  <sheetData>
    <row r="1" spans="1:14">
      <c r="N1" s="430" t="s">
        <v>763</v>
      </c>
    </row>
    <row r="5" spans="1:14" ht="28.5">
      <c r="A5" s="921" t="s">
        <v>991</v>
      </c>
      <c r="B5" s="921"/>
      <c r="C5" s="921"/>
      <c r="D5" s="921"/>
      <c r="E5" s="921"/>
      <c r="F5" s="921"/>
      <c r="G5" s="921"/>
      <c r="H5" s="921"/>
      <c r="I5" s="921"/>
      <c r="J5" s="921"/>
      <c r="K5" s="921"/>
      <c r="L5" s="921"/>
      <c r="M5" s="921"/>
      <c r="N5" s="921"/>
    </row>
    <row r="8" spans="1:14">
      <c r="K8" s="428"/>
      <c r="L8" s="428"/>
      <c r="M8" s="428"/>
      <c r="N8" s="431" t="s">
        <v>1329</v>
      </c>
    </row>
    <row r="9" spans="1:14">
      <c r="A9" s="216"/>
    </row>
    <row r="10" spans="1:14" ht="14.25" customHeight="1">
      <c r="A10" s="216"/>
    </row>
    <row r="11" spans="1:14" ht="14.25" customHeight="1">
      <c r="A11" s="216"/>
      <c r="B11" s="216" t="str">
        <f>入力シート!C1</f>
        <v>令和4年7月10日執行参議院青森県選挙区選出議員選挙</v>
      </c>
      <c r="F11"/>
      <c r="G11"/>
    </row>
    <row r="12" spans="1:14" ht="14.25" customHeight="1">
      <c r="C12" s="147" t="s">
        <v>1330</v>
      </c>
      <c r="E12" s="430"/>
      <c r="F12" s="445"/>
      <c r="G12" s="445"/>
      <c r="J12" s="142"/>
      <c r="K12" s="142"/>
    </row>
    <row r="13" spans="1:14" ht="14.25" customHeight="1">
      <c r="H13" s="142"/>
      <c r="I13" s="142"/>
      <c r="J13" s="142"/>
      <c r="K13" s="142"/>
    </row>
    <row r="14" spans="1:14" ht="14.25" customHeight="1">
      <c r="H14" s="142"/>
      <c r="I14" s="142"/>
      <c r="J14" s="142"/>
      <c r="K14" s="142"/>
    </row>
    <row r="15" spans="1:14" ht="14.25" customHeight="1">
      <c r="D15" s="432" t="s">
        <v>728</v>
      </c>
      <c r="H15" s="142"/>
      <c r="I15" s="433"/>
      <c r="J15" s="433"/>
      <c r="K15" s="433"/>
      <c r="L15" s="433"/>
      <c r="M15" s="433"/>
      <c r="N15" s="433"/>
    </row>
    <row r="16" spans="1:14" ht="14.25" customHeight="1">
      <c r="H16" s="142"/>
      <c r="I16" s="142"/>
      <c r="J16" s="142"/>
      <c r="K16" s="142"/>
    </row>
    <row r="17" spans="1:14" ht="14.25" customHeight="1">
      <c r="H17" s="142"/>
      <c r="I17" s="142"/>
      <c r="J17" s="142"/>
      <c r="K17" s="142"/>
    </row>
    <row r="18" spans="1:14" ht="14.25" customHeight="1">
      <c r="D18" s="216" t="s">
        <v>992</v>
      </c>
      <c r="G18" s="1061">
        <f>入力シート!C22</f>
        <v>0</v>
      </c>
      <c r="H18" s="1061"/>
      <c r="I18" s="1061"/>
      <c r="J18" s="1061"/>
      <c r="K18" s="1061"/>
      <c r="L18" s="1061"/>
      <c r="M18" s="1061"/>
    </row>
    <row r="19" spans="1:14" ht="14.25" customHeight="1">
      <c r="H19" s="280"/>
      <c r="J19" s="142"/>
      <c r="K19" s="280"/>
    </row>
    <row r="20" spans="1:14" ht="14.25" customHeight="1">
      <c r="H20" s="280"/>
      <c r="J20" s="142"/>
      <c r="K20" s="142"/>
    </row>
    <row r="21" spans="1:14" ht="14.25" customHeight="1">
      <c r="D21" s="216" t="s">
        <v>993</v>
      </c>
      <c r="G21" s="447">
        <f>入力シート!C8</f>
        <v>0</v>
      </c>
      <c r="H21" s="433"/>
      <c r="I21" s="433"/>
      <c r="J21" s="433">
        <f>入力シート!C10</f>
        <v>0</v>
      </c>
      <c r="K21" s="325"/>
      <c r="L21" s="325"/>
    </row>
    <row r="22" spans="1:14" ht="14.25" customHeight="1">
      <c r="I22" s="280"/>
      <c r="J22" s="280"/>
      <c r="K22" s="280"/>
    </row>
    <row r="23" spans="1:14" ht="14.25" customHeight="1">
      <c r="G23" s="306"/>
      <c r="H23" s="1062"/>
      <c r="I23" s="1062"/>
      <c r="J23" s="1062"/>
      <c r="K23" s="1062"/>
      <c r="L23" s="306"/>
      <c r="M23" s="288"/>
    </row>
    <row r="24" spans="1:14" ht="14.25" customHeight="1"/>
    <row r="25" spans="1:14" ht="14.25" customHeight="1">
      <c r="G25" s="142"/>
    </row>
    <row r="26" spans="1:14" ht="14.25" customHeight="1">
      <c r="A26" s="435" t="s">
        <v>1331</v>
      </c>
      <c r="B26" s="428"/>
      <c r="C26" s="428"/>
      <c r="D26" s="428"/>
      <c r="E26" s="428"/>
    </row>
    <row r="27" spans="1:14" ht="14.25" customHeight="1">
      <c r="A27" s="216" t="s">
        <v>1014</v>
      </c>
      <c r="C27" s="280"/>
    </row>
    <row r="28" spans="1:14" ht="14.25" customHeight="1">
      <c r="C28" s="280"/>
    </row>
    <row r="29" spans="1:14" ht="14.25" customHeight="1">
      <c r="G29" s="142"/>
      <c r="J29" s="142"/>
    </row>
    <row r="30" spans="1:14" ht="14.25" customHeight="1">
      <c r="A30" s="1038" t="s">
        <v>589</v>
      </c>
      <c r="B30" s="1038"/>
      <c r="C30" s="1038"/>
      <c r="D30" s="1038"/>
      <c r="E30" s="1038"/>
      <c r="F30" s="1038"/>
      <c r="G30" s="1038"/>
      <c r="H30" s="1038"/>
      <c r="I30" s="1038"/>
      <c r="J30" s="1038"/>
      <c r="K30" s="1038"/>
      <c r="L30" s="1038"/>
      <c r="M30" s="1038"/>
      <c r="N30" s="1038"/>
    </row>
    <row r="31" spans="1:14" ht="14.25" customHeight="1">
      <c r="G31" s="142"/>
      <c r="J31" s="142"/>
    </row>
    <row r="33" spans="1:14">
      <c r="A33" s="216"/>
      <c r="B33" s="206"/>
      <c r="C33" s="207"/>
      <c r="D33" s="1039"/>
      <c r="E33" s="1040"/>
      <c r="F33" s="1040"/>
      <c r="G33" s="1040"/>
      <c r="H33" s="1040"/>
      <c r="I33" s="1040"/>
      <c r="J33" s="1040"/>
      <c r="K33" s="1040"/>
      <c r="L33" s="1040"/>
      <c r="M33" s="1041"/>
      <c r="N33" s="216"/>
    </row>
    <row r="34" spans="1:14">
      <c r="A34" s="216"/>
      <c r="B34" s="1048" t="s">
        <v>994</v>
      </c>
      <c r="C34" s="1049"/>
      <c r="D34" s="1042"/>
      <c r="E34" s="1043"/>
      <c r="F34" s="1043"/>
      <c r="G34" s="1043"/>
      <c r="H34" s="1043"/>
      <c r="I34" s="1043"/>
      <c r="J34" s="1043"/>
      <c r="K34" s="1043"/>
      <c r="L34" s="1043"/>
      <c r="M34" s="1044"/>
      <c r="N34" s="216"/>
    </row>
    <row r="35" spans="1:14">
      <c r="A35" s="216"/>
      <c r="B35" s="251"/>
      <c r="C35" s="236"/>
      <c r="D35" s="1045"/>
      <c r="E35" s="1046"/>
      <c r="F35" s="1046"/>
      <c r="G35" s="1046"/>
      <c r="H35" s="1046"/>
      <c r="I35" s="1046"/>
      <c r="J35" s="1046"/>
      <c r="K35" s="1046"/>
      <c r="L35" s="1046"/>
      <c r="M35" s="1047"/>
      <c r="N35" s="216"/>
    </row>
    <row r="36" spans="1:14">
      <c r="A36" s="216"/>
      <c r="B36" s="436"/>
      <c r="C36" s="437"/>
      <c r="D36" s="1050"/>
      <c r="E36" s="1051"/>
      <c r="F36" s="1051"/>
      <c r="G36" s="1051"/>
      <c r="H36" s="1051"/>
      <c r="I36" s="1051"/>
      <c r="J36" s="1051"/>
      <c r="K36" s="1051"/>
      <c r="L36" s="1051"/>
      <c r="M36" s="1052"/>
      <c r="N36" s="216"/>
    </row>
    <row r="37" spans="1:14">
      <c r="A37" s="216"/>
      <c r="B37" s="1059" t="s">
        <v>995</v>
      </c>
      <c r="C37" s="1060"/>
      <c r="D37" s="1053"/>
      <c r="E37" s="1054"/>
      <c r="F37" s="1054"/>
      <c r="G37" s="1054"/>
      <c r="H37" s="1054"/>
      <c r="I37" s="1054"/>
      <c r="J37" s="1054"/>
      <c r="K37" s="1054"/>
      <c r="L37" s="1054"/>
      <c r="M37" s="1055"/>
      <c r="N37" s="216"/>
    </row>
    <row r="38" spans="1:14">
      <c r="A38" s="216"/>
      <c r="B38" s="438"/>
      <c r="C38" s="439"/>
      <c r="D38" s="1056"/>
      <c r="E38" s="1057"/>
      <c r="F38" s="1057"/>
      <c r="G38" s="1057"/>
      <c r="H38" s="1057"/>
      <c r="I38" s="1057"/>
      <c r="J38" s="1057"/>
      <c r="K38" s="1057"/>
      <c r="L38" s="1057"/>
      <c r="M38" s="1058"/>
      <c r="N38" s="216"/>
    </row>
    <row r="39" spans="1:14">
      <c r="A39" s="216"/>
      <c r="B39" s="440"/>
      <c r="C39" s="441"/>
      <c r="D39" s="1039"/>
      <c r="E39" s="1040"/>
      <c r="F39" s="1040"/>
      <c r="G39" s="1040"/>
      <c r="H39" s="1040"/>
      <c r="I39" s="1040"/>
      <c r="J39" s="1040"/>
      <c r="K39" s="1040"/>
      <c r="L39" s="1040"/>
      <c r="M39" s="1041"/>
      <c r="N39" s="216"/>
    </row>
    <row r="40" spans="1:14">
      <c r="A40" s="216"/>
      <c r="B40" s="1048" t="s">
        <v>996</v>
      </c>
      <c r="C40" s="1049"/>
      <c r="D40" s="1042"/>
      <c r="E40" s="1043"/>
      <c r="F40" s="1043"/>
      <c r="G40" s="1043"/>
      <c r="H40" s="1043"/>
      <c r="I40" s="1043"/>
      <c r="J40" s="1043"/>
      <c r="K40" s="1043"/>
      <c r="L40" s="1043"/>
      <c r="M40" s="1044"/>
      <c r="N40" s="216"/>
    </row>
    <row r="41" spans="1:14">
      <c r="A41" s="216"/>
      <c r="B41" s="210"/>
      <c r="C41" s="211"/>
      <c r="D41" s="1045"/>
      <c r="E41" s="1046"/>
      <c r="F41" s="1046"/>
      <c r="G41" s="1046"/>
      <c r="H41" s="1046"/>
      <c r="I41" s="1046"/>
      <c r="J41" s="1046"/>
      <c r="K41" s="1046"/>
      <c r="L41" s="1046"/>
      <c r="M41" s="1047"/>
      <c r="N41" s="433"/>
    </row>
    <row r="42" spans="1:14">
      <c r="A42" s="216"/>
      <c r="B42" s="206"/>
      <c r="C42" s="207"/>
      <c r="D42" s="1063" t="s">
        <v>1332</v>
      </c>
      <c r="E42" s="1064"/>
      <c r="F42" s="1064"/>
      <c r="G42" s="1064"/>
      <c r="H42" s="1064"/>
      <c r="I42" s="1064"/>
      <c r="J42" s="1064"/>
      <c r="K42" s="1064"/>
      <c r="L42" s="1064"/>
      <c r="M42" s="1065"/>
      <c r="N42" s="216"/>
    </row>
    <row r="43" spans="1:14">
      <c r="A43" s="216"/>
      <c r="B43" s="1048" t="s">
        <v>605</v>
      </c>
      <c r="C43" s="1049"/>
      <c r="D43" s="1066"/>
      <c r="E43" s="1067"/>
      <c r="F43" s="1067"/>
      <c r="G43" s="1067"/>
      <c r="H43" s="1067"/>
      <c r="I43" s="1067"/>
      <c r="J43" s="1067"/>
      <c r="K43" s="1067"/>
      <c r="L43" s="1067"/>
      <c r="M43" s="1068"/>
      <c r="N43" s="216"/>
    </row>
    <row r="44" spans="1:14">
      <c r="A44" s="216"/>
      <c r="B44" s="210"/>
      <c r="C44" s="211"/>
      <c r="D44" s="1069"/>
      <c r="E44" s="1070"/>
      <c r="F44" s="1070"/>
      <c r="G44" s="1070"/>
      <c r="H44" s="1070"/>
      <c r="I44" s="1070"/>
      <c r="J44" s="1070"/>
      <c r="K44" s="1070"/>
      <c r="L44" s="1070"/>
      <c r="M44" s="1071"/>
      <c r="N44" s="216"/>
    </row>
    <row r="45" spans="1:14" ht="14.25" customHeight="1">
      <c r="A45" s="216"/>
      <c r="B45" s="216"/>
      <c r="C45" s="216"/>
      <c r="D45" s="442"/>
      <c r="E45" s="442"/>
      <c r="F45" s="443"/>
      <c r="G45" s="442"/>
      <c r="H45" s="216"/>
      <c r="I45" s="161"/>
      <c r="J45" s="161"/>
      <c r="K45" s="147"/>
      <c r="L45" s="147"/>
      <c r="M45" s="216"/>
      <c r="N45" s="216"/>
    </row>
    <row r="46" spans="1:14" ht="14.25" customHeight="1">
      <c r="A46" s="216"/>
      <c r="B46" s="216"/>
      <c r="C46" s="216"/>
      <c r="D46" s="442"/>
      <c r="E46" s="442"/>
      <c r="F46" s="443"/>
      <c r="G46" s="442"/>
      <c r="H46" s="216"/>
      <c r="I46" s="161"/>
      <c r="J46" s="161"/>
      <c r="K46" s="147"/>
      <c r="L46" s="147"/>
      <c r="M46" s="216"/>
      <c r="N46" s="216"/>
    </row>
    <row r="47" spans="1:14">
      <c r="A47" s="216"/>
      <c r="B47" s="216"/>
      <c r="C47" s="216"/>
      <c r="D47" s="216"/>
      <c r="E47" s="216"/>
      <c r="F47" s="216"/>
      <c r="G47" s="444"/>
      <c r="H47" s="444"/>
      <c r="I47" s="147"/>
      <c r="J47" s="216"/>
      <c r="K47" s="445"/>
      <c r="L47" s="445"/>
      <c r="M47" s="445"/>
      <c r="N47" s="430"/>
    </row>
    <row r="48" spans="1:14">
      <c r="A48" s="446"/>
      <c r="B48" s="216"/>
      <c r="C48" s="216"/>
      <c r="D48" s="216"/>
      <c r="E48" s="216"/>
      <c r="F48" s="216"/>
      <c r="G48" s="216"/>
      <c r="H48" s="216"/>
      <c r="I48" s="216"/>
      <c r="J48" s="216"/>
      <c r="K48" s="216"/>
      <c r="L48" s="216"/>
      <c r="M48" s="216"/>
      <c r="N48" s="216"/>
    </row>
    <row r="49" spans="1:14">
      <c r="A49" s="216"/>
      <c r="B49" s="216"/>
      <c r="C49" s="216"/>
      <c r="D49" s="216"/>
      <c r="E49" s="216"/>
      <c r="F49" s="216"/>
      <c r="G49" s="216"/>
      <c r="H49" s="216"/>
      <c r="I49" s="216"/>
      <c r="J49" s="216"/>
      <c r="K49" s="1038"/>
      <c r="L49" s="1038"/>
      <c r="M49" s="430"/>
      <c r="N49" s="216"/>
    </row>
  </sheetData>
  <mergeCells count="13">
    <mergeCell ref="A5:N5"/>
    <mergeCell ref="G18:M18"/>
    <mergeCell ref="H23:K23"/>
    <mergeCell ref="A30:N30"/>
    <mergeCell ref="D42:M44"/>
    <mergeCell ref="B43:C43"/>
    <mergeCell ref="K49:L49"/>
    <mergeCell ref="D33:M35"/>
    <mergeCell ref="B34:C34"/>
    <mergeCell ref="D36:M38"/>
    <mergeCell ref="B37:C37"/>
    <mergeCell ref="D39:M41"/>
    <mergeCell ref="B40:C40"/>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B135E-AE17-4430-82F6-013C08F92603}">
  <dimension ref="A1:N42"/>
  <sheetViews>
    <sheetView showZeros="0" view="pageBreakPreview" zoomScaleNormal="100" zoomScaleSheetLayoutView="100" workbookViewId="0">
      <selection activeCell="M31" sqref="M31"/>
    </sheetView>
  </sheetViews>
  <sheetFormatPr defaultColWidth="5.875" defaultRowHeight="14.25"/>
  <cols>
    <col min="1" max="13" width="5.875" style="289" customWidth="1"/>
    <col min="14" max="14" width="6.75" style="289" customWidth="1"/>
    <col min="15" max="269" width="5.875" style="289"/>
    <col min="270" max="270" width="6.75" style="289" customWidth="1"/>
    <col min="271" max="525" width="5.875" style="289"/>
    <col min="526" max="526" width="6.75" style="289" customWidth="1"/>
    <col min="527" max="781" width="5.875" style="289"/>
    <col min="782" max="782" width="6.75" style="289" customWidth="1"/>
    <col min="783" max="1037" width="5.875" style="289"/>
    <col min="1038" max="1038" width="6.75" style="289" customWidth="1"/>
    <col min="1039" max="1293" width="5.875" style="289"/>
    <col min="1294" max="1294" width="6.75" style="289" customWidth="1"/>
    <col min="1295" max="1549" width="5.875" style="289"/>
    <col min="1550" max="1550" width="6.75" style="289" customWidth="1"/>
    <col min="1551" max="1805" width="5.875" style="289"/>
    <col min="1806" max="1806" width="6.75" style="289" customWidth="1"/>
    <col min="1807" max="2061" width="5.875" style="289"/>
    <col min="2062" max="2062" width="6.75" style="289" customWidth="1"/>
    <col min="2063" max="2317" width="5.875" style="289"/>
    <col min="2318" max="2318" width="6.75" style="289" customWidth="1"/>
    <col min="2319" max="2573" width="5.875" style="289"/>
    <col min="2574" max="2574" width="6.75" style="289" customWidth="1"/>
    <col min="2575" max="2829" width="5.875" style="289"/>
    <col min="2830" max="2830" width="6.75" style="289" customWidth="1"/>
    <col min="2831" max="3085" width="5.875" style="289"/>
    <col min="3086" max="3086" width="6.75" style="289" customWidth="1"/>
    <col min="3087" max="3341" width="5.875" style="289"/>
    <col min="3342" max="3342" width="6.75" style="289" customWidth="1"/>
    <col min="3343" max="3597" width="5.875" style="289"/>
    <col min="3598" max="3598" width="6.75" style="289" customWidth="1"/>
    <col min="3599" max="3853" width="5.875" style="289"/>
    <col min="3854" max="3854" width="6.75" style="289" customWidth="1"/>
    <col min="3855" max="4109" width="5.875" style="289"/>
    <col min="4110" max="4110" width="6.75" style="289" customWidth="1"/>
    <col min="4111" max="4365" width="5.875" style="289"/>
    <col min="4366" max="4366" width="6.75" style="289" customWidth="1"/>
    <col min="4367" max="4621" width="5.875" style="289"/>
    <col min="4622" max="4622" width="6.75" style="289" customWidth="1"/>
    <col min="4623" max="4877" width="5.875" style="289"/>
    <col min="4878" max="4878" width="6.75" style="289" customWidth="1"/>
    <col min="4879" max="5133" width="5.875" style="289"/>
    <col min="5134" max="5134" width="6.75" style="289" customWidth="1"/>
    <col min="5135" max="5389" width="5.875" style="289"/>
    <col min="5390" max="5390" width="6.75" style="289" customWidth="1"/>
    <col min="5391" max="5645" width="5.875" style="289"/>
    <col min="5646" max="5646" width="6.75" style="289" customWidth="1"/>
    <col min="5647" max="5901" width="5.875" style="289"/>
    <col min="5902" max="5902" width="6.75" style="289" customWidth="1"/>
    <col min="5903" max="6157" width="5.875" style="289"/>
    <col min="6158" max="6158" width="6.75" style="289" customWidth="1"/>
    <col min="6159" max="6413" width="5.875" style="289"/>
    <col min="6414" max="6414" width="6.75" style="289" customWidth="1"/>
    <col min="6415" max="6669" width="5.875" style="289"/>
    <col min="6670" max="6670" width="6.75" style="289" customWidth="1"/>
    <col min="6671" max="6925" width="5.875" style="289"/>
    <col min="6926" max="6926" width="6.75" style="289" customWidth="1"/>
    <col min="6927" max="7181" width="5.875" style="289"/>
    <col min="7182" max="7182" width="6.75" style="289" customWidth="1"/>
    <col min="7183" max="7437" width="5.875" style="289"/>
    <col min="7438" max="7438" width="6.75" style="289" customWidth="1"/>
    <col min="7439" max="7693" width="5.875" style="289"/>
    <col min="7694" max="7694" width="6.75" style="289" customWidth="1"/>
    <col min="7695" max="7949" width="5.875" style="289"/>
    <col min="7950" max="7950" width="6.75" style="289" customWidth="1"/>
    <col min="7951" max="8205" width="5.875" style="289"/>
    <col min="8206" max="8206" width="6.75" style="289" customWidth="1"/>
    <col min="8207" max="8461" width="5.875" style="289"/>
    <col min="8462" max="8462" width="6.75" style="289" customWidth="1"/>
    <col min="8463" max="8717" width="5.875" style="289"/>
    <col min="8718" max="8718" width="6.75" style="289" customWidth="1"/>
    <col min="8719" max="8973" width="5.875" style="289"/>
    <col min="8974" max="8974" width="6.75" style="289" customWidth="1"/>
    <col min="8975" max="9229" width="5.875" style="289"/>
    <col min="9230" max="9230" width="6.75" style="289" customWidth="1"/>
    <col min="9231" max="9485" width="5.875" style="289"/>
    <col min="9486" max="9486" width="6.75" style="289" customWidth="1"/>
    <col min="9487" max="9741" width="5.875" style="289"/>
    <col min="9742" max="9742" width="6.75" style="289" customWidth="1"/>
    <col min="9743" max="9997" width="5.875" style="289"/>
    <col min="9998" max="9998" width="6.75" style="289" customWidth="1"/>
    <col min="9999" max="10253" width="5.875" style="289"/>
    <col min="10254" max="10254" width="6.75" style="289" customWidth="1"/>
    <col min="10255" max="10509" width="5.875" style="289"/>
    <col min="10510" max="10510" width="6.75" style="289" customWidth="1"/>
    <col min="10511" max="10765" width="5.875" style="289"/>
    <col min="10766" max="10766" width="6.75" style="289" customWidth="1"/>
    <col min="10767" max="11021" width="5.875" style="289"/>
    <col min="11022" max="11022" width="6.75" style="289" customWidth="1"/>
    <col min="11023" max="11277" width="5.875" style="289"/>
    <col min="11278" max="11278" width="6.75" style="289" customWidth="1"/>
    <col min="11279" max="11533" width="5.875" style="289"/>
    <col min="11534" max="11534" width="6.75" style="289" customWidth="1"/>
    <col min="11535" max="11789" width="5.875" style="289"/>
    <col min="11790" max="11790" width="6.75" style="289" customWidth="1"/>
    <col min="11791" max="12045" width="5.875" style="289"/>
    <col min="12046" max="12046" width="6.75" style="289" customWidth="1"/>
    <col min="12047" max="12301" width="5.875" style="289"/>
    <col min="12302" max="12302" width="6.75" style="289" customWidth="1"/>
    <col min="12303" max="12557" width="5.875" style="289"/>
    <col min="12558" max="12558" width="6.75" style="289" customWidth="1"/>
    <col min="12559" max="12813" width="5.875" style="289"/>
    <col min="12814" max="12814" width="6.75" style="289" customWidth="1"/>
    <col min="12815" max="13069" width="5.875" style="289"/>
    <col min="13070" max="13070" width="6.75" style="289" customWidth="1"/>
    <col min="13071" max="13325" width="5.875" style="289"/>
    <col min="13326" max="13326" width="6.75" style="289" customWidth="1"/>
    <col min="13327" max="13581" width="5.875" style="289"/>
    <col min="13582" max="13582" width="6.75" style="289" customWidth="1"/>
    <col min="13583" max="13837" width="5.875" style="289"/>
    <col min="13838" max="13838" width="6.75" style="289" customWidth="1"/>
    <col min="13839" max="14093" width="5.875" style="289"/>
    <col min="14094" max="14094" width="6.75" style="289" customWidth="1"/>
    <col min="14095" max="14349" width="5.875" style="289"/>
    <col min="14350" max="14350" width="6.75" style="289" customWidth="1"/>
    <col min="14351" max="14605" width="5.875" style="289"/>
    <col min="14606" max="14606" width="6.75" style="289" customWidth="1"/>
    <col min="14607" max="14861" width="5.875" style="289"/>
    <col min="14862" max="14862" width="6.75" style="289" customWidth="1"/>
    <col min="14863" max="15117" width="5.875" style="289"/>
    <col min="15118" max="15118" width="6.75" style="289" customWidth="1"/>
    <col min="15119" max="15373" width="5.875" style="289"/>
    <col min="15374" max="15374" width="6.75" style="289" customWidth="1"/>
    <col min="15375" max="15629" width="5.875" style="289"/>
    <col min="15630" max="15630" width="6.75" style="289" customWidth="1"/>
    <col min="15631" max="15885" width="5.875" style="289"/>
    <col min="15886" max="15886" width="6.75" style="289" customWidth="1"/>
    <col min="15887" max="16141" width="5.875" style="289"/>
    <col min="16142" max="16142" width="6.75" style="289" customWidth="1"/>
    <col min="16143" max="16384" width="5.875" style="289"/>
  </cols>
  <sheetData>
    <row r="1" spans="1:14">
      <c r="N1" s="430" t="s">
        <v>763</v>
      </c>
    </row>
    <row r="5" spans="1:14" ht="28.5">
      <c r="A5" s="921" t="s">
        <v>1305</v>
      </c>
      <c r="B5" s="921"/>
      <c r="C5" s="921"/>
      <c r="D5" s="921"/>
      <c r="E5" s="921"/>
      <c r="F5" s="921"/>
      <c r="G5" s="921"/>
      <c r="H5" s="921"/>
      <c r="I5" s="921"/>
      <c r="J5" s="921"/>
      <c r="K5" s="921"/>
      <c r="L5" s="921"/>
      <c r="M5" s="921"/>
      <c r="N5" s="921"/>
    </row>
    <row r="8" spans="1:14">
      <c r="A8" s="216"/>
    </row>
    <row r="9" spans="1:14" ht="14.25" customHeight="1">
      <c r="A9" s="216"/>
    </row>
    <row r="10" spans="1:14" ht="14.25" customHeight="1">
      <c r="G10" s="289" t="s">
        <v>533</v>
      </c>
      <c r="I10" s="742"/>
      <c r="J10" s="743"/>
      <c r="K10" s="743"/>
      <c r="L10" s="743"/>
      <c r="M10" s="743"/>
      <c r="N10" s="743"/>
    </row>
    <row r="11" spans="1:14" ht="14.25" customHeight="1">
      <c r="I11" s="744"/>
      <c r="J11" s="744"/>
      <c r="K11" s="744"/>
      <c r="L11" s="744"/>
      <c r="M11" s="428"/>
      <c r="N11" s="428"/>
    </row>
    <row r="12" spans="1:14" ht="14.25" customHeight="1">
      <c r="G12" s="289" t="s">
        <v>188</v>
      </c>
      <c r="I12" s="745"/>
      <c r="J12" s="428"/>
      <c r="K12" s="745"/>
      <c r="L12" s="428"/>
      <c r="M12" s="428"/>
      <c r="N12" s="428"/>
    </row>
    <row r="13" spans="1:14" ht="14.25" customHeight="1">
      <c r="I13" s="744"/>
      <c r="J13" s="745"/>
      <c r="K13" s="744"/>
      <c r="L13" s="744"/>
      <c r="M13" s="428"/>
      <c r="N13" s="428"/>
    </row>
    <row r="14" spans="1:14" ht="14.25" customHeight="1">
      <c r="G14" s="289" t="s">
        <v>534</v>
      </c>
      <c r="I14" s="745"/>
      <c r="J14" s="428"/>
      <c r="K14" s="745"/>
      <c r="L14" s="428"/>
      <c r="M14" s="428"/>
      <c r="N14" s="428"/>
    </row>
    <row r="15" spans="1:14" ht="14.25" customHeight="1">
      <c r="I15" s="745"/>
      <c r="J15" s="745"/>
      <c r="K15" s="745"/>
      <c r="L15" s="428"/>
      <c r="M15" s="428"/>
      <c r="N15" s="428"/>
    </row>
    <row r="16" spans="1:14" ht="14.25" customHeight="1">
      <c r="G16" s="289" t="s">
        <v>484</v>
      </c>
      <c r="H16" s="729"/>
      <c r="I16" s="1073"/>
      <c r="J16" s="1074"/>
      <c r="K16" s="1074"/>
      <c r="L16" s="746"/>
      <c r="M16" s="747"/>
      <c r="N16" s="428"/>
    </row>
    <row r="17" spans="1:14" ht="14.25" customHeight="1">
      <c r="I17" s="280"/>
      <c r="J17" s="280"/>
      <c r="K17" s="280"/>
    </row>
    <row r="18" spans="1:14" ht="14.25" customHeight="1">
      <c r="G18" s="729"/>
      <c r="H18" s="1062"/>
      <c r="I18" s="1062"/>
      <c r="J18" s="1062"/>
      <c r="K18" s="1062"/>
      <c r="L18" s="729"/>
      <c r="M18" s="727"/>
    </row>
    <row r="19" spans="1:14" ht="14.25" customHeight="1"/>
    <row r="20" spans="1:14" ht="15.75" customHeight="1">
      <c r="A20" s="295" t="s">
        <v>1368</v>
      </c>
      <c r="B20" s="295"/>
      <c r="C20" s="295"/>
      <c r="D20" s="729">
        <f>入力シート!C8</f>
        <v>0</v>
      </c>
      <c r="E20" s="295"/>
      <c r="F20" s="729">
        <f>入力シート!C10</f>
        <v>0</v>
      </c>
      <c r="M20" s="290" t="s">
        <v>1366</v>
      </c>
    </row>
    <row r="21" spans="1:14" ht="15.75" customHeight="1">
      <c r="A21" s="748" t="s">
        <v>1369</v>
      </c>
      <c r="B21" s="748"/>
      <c r="C21" s="748"/>
      <c r="D21" s="748"/>
      <c r="E21" s="748"/>
      <c r="F21" s="748"/>
      <c r="G21" s="748"/>
      <c r="H21" s="748"/>
      <c r="I21" s="748"/>
      <c r="J21" s="748"/>
      <c r="K21" s="748"/>
      <c r="L21" s="748"/>
      <c r="M21" s="748"/>
      <c r="N21" s="748"/>
    </row>
    <row r="22" spans="1:14" ht="15.75" customHeight="1">
      <c r="A22" s="289" t="s">
        <v>1370</v>
      </c>
      <c r="C22" s="280"/>
    </row>
    <row r="23" spans="1:14" ht="14.25" customHeight="1">
      <c r="C23" s="280"/>
    </row>
    <row r="24" spans="1:14" ht="14.25" customHeight="1">
      <c r="G24" s="142"/>
      <c r="J24" s="142"/>
    </row>
    <row r="25" spans="1:14" ht="14.25" customHeight="1">
      <c r="G25" s="142"/>
      <c r="J25" s="142"/>
    </row>
    <row r="26" spans="1:14" ht="14.25" customHeight="1">
      <c r="G26" s="142"/>
      <c r="J26" s="753" t="s">
        <v>1332</v>
      </c>
      <c r="K26" s="428"/>
      <c r="L26" s="428"/>
      <c r="M26" s="428"/>
      <c r="N26" s="428"/>
    </row>
    <row r="27" spans="1:14" ht="14.25" customHeight="1">
      <c r="G27" s="142"/>
      <c r="J27" s="142"/>
    </row>
    <row r="28" spans="1:14" ht="14.25" customHeight="1">
      <c r="G28" s="142"/>
      <c r="J28" s="142"/>
    </row>
    <row r="29" spans="1:14" ht="14.25" customHeight="1">
      <c r="C29" s="546"/>
      <c r="D29" s="546"/>
      <c r="E29" s="546"/>
      <c r="F29" s="546"/>
      <c r="G29" s="546"/>
    </row>
    <row r="30" spans="1:14" ht="14.25" customHeight="1">
      <c r="C30" s="546"/>
      <c r="D30" s="546"/>
      <c r="E30" s="546"/>
      <c r="F30" s="546"/>
      <c r="G30" s="546"/>
    </row>
    <row r="31" spans="1:14" ht="14.25" customHeight="1">
      <c r="C31" s="737" t="s">
        <v>533</v>
      </c>
      <c r="D31" s="546"/>
      <c r="E31" s="1061">
        <f>入力シート!C22</f>
        <v>0</v>
      </c>
      <c r="F31" s="1061"/>
      <c r="G31" s="1061"/>
      <c r="H31" s="1061"/>
      <c r="I31" s="1061"/>
      <c r="J31" s="1061"/>
      <c r="K31" s="1061"/>
      <c r="L31" s="749"/>
      <c r="M31" s="749"/>
      <c r="N31" s="749"/>
    </row>
    <row r="32" spans="1:14" ht="14.25" customHeight="1">
      <c r="C32" s="737"/>
      <c r="D32" s="546"/>
      <c r="E32" s="737"/>
      <c r="G32" s="738"/>
      <c r="H32" s="738"/>
      <c r="I32" s="738"/>
      <c r="J32" s="738"/>
      <c r="K32" s="738"/>
      <c r="L32" s="738"/>
      <c r="M32" s="738"/>
    </row>
    <row r="33" spans="1:14" ht="14.25" customHeight="1">
      <c r="D33" s="545"/>
    </row>
    <row r="34" spans="1:14" ht="14.25" customHeight="1">
      <c r="B34" s="1"/>
      <c r="C34" s="289" t="s">
        <v>544</v>
      </c>
      <c r="D34" s="1"/>
      <c r="E34" s="447">
        <f>入力シート!C8</f>
        <v>0</v>
      </c>
      <c r="G34" s="447">
        <f>入力シート!C10</f>
        <v>0</v>
      </c>
      <c r="H34" s="325"/>
      <c r="I34" s="280"/>
      <c r="J34" s="1072"/>
      <c r="K34" s="1072"/>
      <c r="N34" s="1"/>
    </row>
    <row r="35" spans="1:14" ht="14.25" customHeight="1">
      <c r="D35" s="296"/>
      <c r="G35" s="546"/>
      <c r="H35" s="1062"/>
      <c r="I35" s="1062"/>
      <c r="J35" s="1062"/>
      <c r="K35" s="1062"/>
      <c r="L35" s="1062"/>
      <c r="M35" s="216"/>
    </row>
    <row r="36" spans="1:14" ht="14.25" customHeight="1">
      <c r="G36" s="142"/>
      <c r="J36" s="142"/>
    </row>
    <row r="37" spans="1:14" ht="14.25" customHeight="1">
      <c r="G37" s="142"/>
      <c r="J37" s="142"/>
    </row>
    <row r="38" spans="1:14" ht="14.25" customHeight="1">
      <c r="G38" s="142"/>
      <c r="J38" s="142"/>
    </row>
    <row r="39" spans="1:14" ht="14.25" customHeight="1">
      <c r="G39" s="142"/>
      <c r="J39" s="142"/>
    </row>
    <row r="40" spans="1:14" ht="14.25" customHeight="1">
      <c r="G40" s="142"/>
      <c r="J40" s="142"/>
    </row>
    <row r="41" spans="1:14" ht="14.25" customHeight="1">
      <c r="A41" s="739" t="s">
        <v>1367</v>
      </c>
      <c r="B41" s="740"/>
      <c r="C41" s="740"/>
      <c r="D41" s="740"/>
      <c r="E41" s="740"/>
      <c r="F41" s="740"/>
      <c r="G41" s="740"/>
      <c r="H41" s="740"/>
      <c r="I41" s="740"/>
      <c r="J41" s="740"/>
      <c r="K41" s="740"/>
      <c r="L41" s="740"/>
      <c r="M41" s="740"/>
      <c r="N41" s="741"/>
    </row>
    <row r="42" spans="1:14" ht="14.25" customHeight="1">
      <c r="A42" s="739"/>
      <c r="B42" s="740"/>
      <c r="C42" s="740"/>
      <c r="D42" s="740"/>
      <c r="E42" s="740"/>
      <c r="F42" s="740"/>
      <c r="G42" s="740"/>
      <c r="H42" s="740"/>
      <c r="I42" s="740"/>
      <c r="J42" s="740"/>
      <c r="K42" s="740"/>
      <c r="L42" s="740"/>
      <c r="M42" s="740"/>
      <c r="N42" s="741"/>
    </row>
  </sheetData>
  <mergeCells count="6">
    <mergeCell ref="J34:K34"/>
    <mergeCell ref="H35:L35"/>
    <mergeCell ref="E31:K31"/>
    <mergeCell ref="A5:N5"/>
    <mergeCell ref="I16:K16"/>
    <mergeCell ref="H18:K18"/>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9"/>
  <sheetViews>
    <sheetView view="pageBreakPreview" zoomScaleNormal="100" workbookViewId="0">
      <selection activeCell="D7" sqref="D7:I7"/>
    </sheetView>
  </sheetViews>
  <sheetFormatPr defaultColWidth="9" defaultRowHeight="14.25"/>
  <cols>
    <col min="1" max="1" width="4.625" style="1" customWidth="1"/>
    <col min="2" max="2" width="2.625" style="1" customWidth="1"/>
    <col min="3" max="3" width="14.625" style="1" customWidth="1"/>
    <col min="4" max="8" width="10.625" style="1" customWidth="1"/>
    <col min="9" max="9" width="13" style="1" customWidth="1"/>
    <col min="10" max="10" width="11.875" style="1" customWidth="1"/>
    <col min="11" max="16384" width="9" style="1"/>
  </cols>
  <sheetData>
    <row r="1" spans="1:9">
      <c r="I1" s="2" t="s">
        <v>1069</v>
      </c>
    </row>
    <row r="3" spans="1:9" ht="15" thickBot="1">
      <c r="A3" s="1075" t="s">
        <v>1371</v>
      </c>
      <c r="B3" s="1075"/>
      <c r="C3" s="1075"/>
      <c r="D3" s="1075"/>
      <c r="E3" s="1075"/>
      <c r="F3" s="1075"/>
      <c r="G3" s="1075"/>
      <c r="H3" s="1075"/>
      <c r="I3" s="1075"/>
    </row>
    <row r="4" spans="1:9" ht="30" customHeight="1">
      <c r="A4" s="1101" t="s">
        <v>183</v>
      </c>
      <c r="B4" s="1102"/>
      <c r="C4" s="1103"/>
      <c r="D4" s="1132" t="s">
        <v>724</v>
      </c>
      <c r="E4" s="1133"/>
      <c r="F4" s="1133"/>
      <c r="G4" s="1133"/>
      <c r="H4" s="344"/>
      <c r="I4" s="345"/>
    </row>
    <row r="5" spans="1:9" ht="30" customHeight="1">
      <c r="A5" s="1104" t="s">
        <v>188</v>
      </c>
      <c r="B5" s="1105"/>
      <c r="C5" s="1106"/>
      <c r="D5" s="1076"/>
      <c r="E5" s="1077"/>
      <c r="F5" s="1077"/>
      <c r="G5" s="1077"/>
      <c r="H5" s="1077"/>
      <c r="I5" s="1078"/>
    </row>
    <row r="6" spans="1:9" ht="30" customHeight="1">
      <c r="A6" s="1107" t="s">
        <v>184</v>
      </c>
      <c r="B6" s="1108"/>
      <c r="C6" s="1109"/>
      <c r="D6" s="1079"/>
      <c r="E6" s="1080"/>
      <c r="F6" s="1080"/>
      <c r="G6" s="1080"/>
      <c r="H6" s="1080"/>
      <c r="I6" s="1081"/>
    </row>
    <row r="7" spans="1:9" ht="30" customHeight="1">
      <c r="A7" s="1110" t="s">
        <v>185</v>
      </c>
      <c r="B7" s="1111"/>
      <c r="C7" s="1112"/>
      <c r="D7" s="1091">
        <f>入力シート!C29</f>
        <v>0</v>
      </c>
      <c r="E7" s="1092"/>
      <c r="F7" s="1092"/>
      <c r="G7" s="1092"/>
      <c r="H7" s="1092"/>
      <c r="I7" s="1093"/>
    </row>
    <row r="8" spans="1:9" ht="30" customHeight="1">
      <c r="A8" s="1110" t="s">
        <v>186</v>
      </c>
      <c r="B8" s="1111"/>
      <c r="C8" s="1112"/>
      <c r="D8" s="1094" t="s">
        <v>1070</v>
      </c>
      <c r="E8" s="1095"/>
      <c r="F8" s="1095"/>
      <c r="G8" s="1095"/>
      <c r="H8" s="1095"/>
      <c r="I8" s="1096"/>
    </row>
    <row r="9" spans="1:9" ht="30" customHeight="1">
      <c r="A9" s="1110"/>
      <c r="B9" s="1111"/>
      <c r="C9" s="1112"/>
      <c r="D9" s="1097"/>
      <c r="E9" s="1098"/>
      <c r="F9" s="1098"/>
      <c r="G9" s="1098"/>
      <c r="H9" s="1098"/>
      <c r="I9" s="1099"/>
    </row>
    <row r="10" spans="1:9" ht="30" customHeight="1">
      <c r="A10" s="1110"/>
      <c r="B10" s="1111"/>
      <c r="C10" s="1112"/>
      <c r="D10" s="347"/>
      <c r="E10" s="348"/>
      <c r="F10" s="348"/>
      <c r="G10" s="1089" t="s">
        <v>1084</v>
      </c>
      <c r="H10" s="1089"/>
      <c r="I10" s="1090"/>
    </row>
    <row r="11" spans="1:9" ht="30" customHeight="1" thickBot="1">
      <c r="A11" s="1113" t="s">
        <v>187</v>
      </c>
      <c r="B11" s="1114"/>
      <c r="C11" s="1115"/>
      <c r="D11" s="453" t="s">
        <v>189</v>
      </c>
      <c r="E11" s="454"/>
      <c r="F11" s="455" t="s">
        <v>190</v>
      </c>
      <c r="G11" s="511" t="s">
        <v>1083</v>
      </c>
      <c r="H11" s="454"/>
      <c r="I11" s="456" t="s">
        <v>190</v>
      </c>
    </row>
    <row r="12" spans="1:9" ht="30" customHeight="1">
      <c r="A12" s="1126" t="s">
        <v>1082</v>
      </c>
      <c r="B12" s="1121" t="s">
        <v>1071</v>
      </c>
      <c r="C12" s="1122"/>
      <c r="D12" s="514"/>
      <c r="E12" s="515" t="s">
        <v>229</v>
      </c>
      <c r="F12" s="514"/>
      <c r="G12" s="527"/>
      <c r="H12" s="515" t="s">
        <v>229</v>
      </c>
      <c r="I12" s="516"/>
    </row>
    <row r="13" spans="1:9" ht="24" customHeight="1">
      <c r="A13" s="1127"/>
      <c r="B13" s="520"/>
      <c r="C13" s="521"/>
      <c r="D13" s="1116" t="s">
        <v>1072</v>
      </c>
      <c r="E13" s="1116"/>
      <c r="F13" s="1117"/>
      <c r="G13" s="509"/>
      <c r="H13" s="717"/>
      <c r="I13" s="517"/>
    </row>
    <row r="14" spans="1:9" ht="24" customHeight="1">
      <c r="A14" s="1127"/>
      <c r="B14" s="520"/>
      <c r="C14" s="1118" t="s">
        <v>1073</v>
      </c>
      <c r="D14" s="525" t="s">
        <v>1074</v>
      </c>
      <c r="E14" s="1129"/>
      <c r="F14" s="1129"/>
      <c r="G14" s="1129"/>
      <c r="H14" s="1129"/>
      <c r="I14" s="524"/>
    </row>
    <row r="15" spans="1:9" ht="24" customHeight="1">
      <c r="A15" s="1127"/>
      <c r="B15" s="520"/>
      <c r="C15" s="1119"/>
      <c r="D15" s="513" t="s">
        <v>1075</v>
      </c>
      <c r="E15" s="1130"/>
      <c r="F15" s="1130"/>
      <c r="G15" s="1130"/>
      <c r="H15" s="1130"/>
      <c r="I15" s="517"/>
    </row>
    <row r="16" spans="1:9" ht="24" customHeight="1">
      <c r="A16" s="1127"/>
      <c r="B16" s="520"/>
      <c r="C16" s="1120"/>
      <c r="D16" s="526" t="s">
        <v>1076</v>
      </c>
      <c r="E16" s="1131"/>
      <c r="F16" s="1131"/>
      <c r="G16" s="1131"/>
      <c r="H16" s="1131"/>
      <c r="I16" s="349"/>
    </row>
    <row r="17" spans="1:9" ht="30" customHeight="1">
      <c r="A17" s="1127"/>
      <c r="B17" s="1123" t="s">
        <v>1077</v>
      </c>
      <c r="C17" s="1124"/>
      <c r="D17" s="346"/>
      <c r="E17" s="523" t="s">
        <v>229</v>
      </c>
      <c r="F17" s="346"/>
      <c r="G17" s="1083"/>
      <c r="H17" s="1084"/>
      <c r="I17" s="1085"/>
    </row>
    <row r="18" spans="1:9" ht="30" customHeight="1">
      <c r="A18" s="1127"/>
      <c r="B18" s="520"/>
      <c r="C18" s="529" t="s">
        <v>1078</v>
      </c>
      <c r="D18" s="530"/>
      <c r="E18" s="531" t="s">
        <v>229</v>
      </c>
      <c r="F18" s="530"/>
      <c r="G18" s="1083"/>
      <c r="H18" s="1084"/>
      <c r="I18" s="1085"/>
    </row>
    <row r="19" spans="1:9" ht="24">
      <c r="A19" s="1127"/>
      <c r="B19" s="520"/>
      <c r="C19" s="1125" t="s">
        <v>1079</v>
      </c>
      <c r="D19" s="512" t="s">
        <v>1080</v>
      </c>
      <c r="E19" s="1086"/>
      <c r="F19" s="1086"/>
      <c r="G19" s="1086"/>
      <c r="H19" s="1086"/>
      <c r="I19" s="517"/>
    </row>
    <row r="20" spans="1:9">
      <c r="A20" s="1127"/>
      <c r="B20" s="520"/>
      <c r="C20" s="1125"/>
      <c r="D20" s="509"/>
      <c r="E20" s="1087"/>
      <c r="F20" s="1087"/>
      <c r="G20" s="1087"/>
      <c r="H20" s="1087"/>
      <c r="I20" s="517"/>
    </row>
    <row r="21" spans="1:9" ht="15" thickBot="1">
      <c r="A21" s="1128"/>
      <c r="B21" s="522"/>
      <c r="C21" s="528"/>
      <c r="D21" s="518" t="s">
        <v>1081</v>
      </c>
      <c r="E21" s="1088"/>
      <c r="F21" s="1088"/>
      <c r="G21" s="1088"/>
      <c r="H21" s="1088"/>
      <c r="I21" s="519"/>
    </row>
    <row r="23" spans="1:9">
      <c r="A23" s="1" t="s">
        <v>1026</v>
      </c>
    </row>
    <row r="25" spans="1:9">
      <c r="B25" s="1082" t="s">
        <v>1346</v>
      </c>
      <c r="C25" s="1082"/>
      <c r="D25" s="1082"/>
    </row>
    <row r="27" spans="1:9">
      <c r="F27" s="1" t="s">
        <v>534</v>
      </c>
      <c r="G27" s="352">
        <f>入力シート!C8</f>
        <v>0</v>
      </c>
      <c r="H27" s="352">
        <f>入力シート!C10</f>
        <v>0</v>
      </c>
      <c r="I27" s="301" t="s">
        <v>513</v>
      </c>
    </row>
    <row r="29" spans="1:9">
      <c r="A29" s="1" t="s">
        <v>1085</v>
      </c>
      <c r="C29" s="532"/>
      <c r="D29" s="1100"/>
      <c r="E29" s="1100"/>
      <c r="F29" s="1100"/>
      <c r="G29" s="533" t="s">
        <v>515</v>
      </c>
    </row>
    <row r="31" spans="1:9">
      <c r="A31" s="1" t="s">
        <v>1086</v>
      </c>
    </row>
    <row r="32" spans="1:9">
      <c r="A32" s="1" t="s">
        <v>1087</v>
      </c>
    </row>
    <row r="33" spans="1:1">
      <c r="A33" s="1" t="s">
        <v>1088</v>
      </c>
    </row>
    <row r="34" spans="1:1">
      <c r="A34" s="1" t="s">
        <v>1089</v>
      </c>
    </row>
    <row r="35" spans="1:1">
      <c r="A35" s="1" t="s">
        <v>1090</v>
      </c>
    </row>
    <row r="36" spans="1:1">
      <c r="A36" s="1" t="s">
        <v>1091</v>
      </c>
    </row>
    <row r="37" spans="1:1">
      <c r="A37" s="1" t="s">
        <v>1092</v>
      </c>
    </row>
    <row r="38" spans="1:1">
      <c r="A38" s="1" t="s">
        <v>1372</v>
      </c>
    </row>
    <row r="39" spans="1:1">
      <c r="A39" s="1" t="s">
        <v>1204</v>
      </c>
    </row>
  </sheetData>
  <mergeCells count="26">
    <mergeCell ref="D29:F29"/>
    <mergeCell ref="A4:C4"/>
    <mergeCell ref="A5:C5"/>
    <mergeCell ref="A6:C6"/>
    <mergeCell ref="A7:C7"/>
    <mergeCell ref="A8:C10"/>
    <mergeCell ref="A11:C11"/>
    <mergeCell ref="D13:F13"/>
    <mergeCell ref="C14:C16"/>
    <mergeCell ref="B12:C12"/>
    <mergeCell ref="B17:C17"/>
    <mergeCell ref="C19:C20"/>
    <mergeCell ref="A12:A21"/>
    <mergeCell ref="E14:H16"/>
    <mergeCell ref="G17:I17"/>
    <mergeCell ref="D4:G4"/>
    <mergeCell ref="A3:I3"/>
    <mergeCell ref="D5:I5"/>
    <mergeCell ref="D6:I6"/>
    <mergeCell ref="B25:D25"/>
    <mergeCell ref="G18:I18"/>
    <mergeCell ref="E19:H20"/>
    <mergeCell ref="E21:H21"/>
    <mergeCell ref="G10:I10"/>
    <mergeCell ref="D7:I7"/>
    <mergeCell ref="D8:I9"/>
  </mergeCells>
  <phoneticPr fontId="3"/>
  <dataValidations count="1">
    <dataValidation type="list" allowBlank="1" showInputMessage="1" showErrorMessage="1" sqref="E12 E17:E18 H12" xr:uid="{00000000-0002-0000-1700-000000000000}">
      <formula1>"　,○"</formula1>
    </dataValidation>
  </dataValidations>
  <pageMargins left="0.78740157480314965" right="0.39370078740157483" top="0.78740157480314965" bottom="0.78740157480314965" header="0.51181102362204722" footer="0.51181102362204722"/>
  <pageSetup paperSize="9" orientation="portrait" horizontalDpi="200" verticalDpi="200"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L58"/>
  <sheetViews>
    <sheetView topLeftCell="A19" zoomScale="70" zoomScaleNormal="70" workbookViewId="0">
      <selection activeCell="AI24" sqref="AI24"/>
    </sheetView>
  </sheetViews>
  <sheetFormatPr defaultColWidth="5.625" defaultRowHeight="13.5"/>
  <cols>
    <col min="1" max="1" width="4.125" style="354" customWidth="1"/>
    <col min="2" max="7" width="3" style="354" customWidth="1"/>
    <col min="8" max="8" width="2.125" style="354" customWidth="1"/>
    <col min="9" max="9" width="3.5" style="354" customWidth="1"/>
    <col min="10" max="10" width="2.125" style="354" customWidth="1"/>
    <col min="11" max="11" width="3.5" style="354" customWidth="1"/>
    <col min="12" max="12" width="2.125" style="354" customWidth="1"/>
    <col min="13" max="13" width="3.5" style="354" customWidth="1"/>
    <col min="14" max="14" width="2.125" style="354" customWidth="1"/>
    <col min="15" max="15" width="3.5" style="354" customWidth="1"/>
    <col min="16" max="16" width="2.125" style="354" customWidth="1"/>
    <col min="17" max="17" width="3.5" style="354" customWidth="1"/>
    <col min="18" max="19" width="2.125" style="354" customWidth="1"/>
    <col min="20" max="20" width="6.625" style="354" customWidth="1"/>
    <col min="21" max="21" width="2.625" style="354" customWidth="1"/>
    <col min="22" max="22" width="6.625" style="354" customWidth="1"/>
    <col min="23" max="23" width="2.625" style="354" customWidth="1"/>
    <col min="24" max="24" width="6.625" style="354" customWidth="1"/>
    <col min="25" max="25" width="2.625" style="354" customWidth="1"/>
    <col min="26" max="26" width="6.625" style="354" customWidth="1"/>
    <col min="27" max="27" width="2.625" style="354" customWidth="1"/>
    <col min="28" max="28" width="6.625" style="354" customWidth="1"/>
    <col min="29" max="29" width="2.625" style="354" customWidth="1"/>
    <col min="30" max="30" width="2.125" style="354" customWidth="1"/>
    <col min="31" max="32" width="4.5" style="354" customWidth="1"/>
    <col min="33" max="33" width="4" style="354" customWidth="1"/>
    <col min="34" max="34" width="4.5" style="354" customWidth="1"/>
    <col min="35" max="35" width="4" style="354" customWidth="1"/>
    <col min="36" max="36" width="4.5" style="354" customWidth="1"/>
    <col min="37" max="37" width="4.625" style="354" customWidth="1"/>
    <col min="38" max="38" width="2.125" style="354" customWidth="1"/>
    <col min="39" max="41" width="3.5" style="354" customWidth="1"/>
    <col min="42" max="16384" width="5.625" style="354"/>
  </cols>
  <sheetData>
    <row r="1" spans="2:37" ht="12" customHeight="1">
      <c r="B1" s="372"/>
      <c r="C1" s="372"/>
      <c r="D1" s="372"/>
      <c r="E1" s="372"/>
      <c r="F1" s="372"/>
      <c r="G1" s="372"/>
      <c r="H1" s="372"/>
      <c r="I1" s="1177"/>
      <c r="J1" s="372"/>
      <c r="K1" s="372"/>
      <c r="L1" s="372"/>
      <c r="M1" s="372"/>
      <c r="N1" s="372"/>
      <c r="O1" s="372"/>
      <c r="P1" s="372"/>
      <c r="S1" s="1163" t="s">
        <v>200</v>
      </c>
      <c r="T1" s="1164"/>
      <c r="U1" s="1164"/>
      <c r="V1" s="1164"/>
      <c r="W1" s="1164"/>
      <c r="X1" s="1164"/>
      <c r="Y1" s="1164"/>
      <c r="Z1" s="1164"/>
      <c r="AA1" s="1164"/>
      <c r="AB1" s="1164"/>
      <c r="AC1" s="1164"/>
      <c r="AD1" s="1164"/>
      <c r="AE1" s="1170" t="s">
        <v>484</v>
      </c>
      <c r="AF1" s="1151" t="s">
        <v>534</v>
      </c>
      <c r="AG1" s="1154" t="s">
        <v>204</v>
      </c>
      <c r="AH1" s="1151" t="s">
        <v>540</v>
      </c>
      <c r="AI1" s="1154" t="s">
        <v>204</v>
      </c>
      <c r="AJ1" s="1143" t="s">
        <v>192</v>
      </c>
      <c r="AK1" s="1134" t="s">
        <v>199</v>
      </c>
    </row>
    <row r="2" spans="2:37" ht="12" customHeight="1">
      <c r="B2" s="376"/>
      <c r="C2" s="377"/>
      <c r="D2" s="377"/>
      <c r="E2" s="377"/>
      <c r="F2" s="1173" t="s">
        <v>207</v>
      </c>
      <c r="G2" s="378"/>
      <c r="H2" s="372"/>
      <c r="I2" s="1177"/>
      <c r="J2" s="372"/>
      <c r="K2" s="372"/>
      <c r="L2" s="372"/>
      <c r="M2" s="372"/>
      <c r="N2" s="372"/>
      <c r="P2" s="372"/>
      <c r="Q2" s="1158" t="s">
        <v>206</v>
      </c>
      <c r="S2" s="1165"/>
      <c r="T2" s="1166"/>
      <c r="U2" s="1166"/>
      <c r="V2" s="1166"/>
      <c r="W2" s="1166"/>
      <c r="X2" s="1166"/>
      <c r="Y2" s="1166"/>
      <c r="Z2" s="1166"/>
      <c r="AA2" s="1166"/>
      <c r="AB2" s="1166"/>
      <c r="AC2" s="1166"/>
      <c r="AD2" s="1166"/>
      <c r="AE2" s="1171"/>
      <c r="AF2" s="1152"/>
      <c r="AG2" s="1155"/>
      <c r="AH2" s="1152"/>
      <c r="AI2" s="1155"/>
      <c r="AJ2" s="1144"/>
      <c r="AK2" s="1134"/>
    </row>
    <row r="3" spans="2:37" ht="12" customHeight="1">
      <c r="B3" s="378"/>
      <c r="C3" s="379"/>
      <c r="D3" s="379"/>
      <c r="E3" s="379"/>
      <c r="F3" s="1174"/>
      <c r="G3" s="378"/>
      <c r="H3" s="372"/>
      <c r="I3" s="1177"/>
      <c r="J3" s="372"/>
      <c r="K3" s="372"/>
      <c r="L3" s="372"/>
      <c r="M3" s="372"/>
      <c r="N3" s="372"/>
      <c r="O3" s="1178" t="s">
        <v>1373</v>
      </c>
      <c r="P3" s="372"/>
      <c r="Q3" s="1158"/>
      <c r="S3" s="1165"/>
      <c r="T3" s="1166"/>
      <c r="U3" s="1166"/>
      <c r="V3" s="1166"/>
      <c r="W3" s="1166"/>
      <c r="X3" s="1166"/>
      <c r="Y3" s="1166"/>
      <c r="Z3" s="1166"/>
      <c r="AA3" s="1166"/>
      <c r="AB3" s="1166"/>
      <c r="AC3" s="1166"/>
      <c r="AD3" s="1166"/>
      <c r="AE3" s="1171"/>
      <c r="AF3" s="1152"/>
      <c r="AG3" s="1155"/>
      <c r="AH3" s="1152"/>
      <c r="AI3" s="1155"/>
      <c r="AJ3" s="1144"/>
      <c r="AK3" s="1134"/>
    </row>
    <row r="4" spans="2:37" ht="12" customHeight="1">
      <c r="B4" s="378"/>
      <c r="C4" s="1176" t="s">
        <v>209</v>
      </c>
      <c r="D4" s="1181" t="s">
        <v>208</v>
      </c>
      <c r="E4" s="379"/>
      <c r="F4" s="1174"/>
      <c r="G4" s="378"/>
      <c r="H4" s="372"/>
      <c r="I4" s="1177"/>
      <c r="J4" s="372"/>
      <c r="K4" s="372"/>
      <c r="L4" s="372"/>
      <c r="M4" s="372"/>
      <c r="N4" s="372"/>
      <c r="O4" s="1178"/>
      <c r="P4" s="372"/>
      <c r="Q4" s="1158"/>
      <c r="S4" s="1165"/>
      <c r="T4" s="1166"/>
      <c r="U4" s="1166"/>
      <c r="V4" s="1166"/>
      <c r="W4" s="1166"/>
      <c r="X4" s="1166"/>
      <c r="Y4" s="1166"/>
      <c r="Z4" s="1166"/>
      <c r="AA4" s="1166"/>
      <c r="AB4" s="1166"/>
      <c r="AC4" s="1166"/>
      <c r="AD4" s="1166"/>
      <c r="AE4" s="1171"/>
      <c r="AF4" s="1152"/>
      <c r="AG4" s="1155"/>
      <c r="AH4" s="1152"/>
      <c r="AI4" s="1155"/>
      <c r="AJ4" s="1144"/>
      <c r="AK4" s="1134"/>
    </row>
    <row r="5" spans="2:37" ht="12" customHeight="1">
      <c r="B5" s="378"/>
      <c r="C5" s="1176"/>
      <c r="D5" s="1181"/>
      <c r="E5" s="379"/>
      <c r="F5" s="1174"/>
      <c r="G5" s="378"/>
      <c r="H5" s="372"/>
      <c r="I5" s="1177"/>
      <c r="J5" s="372"/>
      <c r="K5" s="372"/>
      <c r="L5" s="372"/>
      <c r="M5" s="372"/>
      <c r="N5" s="372"/>
      <c r="O5" s="1178"/>
      <c r="P5" s="372"/>
      <c r="Q5" s="1158"/>
      <c r="S5" s="1165"/>
      <c r="T5" s="1166"/>
      <c r="U5" s="1166"/>
      <c r="V5" s="1166"/>
      <c r="W5" s="1166"/>
      <c r="X5" s="1166"/>
      <c r="Y5" s="1166"/>
      <c r="Z5" s="1166"/>
      <c r="AA5" s="1166"/>
      <c r="AB5" s="1166"/>
      <c r="AC5" s="1166"/>
      <c r="AD5" s="1166"/>
      <c r="AE5" s="1171"/>
      <c r="AF5" s="1152"/>
      <c r="AG5" s="1155"/>
      <c r="AH5" s="1152"/>
      <c r="AI5" s="1155"/>
      <c r="AJ5" s="1144"/>
      <c r="AK5" s="1134"/>
    </row>
    <row r="6" spans="2:37" ht="12" customHeight="1">
      <c r="B6" s="378"/>
      <c r="C6" s="1176"/>
      <c r="D6" s="1181"/>
      <c r="E6" s="379"/>
      <c r="F6" s="1174"/>
      <c r="G6" s="378"/>
      <c r="H6" s="372"/>
      <c r="I6" s="1177"/>
      <c r="J6" s="372"/>
      <c r="K6" s="372"/>
      <c r="L6" s="372"/>
      <c r="N6" s="372"/>
      <c r="O6" s="1178"/>
      <c r="P6" s="372"/>
      <c r="Q6" s="1158"/>
      <c r="S6" s="1165"/>
      <c r="T6" s="1166"/>
      <c r="U6" s="1166"/>
      <c r="V6" s="1166"/>
      <c r="W6" s="1166"/>
      <c r="X6" s="1166"/>
      <c r="Y6" s="1166"/>
      <c r="Z6" s="1166"/>
      <c r="AA6" s="1166"/>
      <c r="AB6" s="1166"/>
      <c r="AC6" s="1166"/>
      <c r="AD6" s="1166"/>
      <c r="AE6" s="1171"/>
      <c r="AF6" s="1152"/>
      <c r="AG6" s="1155"/>
      <c r="AH6" s="1152"/>
      <c r="AI6" s="1155"/>
      <c r="AJ6" s="1144"/>
      <c r="AK6" s="1134"/>
    </row>
    <row r="7" spans="2:37" ht="12" customHeight="1">
      <c r="B7" s="378"/>
      <c r="C7" s="1176"/>
      <c r="D7" s="1181"/>
      <c r="E7" s="379"/>
      <c r="F7" s="1174"/>
      <c r="G7" s="378"/>
      <c r="H7" s="372"/>
      <c r="I7" s="1177"/>
      <c r="J7" s="372"/>
      <c r="K7" s="1159" t="s">
        <v>544</v>
      </c>
      <c r="L7" s="372"/>
      <c r="M7" s="1159" t="s">
        <v>533</v>
      </c>
      <c r="N7" s="372"/>
      <c r="O7" s="1178"/>
      <c r="P7" s="372"/>
      <c r="Q7" s="1158"/>
      <c r="S7" s="1165"/>
      <c r="T7" s="1166"/>
      <c r="U7" s="1166"/>
      <c r="V7" s="1166"/>
      <c r="W7" s="1166"/>
      <c r="X7" s="1166"/>
      <c r="Y7" s="1166"/>
      <c r="Z7" s="1166"/>
      <c r="AA7" s="1166"/>
      <c r="AB7" s="1166"/>
      <c r="AC7" s="1166"/>
      <c r="AD7" s="1166"/>
      <c r="AE7" s="1171"/>
      <c r="AF7" s="1152"/>
      <c r="AG7" s="1155"/>
      <c r="AH7" s="1152"/>
      <c r="AI7" s="1155"/>
      <c r="AJ7" s="1144"/>
      <c r="AK7" s="1134"/>
    </row>
    <row r="8" spans="2:37" ht="12" customHeight="1">
      <c r="B8" s="378"/>
      <c r="C8" s="379"/>
      <c r="D8" s="379"/>
      <c r="E8" s="379"/>
      <c r="F8" s="1174"/>
      <c r="G8" s="378"/>
      <c r="H8" s="372"/>
      <c r="I8" s="1177"/>
      <c r="J8" s="372"/>
      <c r="K8" s="1159"/>
      <c r="L8" s="372"/>
      <c r="M8" s="1159"/>
      <c r="N8" s="372"/>
      <c r="O8" s="1178"/>
      <c r="P8" s="372"/>
      <c r="Q8" s="1158"/>
      <c r="S8" s="1165"/>
      <c r="T8" s="1166"/>
      <c r="U8" s="1166"/>
      <c r="V8" s="1166"/>
      <c r="W8" s="1166"/>
      <c r="X8" s="1166"/>
      <c r="Y8" s="1166"/>
      <c r="Z8" s="1166"/>
      <c r="AA8" s="1166"/>
      <c r="AB8" s="1166"/>
      <c r="AC8" s="1166"/>
      <c r="AD8" s="1166"/>
      <c r="AE8" s="1171"/>
      <c r="AF8" s="1152"/>
      <c r="AG8" s="1155"/>
      <c r="AH8" s="1152"/>
      <c r="AI8" s="1155"/>
      <c r="AJ8" s="1144"/>
      <c r="AK8" s="1134"/>
    </row>
    <row r="9" spans="2:37" ht="12" customHeight="1">
      <c r="B9" s="378"/>
      <c r="C9" s="379"/>
      <c r="D9" s="379"/>
      <c r="E9" s="379"/>
      <c r="F9" s="1174"/>
      <c r="G9" s="378"/>
      <c r="H9" s="372"/>
      <c r="I9" s="1177"/>
      <c r="J9" s="372"/>
      <c r="K9" s="1159"/>
      <c r="L9" s="372"/>
      <c r="M9" s="1159"/>
      <c r="N9" s="372"/>
      <c r="O9" s="1178"/>
      <c r="P9" s="372"/>
      <c r="Q9" s="1158"/>
      <c r="S9" s="1165"/>
      <c r="T9" s="1166"/>
      <c r="U9" s="1166"/>
      <c r="V9" s="1166"/>
      <c r="W9" s="1166"/>
      <c r="X9" s="1166"/>
      <c r="Y9" s="1166"/>
      <c r="Z9" s="1166"/>
      <c r="AA9" s="1166"/>
      <c r="AB9" s="1166"/>
      <c r="AC9" s="1166"/>
      <c r="AD9" s="1166"/>
      <c r="AE9" s="1171"/>
      <c r="AF9" s="1152"/>
      <c r="AG9" s="1155"/>
      <c r="AH9" s="1152"/>
      <c r="AI9" s="1155"/>
      <c r="AJ9" s="1144"/>
      <c r="AK9" s="1134"/>
    </row>
    <row r="10" spans="2:37" ht="12" customHeight="1">
      <c r="B10" s="378"/>
      <c r="C10" s="379"/>
      <c r="D10" s="379"/>
      <c r="E10" s="379"/>
      <c r="F10" s="1174"/>
      <c r="G10" s="378"/>
      <c r="H10" s="372"/>
      <c r="I10" s="1177"/>
      <c r="J10" s="372"/>
      <c r="K10" s="1159"/>
      <c r="L10" s="372"/>
      <c r="M10" s="1159"/>
      <c r="N10" s="372"/>
      <c r="O10" s="1178"/>
      <c r="P10" s="372"/>
      <c r="Q10" s="1158"/>
      <c r="S10" s="1167"/>
      <c r="T10" s="1168"/>
      <c r="U10" s="1168"/>
      <c r="V10" s="1168"/>
      <c r="W10" s="1168"/>
      <c r="X10" s="1168"/>
      <c r="Y10" s="1168"/>
      <c r="Z10" s="1168"/>
      <c r="AA10" s="1168"/>
      <c r="AB10" s="1168"/>
      <c r="AC10" s="1168"/>
      <c r="AD10" s="1168"/>
      <c r="AE10" s="1172"/>
      <c r="AF10" s="1153"/>
      <c r="AG10" s="1156"/>
      <c r="AH10" s="1153"/>
      <c r="AI10" s="1156"/>
      <c r="AJ10" s="1145"/>
      <c r="AK10" s="1134"/>
    </row>
    <row r="11" spans="2:37" ht="13.5" customHeight="1">
      <c r="B11" s="380"/>
      <c r="C11" s="381"/>
      <c r="D11" s="381"/>
      <c r="E11" s="381"/>
      <c r="F11" s="1175"/>
      <c r="G11" s="378"/>
      <c r="H11" s="372"/>
      <c r="I11" s="1177"/>
      <c r="J11" s="372"/>
      <c r="L11" s="372"/>
      <c r="N11" s="372"/>
      <c r="O11" s="1178"/>
      <c r="P11" s="372"/>
      <c r="Q11" s="1158"/>
      <c r="S11" s="363"/>
      <c r="T11" s="356"/>
      <c r="U11" s="356"/>
      <c r="V11" s="356"/>
      <c r="W11" s="356"/>
      <c r="X11" s="356"/>
      <c r="Y11" s="356"/>
      <c r="Z11" s="356"/>
      <c r="AA11" s="356"/>
      <c r="AB11" s="356"/>
      <c r="AC11" s="356"/>
      <c r="AD11" s="357"/>
      <c r="AE11" s="360"/>
      <c r="AF11" s="362"/>
      <c r="AG11" s="357"/>
      <c r="AH11" s="355"/>
      <c r="AI11" s="361"/>
      <c r="AJ11" s="364" t="s">
        <v>201</v>
      </c>
      <c r="AK11" s="1134"/>
    </row>
    <row r="12" spans="2:37" ht="38.25" customHeight="1">
      <c r="B12" s="372"/>
      <c r="C12" s="372"/>
      <c r="D12" s="372"/>
      <c r="E12" s="372"/>
      <c r="F12" s="372"/>
      <c r="G12" s="372"/>
      <c r="H12" s="372"/>
      <c r="I12" s="1177"/>
      <c r="J12" s="372"/>
      <c r="K12" s="1180" t="str">
        <f>入力シート!E11</f>
        <v/>
      </c>
      <c r="L12" s="372"/>
      <c r="M12" s="1179" t="str">
        <f>入力シート!C25</f>
        <v/>
      </c>
      <c r="N12" s="372"/>
      <c r="O12" s="1178"/>
      <c r="P12" s="372"/>
      <c r="Q12" s="1158"/>
      <c r="S12" s="365"/>
      <c r="T12" s="374"/>
      <c r="U12" s="375"/>
      <c r="V12" s="374"/>
      <c r="W12" s="375"/>
      <c r="X12" s="374"/>
      <c r="Y12" s="375"/>
      <c r="Z12" s="374"/>
      <c r="AA12" s="375"/>
      <c r="AB12" s="374"/>
      <c r="AC12" s="375"/>
      <c r="AD12" s="358"/>
      <c r="AE12" s="1161" t="str">
        <f>入力シート!E19</f>
        <v xml:space="preserve"> 〇年〇月〇日</v>
      </c>
      <c r="AF12" s="1140"/>
      <c r="AG12" s="1142"/>
      <c r="AH12" s="1157">
        <f>入力シート!C29</f>
        <v>0</v>
      </c>
      <c r="AI12" s="1147">
        <f>入力シート!C30</f>
        <v>0</v>
      </c>
      <c r="AJ12" s="1146" t="s">
        <v>202</v>
      </c>
      <c r="AK12" s="1134"/>
    </row>
    <row r="13" spans="2:37" ht="38.25" customHeight="1">
      <c r="B13" s="372"/>
      <c r="C13" s="372"/>
      <c r="D13" s="372"/>
      <c r="E13" s="372"/>
      <c r="F13" s="372"/>
      <c r="G13" s="372"/>
      <c r="H13" s="372"/>
      <c r="I13" s="1177"/>
      <c r="J13" s="372"/>
      <c r="K13" s="1180"/>
      <c r="L13" s="372"/>
      <c r="M13" s="1179"/>
      <c r="N13" s="372"/>
      <c r="O13" s="1178"/>
      <c r="P13" s="372"/>
      <c r="Q13" s="1158"/>
      <c r="S13" s="365"/>
      <c r="T13" s="374"/>
      <c r="U13" s="375"/>
      <c r="V13" s="374"/>
      <c r="W13" s="375"/>
      <c r="X13" s="374"/>
      <c r="Y13" s="375"/>
      <c r="Z13" s="374"/>
      <c r="AA13" s="375"/>
      <c r="AB13" s="374"/>
      <c r="AC13" s="375"/>
      <c r="AD13" s="358"/>
      <c r="AE13" s="1161"/>
      <c r="AF13" s="1140"/>
      <c r="AG13" s="1142"/>
      <c r="AH13" s="1157"/>
      <c r="AI13" s="1147"/>
      <c r="AJ13" s="1146"/>
      <c r="AK13" s="1134"/>
    </row>
    <row r="14" spans="2:37" ht="38.25" customHeight="1">
      <c r="B14" s="372"/>
      <c r="C14" s="1181" t="s">
        <v>210</v>
      </c>
      <c r="D14" s="372"/>
      <c r="E14" s="372"/>
      <c r="F14" s="372"/>
      <c r="G14" s="372"/>
      <c r="H14" s="372"/>
      <c r="I14" s="1177"/>
      <c r="J14" s="372"/>
      <c r="K14" s="1180"/>
      <c r="L14" s="372"/>
      <c r="M14" s="1179"/>
      <c r="N14" s="372"/>
      <c r="O14" s="1178"/>
      <c r="P14" s="372"/>
      <c r="Q14" s="1158"/>
      <c r="S14" s="365"/>
      <c r="T14" s="374"/>
      <c r="U14" s="375"/>
      <c r="V14" s="374"/>
      <c r="W14" s="375"/>
      <c r="X14" s="374"/>
      <c r="Y14" s="375"/>
      <c r="Z14" s="374"/>
      <c r="AA14" s="375"/>
      <c r="AB14" s="374"/>
      <c r="AC14" s="375"/>
      <c r="AD14" s="358"/>
      <c r="AE14" s="1161"/>
      <c r="AF14" s="1140"/>
      <c r="AG14" s="1142"/>
      <c r="AH14" s="1157"/>
      <c r="AI14" s="1147"/>
      <c r="AJ14" s="1146"/>
      <c r="AK14" s="1134"/>
    </row>
    <row r="15" spans="2:37" ht="38.25" customHeight="1">
      <c r="B15" s="372"/>
      <c r="C15" s="1181"/>
      <c r="D15" s="372"/>
      <c r="E15" s="372"/>
      <c r="F15" s="372"/>
      <c r="G15" s="372"/>
      <c r="H15" s="372"/>
      <c r="I15" s="1177"/>
      <c r="J15" s="372"/>
      <c r="K15" s="1180"/>
      <c r="L15" s="372"/>
      <c r="M15" s="1179"/>
      <c r="N15" s="372"/>
      <c r="O15" s="372"/>
      <c r="P15" s="372"/>
      <c r="Q15" s="1158"/>
      <c r="S15" s="365"/>
      <c r="T15" s="374"/>
      <c r="U15" s="375"/>
      <c r="V15" s="374"/>
      <c r="W15" s="375"/>
      <c r="X15" s="374"/>
      <c r="Y15" s="375"/>
      <c r="Z15" s="374"/>
      <c r="AA15" s="375"/>
      <c r="AB15" s="374"/>
      <c r="AC15" s="375"/>
      <c r="AD15" s="358"/>
      <c r="AE15" s="1161"/>
      <c r="AF15" s="1140"/>
      <c r="AG15" s="1142"/>
      <c r="AH15" s="1157"/>
      <c r="AI15" s="1147"/>
      <c r="AJ15" s="1146"/>
      <c r="AK15" s="1134"/>
    </row>
    <row r="16" spans="2:37" ht="38.25" customHeight="1">
      <c r="B16" s="372"/>
      <c r="C16" s="372"/>
      <c r="D16" s="372"/>
      <c r="E16" s="372"/>
      <c r="F16" s="372"/>
      <c r="G16" s="372"/>
      <c r="H16" s="372"/>
      <c r="I16" s="373" t="s">
        <v>515</v>
      </c>
      <c r="J16" s="372"/>
      <c r="K16" s="372"/>
      <c r="L16" s="372"/>
      <c r="M16" s="1179"/>
      <c r="N16" s="372"/>
      <c r="O16" s="372"/>
      <c r="P16" s="372"/>
      <c r="Q16" s="1158"/>
      <c r="S16" s="365"/>
      <c r="T16" s="374"/>
      <c r="U16" s="375"/>
      <c r="V16" s="374"/>
      <c r="W16" s="375"/>
      <c r="X16" s="374"/>
      <c r="Y16" s="375"/>
      <c r="Z16" s="374"/>
      <c r="AA16" s="375"/>
      <c r="AB16" s="374"/>
      <c r="AC16" s="375"/>
      <c r="AD16" s="358"/>
      <c r="AE16" s="1161"/>
      <c r="AF16" s="1140"/>
      <c r="AG16" s="1142"/>
      <c r="AH16" s="1157"/>
      <c r="AI16" s="1147"/>
      <c r="AJ16" s="1146"/>
      <c r="AK16" s="1134"/>
    </row>
    <row r="17" spans="1:38" ht="38.25" customHeight="1">
      <c r="B17" s="372"/>
      <c r="C17" s="372"/>
      <c r="D17" s="372"/>
      <c r="E17" s="372"/>
      <c r="F17" s="372"/>
      <c r="G17" s="372"/>
      <c r="H17" s="372"/>
      <c r="I17" s="372"/>
      <c r="J17" s="372"/>
      <c r="K17" s="372"/>
      <c r="L17" s="372"/>
      <c r="M17" s="1179"/>
      <c r="N17" s="372"/>
      <c r="O17" s="372"/>
      <c r="P17" s="372"/>
      <c r="Q17" s="1158"/>
      <c r="S17" s="365"/>
      <c r="T17" s="374"/>
      <c r="U17" s="375"/>
      <c r="V17" s="374"/>
      <c r="W17" s="375"/>
      <c r="X17" s="374"/>
      <c r="Y17" s="375"/>
      <c r="Z17" s="374"/>
      <c r="AA17" s="375"/>
      <c r="AB17" s="374"/>
      <c r="AC17" s="375"/>
      <c r="AD17" s="358"/>
      <c r="AE17" s="350" t="s">
        <v>205</v>
      </c>
      <c r="AF17" s="1140"/>
      <c r="AG17" s="1142"/>
      <c r="AH17" s="1157"/>
      <c r="AI17" s="1147"/>
      <c r="AJ17" s="1146"/>
      <c r="AK17" s="1134"/>
    </row>
    <row r="18" spans="1:38" ht="38.25" customHeight="1">
      <c r="B18" s="372"/>
      <c r="C18" s="372"/>
      <c r="D18" s="372"/>
      <c r="E18" s="372"/>
      <c r="F18" s="372"/>
      <c r="G18" s="372"/>
      <c r="H18" s="372"/>
      <c r="I18" s="372"/>
      <c r="J18" s="372"/>
      <c r="K18" s="372"/>
      <c r="L18" s="372"/>
      <c r="M18" s="1179"/>
      <c r="N18" s="372"/>
      <c r="O18" s="372"/>
      <c r="P18" s="372"/>
      <c r="Q18" s="1158"/>
      <c r="S18" s="365"/>
      <c r="T18" s="374"/>
      <c r="U18" s="375"/>
      <c r="V18" s="374"/>
      <c r="W18" s="375"/>
      <c r="X18" s="374"/>
      <c r="Y18" s="375"/>
      <c r="Z18" s="374"/>
      <c r="AA18" s="375"/>
      <c r="AB18" s="374"/>
      <c r="AC18" s="375"/>
      <c r="AD18" s="358"/>
      <c r="AE18" s="1162" t="e">
        <f>NUMBERSTRING(入力シート!E16,1)</f>
        <v>#VALUE!</v>
      </c>
      <c r="AF18" s="1141"/>
      <c r="AG18" s="1150"/>
      <c r="AH18" s="1157"/>
      <c r="AI18" s="1147"/>
      <c r="AJ18" s="1146"/>
      <c r="AK18" s="1134"/>
    </row>
    <row r="19" spans="1:38" ht="38.25" customHeight="1">
      <c r="B19" s="372"/>
      <c r="C19" s="372"/>
      <c r="D19" s="372"/>
      <c r="E19" s="372"/>
      <c r="F19" s="372"/>
      <c r="G19" s="372"/>
      <c r="H19" s="372"/>
      <c r="I19" s="372"/>
      <c r="J19" s="372"/>
      <c r="K19" s="372"/>
      <c r="L19" s="372"/>
      <c r="M19" s="1179"/>
      <c r="N19" s="372"/>
      <c r="O19" s="372"/>
      <c r="P19" s="372"/>
      <c r="Q19" s="1158"/>
      <c r="S19" s="365"/>
      <c r="T19" s="374"/>
      <c r="U19" s="375"/>
      <c r="V19" s="374"/>
      <c r="W19" s="375"/>
      <c r="X19" s="374"/>
      <c r="Y19" s="375"/>
      <c r="Z19" s="374"/>
      <c r="AA19" s="375"/>
      <c r="AB19" s="374"/>
      <c r="AC19" s="375"/>
      <c r="AD19" s="358"/>
      <c r="AE19" s="1162"/>
      <c r="AF19" s="1148" t="s">
        <v>491</v>
      </c>
      <c r="AG19" s="1149"/>
      <c r="AH19" s="1157"/>
      <c r="AI19" s="1147"/>
      <c r="AJ19" s="1146"/>
      <c r="AK19" s="1134"/>
    </row>
    <row r="20" spans="1:38" ht="38.25" customHeight="1">
      <c r="B20" s="372"/>
      <c r="C20" s="372"/>
      <c r="D20" s="372"/>
      <c r="E20" s="372"/>
      <c r="F20" s="372"/>
      <c r="G20" s="372"/>
      <c r="H20" s="372"/>
      <c r="I20" s="372"/>
      <c r="J20" s="372"/>
      <c r="K20" s="372" t="s">
        <v>513</v>
      </c>
      <c r="L20" s="372"/>
      <c r="M20" s="1179"/>
      <c r="N20" s="372"/>
      <c r="O20" s="372"/>
      <c r="P20" s="372"/>
      <c r="Q20" s="1158"/>
      <c r="S20" s="365"/>
      <c r="T20" s="374"/>
      <c r="U20" s="375"/>
      <c r="V20" s="374"/>
      <c r="W20" s="375"/>
      <c r="X20" s="374"/>
      <c r="Y20" s="375"/>
      <c r="Z20" s="374"/>
      <c r="AA20" s="375"/>
      <c r="AB20" s="374"/>
      <c r="AC20" s="375"/>
      <c r="AD20" s="358"/>
      <c r="AE20" s="350" t="s">
        <v>509</v>
      </c>
      <c r="AF20" s="1136">
        <f>入力シート!C12</f>
        <v>0</v>
      </c>
      <c r="AG20" s="1137"/>
      <c r="AH20" s="1157"/>
      <c r="AI20" s="1147"/>
      <c r="AJ20" s="1146"/>
      <c r="AK20" s="1134"/>
      <c r="AL20" s="1135" t="s">
        <v>1094</v>
      </c>
    </row>
    <row r="21" spans="1:38" ht="38.25" customHeight="1">
      <c r="B21" s="372"/>
      <c r="C21" s="372"/>
      <c r="D21" s="372"/>
      <c r="E21" s="372"/>
      <c r="F21" s="372"/>
      <c r="G21" s="372"/>
      <c r="H21" s="372"/>
      <c r="I21" s="372"/>
      <c r="J21" s="372"/>
      <c r="K21" s="372"/>
      <c r="L21" s="372"/>
      <c r="M21" s="1179"/>
      <c r="N21" s="372"/>
      <c r="O21" s="372"/>
      <c r="P21" s="372"/>
      <c r="Q21" s="1158"/>
      <c r="S21" s="365"/>
      <c r="T21" s="374"/>
      <c r="U21" s="375"/>
      <c r="V21" s="374"/>
      <c r="W21" s="375"/>
      <c r="X21" s="374"/>
      <c r="Y21" s="375"/>
      <c r="Z21" s="374"/>
      <c r="AA21" s="375"/>
      <c r="AB21" s="374"/>
      <c r="AC21" s="375"/>
      <c r="AD21" s="358"/>
      <c r="AE21" s="350"/>
      <c r="AF21" s="1138"/>
      <c r="AG21" s="1139"/>
      <c r="AH21" s="1157"/>
      <c r="AI21" s="1147"/>
      <c r="AJ21" s="1146"/>
      <c r="AK21" s="1134"/>
      <c r="AL21" s="1135"/>
    </row>
    <row r="22" spans="1:38" ht="14.25" thickBot="1">
      <c r="B22" s="372"/>
      <c r="C22" s="372"/>
      <c r="D22" s="372"/>
      <c r="E22" s="372"/>
      <c r="F22" s="372"/>
      <c r="G22" s="372"/>
      <c r="H22" s="372"/>
      <c r="I22" s="372"/>
      <c r="J22" s="372"/>
      <c r="K22" s="372"/>
      <c r="L22" s="372"/>
      <c r="M22" s="372"/>
      <c r="N22" s="372"/>
      <c r="O22" s="372"/>
      <c r="P22" s="372"/>
      <c r="S22" s="366"/>
      <c r="T22" s="367"/>
      <c r="U22" s="367"/>
      <c r="V22" s="367"/>
      <c r="W22" s="367"/>
      <c r="X22" s="367"/>
      <c r="Y22" s="367"/>
      <c r="Z22" s="367"/>
      <c r="AA22" s="367"/>
      <c r="AB22" s="367"/>
      <c r="AC22" s="367"/>
      <c r="AD22" s="368"/>
      <c r="AE22" s="351"/>
      <c r="AF22" s="369"/>
      <c r="AG22" s="368"/>
      <c r="AH22" s="369"/>
      <c r="AI22" s="370"/>
      <c r="AJ22" s="371"/>
      <c r="AK22" s="1134"/>
      <c r="AL22" s="1135"/>
    </row>
    <row r="23" spans="1:38">
      <c r="AK23" s="359"/>
    </row>
    <row r="24" spans="1:38" ht="409.5" customHeight="1">
      <c r="A24" s="383"/>
      <c r="B24" s="383"/>
      <c r="C24" s="383"/>
      <c r="D24" s="383"/>
      <c r="E24" s="383"/>
      <c r="F24" s="383"/>
      <c r="G24" s="383"/>
      <c r="H24" s="383"/>
      <c r="I24" s="383"/>
      <c r="J24" s="383"/>
      <c r="K24" s="1169" t="s">
        <v>734</v>
      </c>
      <c r="L24" s="383"/>
      <c r="M24" s="1169" t="s">
        <v>733</v>
      </c>
      <c r="N24" s="383"/>
      <c r="O24" s="1169" t="s">
        <v>732</v>
      </c>
      <c r="P24" s="383"/>
      <c r="Q24" s="1169" t="s">
        <v>731</v>
      </c>
      <c r="R24" s="383"/>
      <c r="S24" s="1169" t="s">
        <v>730</v>
      </c>
      <c r="T24" s="383"/>
      <c r="U24" s="383" t="s">
        <v>1375</v>
      </c>
      <c r="V24" s="1158" t="s">
        <v>221</v>
      </c>
      <c r="W24" s="1158" t="s">
        <v>220</v>
      </c>
      <c r="X24" s="1160" t="s">
        <v>216</v>
      </c>
      <c r="Y24" s="1158" t="s">
        <v>219</v>
      </c>
      <c r="Z24" s="384" t="s">
        <v>218</v>
      </c>
      <c r="AA24" s="1158" t="s">
        <v>217</v>
      </c>
      <c r="AB24" s="384" t="s">
        <v>216</v>
      </c>
      <c r="AC24" s="1158" t="s">
        <v>215</v>
      </c>
      <c r="AD24" s="1158"/>
      <c r="AE24" s="1158" t="s">
        <v>214</v>
      </c>
      <c r="AF24" s="1158" t="s">
        <v>213</v>
      </c>
      <c r="AG24" s="1158" t="s">
        <v>212</v>
      </c>
      <c r="AH24" s="1158" t="s">
        <v>211</v>
      </c>
      <c r="AI24" s="383"/>
      <c r="AJ24" s="1158" t="s">
        <v>1374</v>
      </c>
      <c r="AK24" s="383" t="s">
        <v>683</v>
      </c>
    </row>
    <row r="25" spans="1:38">
      <c r="A25" s="383"/>
      <c r="B25" s="383"/>
      <c r="C25" s="383"/>
      <c r="D25" s="383"/>
      <c r="E25" s="383"/>
      <c r="F25" s="383"/>
      <c r="G25" s="383"/>
      <c r="H25" s="383"/>
      <c r="I25" s="383"/>
      <c r="J25" s="383"/>
      <c r="K25" s="1169"/>
      <c r="L25" s="383"/>
      <c r="M25" s="1169"/>
      <c r="N25" s="383"/>
      <c r="O25" s="1169"/>
      <c r="P25" s="383"/>
      <c r="Q25" s="1169"/>
      <c r="R25" s="383"/>
      <c r="S25" s="1169"/>
      <c r="T25" s="383"/>
      <c r="U25" s="383"/>
      <c r="V25" s="1158"/>
      <c r="W25" s="1158"/>
      <c r="X25" s="1160"/>
      <c r="Y25" s="1158"/>
      <c r="AA25" s="1158"/>
      <c r="AC25" s="1158"/>
      <c r="AD25" s="1158"/>
      <c r="AE25" s="1158"/>
      <c r="AF25" s="1158"/>
      <c r="AG25" s="1158"/>
      <c r="AH25" s="1158"/>
      <c r="AI25" s="383"/>
      <c r="AJ25" s="1158"/>
      <c r="AK25" s="382"/>
    </row>
    <row r="26" spans="1:38">
      <c r="A26" s="383"/>
      <c r="B26" s="383"/>
      <c r="C26" s="383"/>
      <c r="D26" s="383"/>
      <c r="E26" s="383"/>
      <c r="F26" s="383"/>
      <c r="G26" s="383"/>
      <c r="H26" s="383"/>
      <c r="I26" s="383"/>
      <c r="J26" s="383"/>
      <c r="K26" s="1169"/>
      <c r="L26" s="383"/>
      <c r="M26" s="1169"/>
      <c r="N26" s="383"/>
      <c r="O26" s="1169"/>
      <c r="P26" s="383"/>
      <c r="Q26" s="1169"/>
      <c r="R26" s="383"/>
      <c r="S26" s="1169"/>
      <c r="T26" s="383"/>
      <c r="U26" s="383"/>
      <c r="V26" s="1158"/>
      <c r="W26" s="1158"/>
      <c r="X26" s="1160"/>
      <c r="Y26" s="1158"/>
      <c r="AA26" s="1158"/>
      <c r="AC26" s="1158"/>
      <c r="AD26" s="1158"/>
      <c r="AE26" s="1158"/>
      <c r="AF26" s="1158"/>
      <c r="AG26" s="1158"/>
      <c r="AH26" s="1158"/>
      <c r="AI26" s="383"/>
      <c r="AJ26" s="1158"/>
      <c r="AK26" s="382"/>
    </row>
    <row r="27" spans="1:38">
      <c r="A27" s="383"/>
      <c r="B27" s="383"/>
      <c r="C27" s="383"/>
      <c r="D27" s="383"/>
      <c r="E27" s="383"/>
      <c r="F27" s="383"/>
      <c r="G27" s="383"/>
      <c r="H27" s="383"/>
      <c r="I27" s="383"/>
      <c r="J27" s="383"/>
      <c r="K27" s="1169"/>
      <c r="L27" s="383"/>
      <c r="M27" s="1169"/>
      <c r="N27" s="383"/>
      <c r="O27" s="1169"/>
      <c r="P27" s="383"/>
      <c r="Q27" s="1169"/>
      <c r="R27" s="383"/>
      <c r="S27" s="1169"/>
      <c r="T27" s="383"/>
      <c r="U27" s="383"/>
      <c r="V27" s="1158"/>
      <c r="W27" s="1158"/>
      <c r="X27" s="1160"/>
      <c r="Y27" s="1158"/>
      <c r="AA27" s="1158"/>
      <c r="AC27" s="1158"/>
      <c r="AD27" s="1158"/>
      <c r="AE27" s="1158"/>
      <c r="AF27" s="1158"/>
      <c r="AG27" s="1158"/>
      <c r="AH27" s="1158"/>
      <c r="AI27" s="383"/>
      <c r="AJ27" s="1158"/>
      <c r="AK27" s="382"/>
    </row>
    <row r="28" spans="1:38">
      <c r="A28" s="383"/>
      <c r="B28" s="383"/>
      <c r="C28" s="383"/>
      <c r="D28" s="383"/>
      <c r="E28" s="383"/>
      <c r="F28" s="383"/>
      <c r="G28" s="383"/>
      <c r="H28" s="383"/>
      <c r="I28" s="383"/>
      <c r="J28" s="383"/>
      <c r="K28" s="1169"/>
      <c r="L28" s="383"/>
      <c r="M28" s="1169"/>
      <c r="N28" s="383"/>
      <c r="O28" s="1169"/>
      <c r="P28" s="383"/>
      <c r="Q28" s="1169"/>
      <c r="R28" s="383"/>
      <c r="S28" s="1169"/>
      <c r="T28" s="383"/>
      <c r="U28" s="383"/>
      <c r="V28" s="1158"/>
      <c r="W28" s="1158"/>
      <c r="X28" s="1160"/>
      <c r="Y28" s="1158"/>
      <c r="AA28" s="1158"/>
      <c r="AC28" s="1158"/>
      <c r="AD28" s="1158"/>
      <c r="AE28" s="1158"/>
      <c r="AF28" s="1158"/>
      <c r="AG28" s="1158"/>
      <c r="AH28" s="1158"/>
      <c r="AI28" s="383"/>
      <c r="AJ28" s="1158"/>
      <c r="AK28" s="382"/>
    </row>
    <row r="29" spans="1:38">
      <c r="A29" s="383"/>
      <c r="B29" s="383"/>
      <c r="C29" s="383"/>
      <c r="D29" s="383"/>
      <c r="E29" s="383"/>
      <c r="F29" s="383"/>
      <c r="G29" s="383"/>
      <c r="H29" s="383"/>
      <c r="I29" s="383"/>
      <c r="J29" s="383"/>
      <c r="K29" s="1169"/>
      <c r="L29" s="383"/>
      <c r="M29" s="1169"/>
      <c r="N29" s="383"/>
      <c r="O29" s="1169"/>
      <c r="P29" s="383"/>
      <c r="Q29" s="1169"/>
      <c r="R29" s="383"/>
      <c r="S29" s="1169"/>
      <c r="T29" s="383"/>
      <c r="U29" s="383"/>
      <c r="V29" s="1158"/>
      <c r="W29" s="1158"/>
      <c r="X29" s="1160"/>
      <c r="Y29" s="1158"/>
      <c r="AA29" s="1158"/>
      <c r="AC29" s="1158"/>
      <c r="AD29" s="1158"/>
      <c r="AE29" s="1158"/>
      <c r="AF29" s="1158"/>
      <c r="AG29" s="1158"/>
      <c r="AH29" s="1158"/>
      <c r="AI29" s="383"/>
      <c r="AJ29" s="1158"/>
      <c r="AK29" s="382"/>
    </row>
    <row r="30" spans="1:38">
      <c r="A30" s="383"/>
      <c r="B30" s="383"/>
      <c r="C30" s="383"/>
      <c r="D30" s="383"/>
      <c r="E30" s="383"/>
      <c r="F30" s="383"/>
      <c r="G30" s="383"/>
      <c r="H30" s="383"/>
      <c r="I30" s="383"/>
      <c r="J30" s="383"/>
      <c r="K30" s="1169"/>
      <c r="L30" s="383"/>
      <c r="M30" s="1169"/>
      <c r="N30" s="383"/>
      <c r="O30" s="1169"/>
      <c r="P30" s="383"/>
      <c r="Q30" s="1169"/>
      <c r="R30" s="383"/>
      <c r="S30" s="1169"/>
      <c r="T30" s="383"/>
      <c r="U30" s="383"/>
      <c r="V30" s="1158"/>
      <c r="W30" s="1158"/>
      <c r="X30" s="1160"/>
      <c r="Y30" s="1158"/>
      <c r="AA30" s="1158"/>
      <c r="AC30" s="1158"/>
      <c r="AD30" s="1158"/>
      <c r="AE30" s="1158"/>
      <c r="AF30" s="1158"/>
      <c r="AG30" s="1158"/>
      <c r="AH30" s="1158"/>
      <c r="AI30" s="383"/>
      <c r="AJ30" s="1158"/>
      <c r="AK30" s="382"/>
    </row>
    <row r="31" spans="1:38">
      <c r="A31" s="383"/>
      <c r="B31" s="383"/>
      <c r="C31" s="383"/>
      <c r="D31" s="383"/>
      <c r="E31" s="383"/>
      <c r="F31" s="383"/>
      <c r="G31" s="383"/>
      <c r="H31" s="383"/>
      <c r="I31" s="383"/>
      <c r="J31" s="383"/>
      <c r="K31" s="1169"/>
      <c r="L31" s="383"/>
      <c r="M31" s="1169"/>
      <c r="N31" s="383"/>
      <c r="O31" s="1169"/>
      <c r="P31" s="383"/>
      <c r="Q31" s="1169"/>
      <c r="R31" s="383"/>
      <c r="S31" s="1169"/>
      <c r="T31" s="383"/>
      <c r="U31" s="383"/>
      <c r="V31" s="1158"/>
      <c r="W31" s="1158"/>
      <c r="X31" s="1160"/>
      <c r="Y31" s="1158"/>
      <c r="AA31" s="1158"/>
      <c r="AC31" s="1158"/>
      <c r="AD31" s="1158"/>
      <c r="AE31" s="1158"/>
      <c r="AF31" s="1158"/>
      <c r="AG31" s="1158"/>
      <c r="AH31" s="1158"/>
      <c r="AI31" s="383"/>
      <c r="AJ31" s="1158"/>
      <c r="AK31" s="382"/>
    </row>
    <row r="32" spans="1:38">
      <c r="A32" s="383"/>
      <c r="B32" s="383"/>
      <c r="C32" s="383"/>
      <c r="D32" s="383"/>
      <c r="E32" s="383"/>
      <c r="F32" s="383"/>
      <c r="G32" s="383"/>
      <c r="H32" s="383"/>
      <c r="I32" s="383"/>
      <c r="J32" s="383"/>
      <c r="K32" s="1169"/>
      <c r="L32" s="383"/>
      <c r="M32" s="1169"/>
      <c r="N32" s="383"/>
      <c r="O32" s="1169"/>
      <c r="P32" s="383"/>
      <c r="Q32" s="1169"/>
      <c r="R32" s="383"/>
      <c r="S32" s="1169"/>
      <c r="T32" s="383"/>
      <c r="U32" s="383"/>
      <c r="V32" s="1158"/>
      <c r="W32" s="1158"/>
      <c r="X32" s="1160"/>
      <c r="Y32" s="1158"/>
      <c r="AA32" s="1158"/>
      <c r="AC32" s="1158"/>
      <c r="AD32" s="1158"/>
      <c r="AE32" s="1158"/>
      <c r="AF32" s="1158"/>
      <c r="AG32" s="1158"/>
      <c r="AH32" s="1158"/>
      <c r="AI32" s="383"/>
      <c r="AJ32" s="1158"/>
      <c r="AK32" s="382"/>
    </row>
    <row r="33" spans="1:37">
      <c r="A33" s="382"/>
      <c r="B33" s="382"/>
      <c r="C33" s="382"/>
      <c r="D33" s="382"/>
      <c r="E33" s="382"/>
      <c r="F33" s="382"/>
      <c r="G33" s="382"/>
      <c r="H33" s="382"/>
      <c r="I33" s="382"/>
      <c r="J33" s="382"/>
      <c r="K33" s="1169"/>
      <c r="L33" s="382"/>
      <c r="M33" s="1169"/>
      <c r="N33" s="382"/>
      <c r="O33" s="1169"/>
      <c r="P33" s="382"/>
      <c r="Q33" s="1169"/>
      <c r="R33" s="382"/>
      <c r="S33" s="1169"/>
      <c r="T33" s="382"/>
      <c r="U33" s="382"/>
      <c r="V33" s="1158"/>
      <c r="W33" s="1158"/>
      <c r="X33" s="1160"/>
      <c r="Y33" s="1158"/>
      <c r="AA33" s="1158"/>
      <c r="AC33" s="1158"/>
      <c r="AD33" s="1158"/>
      <c r="AE33" s="1158"/>
      <c r="AF33" s="1158"/>
      <c r="AG33" s="1158"/>
      <c r="AH33" s="1158"/>
      <c r="AI33" s="382"/>
      <c r="AJ33" s="382"/>
      <c r="AK33" s="382"/>
    </row>
    <row r="34" spans="1:37">
      <c r="A34" s="382"/>
      <c r="B34" s="382"/>
      <c r="C34" s="382"/>
      <c r="D34" s="382"/>
      <c r="E34" s="382"/>
      <c r="F34" s="382"/>
      <c r="G34" s="382"/>
      <c r="H34" s="382"/>
      <c r="I34" s="382"/>
      <c r="J34" s="382"/>
      <c r="K34" s="382"/>
      <c r="L34" s="382"/>
      <c r="M34" s="382"/>
      <c r="N34" s="382"/>
      <c r="O34" s="382"/>
      <c r="P34" s="382"/>
      <c r="Q34" s="382"/>
      <c r="R34" s="382"/>
      <c r="S34" s="382"/>
      <c r="T34" s="382"/>
      <c r="U34" s="382"/>
      <c r="V34" s="1158"/>
      <c r="W34" s="382"/>
      <c r="X34" s="382"/>
      <c r="Y34" s="1158"/>
      <c r="Z34" s="382"/>
      <c r="AA34" s="1158"/>
      <c r="AB34" s="382"/>
      <c r="AC34" s="1158"/>
      <c r="AD34" s="382"/>
      <c r="AE34" s="1158"/>
      <c r="AF34" s="1158"/>
      <c r="AG34" s="1158"/>
      <c r="AH34" s="1158"/>
      <c r="AI34" s="382"/>
      <c r="AJ34" s="382"/>
      <c r="AK34" s="382"/>
    </row>
    <row r="35" spans="1:37">
      <c r="A35" s="382"/>
      <c r="B35" s="382"/>
      <c r="C35" s="382"/>
      <c r="D35" s="382"/>
      <c r="E35" s="382"/>
      <c r="F35" s="382"/>
      <c r="G35" s="382"/>
      <c r="H35" s="382"/>
      <c r="I35" s="382"/>
      <c r="J35" s="382"/>
      <c r="K35" s="382"/>
      <c r="L35" s="382"/>
      <c r="M35" s="382"/>
      <c r="N35" s="382"/>
      <c r="O35" s="382"/>
      <c r="P35" s="382"/>
      <c r="Q35" s="382"/>
      <c r="R35" s="382"/>
      <c r="S35" s="382"/>
      <c r="T35" s="382"/>
      <c r="U35" s="382"/>
      <c r="V35" s="1158"/>
      <c r="W35" s="382"/>
      <c r="X35" s="382"/>
      <c r="Y35" s="1158"/>
      <c r="Z35" s="382"/>
      <c r="AA35" s="1158"/>
      <c r="AB35" s="382"/>
      <c r="AC35" s="1158"/>
      <c r="AD35" s="382"/>
      <c r="AE35" s="1158"/>
      <c r="AF35" s="1158"/>
      <c r="AG35" s="1158"/>
      <c r="AH35" s="1158"/>
      <c r="AI35" s="382"/>
      <c r="AJ35" s="382"/>
      <c r="AK35" s="382"/>
    </row>
    <row r="36" spans="1:37">
      <c r="A36" s="382"/>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row>
    <row r="37" spans="1:37">
      <c r="A37" s="382"/>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382"/>
      <c r="AI37" s="382"/>
      <c r="AJ37" s="382"/>
      <c r="AK37" s="382"/>
    </row>
    <row r="38" spans="1:37">
      <c r="A38" s="382"/>
      <c r="B38" s="382"/>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row>
    <row r="39" spans="1:37">
      <c r="A39" s="382"/>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row>
    <row r="40" spans="1:37">
      <c r="A40" s="382"/>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row>
    <row r="41" spans="1:37">
      <c r="A41" s="382"/>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row>
    <row r="42" spans="1:37">
      <c r="A42" s="382"/>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row>
    <row r="43" spans="1:37">
      <c r="A43" s="382"/>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row>
    <row r="44" spans="1:37">
      <c r="A44" s="382"/>
      <c r="B44" s="382"/>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row>
    <row r="45" spans="1:37">
      <c r="A45" s="382"/>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row>
    <row r="46" spans="1:37">
      <c r="A46" s="382"/>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row>
    <row r="47" spans="1:37">
      <c r="A47" s="382"/>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row>
    <row r="48" spans="1:37">
      <c r="A48" s="382"/>
      <c r="B48" s="38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row>
    <row r="49" spans="1:37">
      <c r="A49" s="382"/>
      <c r="B49" s="38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row>
    <row r="50" spans="1:37">
      <c r="A50" s="382"/>
      <c r="B50" s="382"/>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row>
    <row r="51" spans="1:37">
      <c r="A51" s="382"/>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row>
    <row r="52" spans="1:37">
      <c r="A52" s="382"/>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row>
    <row r="53" spans="1:37">
      <c r="A53" s="382"/>
      <c r="B53" s="382"/>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row>
    <row r="54" spans="1:37">
      <c r="A54" s="382"/>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row>
    <row r="55" spans="1:37">
      <c r="A55" s="382"/>
      <c r="B55" s="382"/>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row>
    <row r="56" spans="1:37">
      <c r="A56" s="382"/>
      <c r="B56" s="382"/>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row>
    <row r="57" spans="1:37">
      <c r="A57" s="382"/>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row>
    <row r="58" spans="1:37">
      <c r="A58" s="382"/>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row>
  </sheetData>
  <mergeCells count="48">
    <mergeCell ref="AH24:AH35"/>
    <mergeCell ref="AG24:AG35"/>
    <mergeCell ref="AF24:AF35"/>
    <mergeCell ref="AE24:AE35"/>
    <mergeCell ref="C14:C15"/>
    <mergeCell ref="O24:O33"/>
    <mergeCell ref="M24:M33"/>
    <mergeCell ref="K24:K33"/>
    <mergeCell ref="F2:F11"/>
    <mergeCell ref="C4:C7"/>
    <mergeCell ref="I1:I15"/>
    <mergeCell ref="O3:O14"/>
    <mergeCell ref="M7:M10"/>
    <mergeCell ref="M12:M21"/>
    <mergeCell ref="K12:K15"/>
    <mergeCell ref="D4:D7"/>
    <mergeCell ref="AJ24:AJ32"/>
    <mergeCell ref="K7:K10"/>
    <mergeCell ref="X24:X33"/>
    <mergeCell ref="AE12:AE16"/>
    <mergeCell ref="AE18:AE19"/>
    <mergeCell ref="W24:W33"/>
    <mergeCell ref="S1:AD10"/>
    <mergeCell ref="S24:S33"/>
    <mergeCell ref="Q2:Q21"/>
    <mergeCell ref="AE1:AE10"/>
    <mergeCell ref="Q24:Q33"/>
    <mergeCell ref="AD24:AD33"/>
    <mergeCell ref="AC24:AC35"/>
    <mergeCell ref="AA24:AA35"/>
    <mergeCell ref="Y24:Y35"/>
    <mergeCell ref="V24:V35"/>
    <mergeCell ref="AK1:AK22"/>
    <mergeCell ref="AL20:AL22"/>
    <mergeCell ref="AF20:AG21"/>
    <mergeCell ref="AF12:AF14"/>
    <mergeCell ref="AF15:AF18"/>
    <mergeCell ref="AG12:AG14"/>
    <mergeCell ref="AJ1:AJ10"/>
    <mergeCell ref="AJ12:AJ21"/>
    <mergeCell ref="AI12:AI21"/>
    <mergeCell ref="AF19:AG19"/>
    <mergeCell ref="AG15:AG18"/>
    <mergeCell ref="AH1:AH10"/>
    <mergeCell ref="AF1:AF10"/>
    <mergeCell ref="AI1:AI10"/>
    <mergeCell ref="AH12:AH21"/>
    <mergeCell ref="AG1:AG10"/>
  </mergeCells>
  <phoneticPr fontId="3"/>
  <pageMargins left="0.39370078740157483" right="0.39370078740157483" top="0.62" bottom="0.59055118110236227" header="0.51181102362204722" footer="0.51181102362204722"/>
  <pageSetup paperSize="9" orientation="landscape" horizontalDpi="200" verticalDpi="200"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75"/>
  <sheetViews>
    <sheetView view="pageBreakPreview" zoomScaleNormal="100" zoomScaleSheetLayoutView="100" workbookViewId="0">
      <selection activeCell="T65" sqref="T65"/>
    </sheetView>
  </sheetViews>
  <sheetFormatPr defaultColWidth="5.625" defaultRowHeight="13.5"/>
  <cols>
    <col min="1" max="15" width="5.625" customWidth="1"/>
    <col min="16" max="16" width="6.625" customWidth="1"/>
    <col min="17" max="17" width="1.75" customWidth="1"/>
    <col min="257" max="271" width="5.625" customWidth="1"/>
    <col min="272" max="272" width="6.625" customWidth="1"/>
    <col min="273" max="273" width="1.75" customWidth="1"/>
    <col min="513" max="527" width="5.625" customWidth="1"/>
    <col min="528" max="528" width="6.625" customWidth="1"/>
    <col min="529" max="529" width="1.75" customWidth="1"/>
    <col min="769" max="783" width="5.625" customWidth="1"/>
    <col min="784" max="784" width="6.625" customWidth="1"/>
    <col min="785" max="785" width="1.75" customWidth="1"/>
    <col min="1025" max="1039" width="5.625" customWidth="1"/>
    <col min="1040" max="1040" width="6.625" customWidth="1"/>
    <col min="1041" max="1041" width="1.75" customWidth="1"/>
    <col min="1281" max="1295" width="5.625" customWidth="1"/>
    <col min="1296" max="1296" width="6.625" customWidth="1"/>
    <col min="1297" max="1297" width="1.75" customWidth="1"/>
    <col min="1537" max="1551" width="5.625" customWidth="1"/>
    <col min="1552" max="1552" width="6.625" customWidth="1"/>
    <col min="1553" max="1553" width="1.75" customWidth="1"/>
    <col min="1793" max="1807" width="5.625" customWidth="1"/>
    <col min="1808" max="1808" width="6.625" customWidth="1"/>
    <col min="1809" max="1809" width="1.75" customWidth="1"/>
    <col min="2049" max="2063" width="5.625" customWidth="1"/>
    <col min="2064" max="2064" width="6.625" customWidth="1"/>
    <col min="2065" max="2065" width="1.75" customWidth="1"/>
    <col min="2305" max="2319" width="5.625" customWidth="1"/>
    <col min="2320" max="2320" width="6.625" customWidth="1"/>
    <col min="2321" max="2321" width="1.75" customWidth="1"/>
    <col min="2561" max="2575" width="5.625" customWidth="1"/>
    <col min="2576" max="2576" width="6.625" customWidth="1"/>
    <col min="2577" max="2577" width="1.75" customWidth="1"/>
    <col min="2817" max="2831" width="5.625" customWidth="1"/>
    <col min="2832" max="2832" width="6.625" customWidth="1"/>
    <col min="2833" max="2833" width="1.75" customWidth="1"/>
    <col min="3073" max="3087" width="5.625" customWidth="1"/>
    <col min="3088" max="3088" width="6.625" customWidth="1"/>
    <col min="3089" max="3089" width="1.75" customWidth="1"/>
    <col min="3329" max="3343" width="5.625" customWidth="1"/>
    <col min="3344" max="3344" width="6.625" customWidth="1"/>
    <col min="3345" max="3345" width="1.75" customWidth="1"/>
    <col min="3585" max="3599" width="5.625" customWidth="1"/>
    <col min="3600" max="3600" width="6.625" customWidth="1"/>
    <col min="3601" max="3601" width="1.75" customWidth="1"/>
    <col min="3841" max="3855" width="5.625" customWidth="1"/>
    <col min="3856" max="3856" width="6.625" customWidth="1"/>
    <col min="3857" max="3857" width="1.75" customWidth="1"/>
    <col min="4097" max="4111" width="5.625" customWidth="1"/>
    <col min="4112" max="4112" width="6.625" customWidth="1"/>
    <col min="4113" max="4113" width="1.75" customWidth="1"/>
    <col min="4353" max="4367" width="5.625" customWidth="1"/>
    <col min="4368" max="4368" width="6.625" customWidth="1"/>
    <col min="4369" max="4369" width="1.75" customWidth="1"/>
    <col min="4609" max="4623" width="5.625" customWidth="1"/>
    <col min="4624" max="4624" width="6.625" customWidth="1"/>
    <col min="4625" max="4625" width="1.75" customWidth="1"/>
    <col min="4865" max="4879" width="5.625" customWidth="1"/>
    <col min="4880" max="4880" width="6.625" customWidth="1"/>
    <col min="4881" max="4881" width="1.75" customWidth="1"/>
    <col min="5121" max="5135" width="5.625" customWidth="1"/>
    <col min="5136" max="5136" width="6.625" customWidth="1"/>
    <col min="5137" max="5137" width="1.75" customWidth="1"/>
    <col min="5377" max="5391" width="5.625" customWidth="1"/>
    <col min="5392" max="5392" width="6.625" customWidth="1"/>
    <col min="5393" max="5393" width="1.75" customWidth="1"/>
    <col min="5633" max="5647" width="5.625" customWidth="1"/>
    <col min="5648" max="5648" width="6.625" customWidth="1"/>
    <col min="5649" max="5649" width="1.75" customWidth="1"/>
    <col min="5889" max="5903" width="5.625" customWidth="1"/>
    <col min="5904" max="5904" width="6.625" customWidth="1"/>
    <col min="5905" max="5905" width="1.75" customWidth="1"/>
    <col min="6145" max="6159" width="5.625" customWidth="1"/>
    <col min="6160" max="6160" width="6.625" customWidth="1"/>
    <col min="6161" max="6161" width="1.75" customWidth="1"/>
    <col min="6401" max="6415" width="5.625" customWidth="1"/>
    <col min="6416" max="6416" width="6.625" customWidth="1"/>
    <col min="6417" max="6417" width="1.75" customWidth="1"/>
    <col min="6657" max="6671" width="5.625" customWidth="1"/>
    <col min="6672" max="6672" width="6.625" customWidth="1"/>
    <col min="6673" max="6673" width="1.75" customWidth="1"/>
    <col min="6913" max="6927" width="5.625" customWidth="1"/>
    <col min="6928" max="6928" width="6.625" customWidth="1"/>
    <col min="6929" max="6929" width="1.75" customWidth="1"/>
    <col min="7169" max="7183" width="5.625" customWidth="1"/>
    <col min="7184" max="7184" width="6.625" customWidth="1"/>
    <col min="7185" max="7185" width="1.75" customWidth="1"/>
    <col min="7425" max="7439" width="5.625" customWidth="1"/>
    <col min="7440" max="7440" width="6.625" customWidth="1"/>
    <col min="7441" max="7441" width="1.75" customWidth="1"/>
    <col min="7681" max="7695" width="5.625" customWidth="1"/>
    <col min="7696" max="7696" width="6.625" customWidth="1"/>
    <col min="7697" max="7697" width="1.75" customWidth="1"/>
    <col min="7937" max="7951" width="5.625" customWidth="1"/>
    <col min="7952" max="7952" width="6.625" customWidth="1"/>
    <col min="7953" max="7953" width="1.75" customWidth="1"/>
    <col min="8193" max="8207" width="5.625" customWidth="1"/>
    <col min="8208" max="8208" width="6.625" customWidth="1"/>
    <col min="8209" max="8209" width="1.75" customWidth="1"/>
    <col min="8449" max="8463" width="5.625" customWidth="1"/>
    <col min="8464" max="8464" width="6.625" customWidth="1"/>
    <col min="8465" max="8465" width="1.75" customWidth="1"/>
    <col min="8705" max="8719" width="5.625" customWidth="1"/>
    <col min="8720" max="8720" width="6.625" customWidth="1"/>
    <col min="8721" max="8721" width="1.75" customWidth="1"/>
    <col min="8961" max="8975" width="5.625" customWidth="1"/>
    <col min="8976" max="8976" width="6.625" customWidth="1"/>
    <col min="8977" max="8977" width="1.75" customWidth="1"/>
    <col min="9217" max="9231" width="5.625" customWidth="1"/>
    <col min="9232" max="9232" width="6.625" customWidth="1"/>
    <col min="9233" max="9233" width="1.75" customWidth="1"/>
    <col min="9473" max="9487" width="5.625" customWidth="1"/>
    <col min="9488" max="9488" width="6.625" customWidth="1"/>
    <col min="9489" max="9489" width="1.75" customWidth="1"/>
    <col min="9729" max="9743" width="5.625" customWidth="1"/>
    <col min="9744" max="9744" width="6.625" customWidth="1"/>
    <col min="9745" max="9745" width="1.75" customWidth="1"/>
    <col min="9985" max="9999" width="5.625" customWidth="1"/>
    <col min="10000" max="10000" width="6.625" customWidth="1"/>
    <col min="10001" max="10001" width="1.75" customWidth="1"/>
    <col min="10241" max="10255" width="5.625" customWidth="1"/>
    <col min="10256" max="10256" width="6.625" customWidth="1"/>
    <col min="10257" max="10257" width="1.75" customWidth="1"/>
    <col min="10497" max="10511" width="5.625" customWidth="1"/>
    <col min="10512" max="10512" width="6.625" customWidth="1"/>
    <col min="10513" max="10513" width="1.75" customWidth="1"/>
    <col min="10753" max="10767" width="5.625" customWidth="1"/>
    <col min="10768" max="10768" width="6.625" customWidth="1"/>
    <col min="10769" max="10769" width="1.75" customWidth="1"/>
    <col min="11009" max="11023" width="5.625" customWidth="1"/>
    <col min="11024" max="11024" width="6.625" customWidth="1"/>
    <col min="11025" max="11025" width="1.75" customWidth="1"/>
    <col min="11265" max="11279" width="5.625" customWidth="1"/>
    <col min="11280" max="11280" width="6.625" customWidth="1"/>
    <col min="11281" max="11281" width="1.75" customWidth="1"/>
    <col min="11521" max="11535" width="5.625" customWidth="1"/>
    <col min="11536" max="11536" width="6.625" customWidth="1"/>
    <col min="11537" max="11537" width="1.75" customWidth="1"/>
    <col min="11777" max="11791" width="5.625" customWidth="1"/>
    <col min="11792" max="11792" width="6.625" customWidth="1"/>
    <col min="11793" max="11793" width="1.75" customWidth="1"/>
    <col min="12033" max="12047" width="5.625" customWidth="1"/>
    <col min="12048" max="12048" width="6.625" customWidth="1"/>
    <col min="12049" max="12049" width="1.75" customWidth="1"/>
    <col min="12289" max="12303" width="5.625" customWidth="1"/>
    <col min="12304" max="12304" width="6.625" customWidth="1"/>
    <col min="12305" max="12305" width="1.75" customWidth="1"/>
    <col min="12545" max="12559" width="5.625" customWidth="1"/>
    <col min="12560" max="12560" width="6.625" customWidth="1"/>
    <col min="12561" max="12561" width="1.75" customWidth="1"/>
    <col min="12801" max="12815" width="5.625" customWidth="1"/>
    <col min="12816" max="12816" width="6.625" customWidth="1"/>
    <col min="12817" max="12817" width="1.75" customWidth="1"/>
    <col min="13057" max="13071" width="5.625" customWidth="1"/>
    <col min="13072" max="13072" width="6.625" customWidth="1"/>
    <col min="13073" max="13073" width="1.75" customWidth="1"/>
    <col min="13313" max="13327" width="5.625" customWidth="1"/>
    <col min="13328" max="13328" width="6.625" customWidth="1"/>
    <col min="13329" max="13329" width="1.75" customWidth="1"/>
    <col min="13569" max="13583" width="5.625" customWidth="1"/>
    <col min="13584" max="13584" width="6.625" customWidth="1"/>
    <col min="13585" max="13585" width="1.75" customWidth="1"/>
    <col min="13825" max="13839" width="5.625" customWidth="1"/>
    <col min="13840" max="13840" width="6.625" customWidth="1"/>
    <col min="13841" max="13841" width="1.75" customWidth="1"/>
    <col min="14081" max="14095" width="5.625" customWidth="1"/>
    <col min="14096" max="14096" width="6.625" customWidth="1"/>
    <col min="14097" max="14097" width="1.75" customWidth="1"/>
    <col min="14337" max="14351" width="5.625" customWidth="1"/>
    <col min="14352" max="14352" width="6.625" customWidth="1"/>
    <col min="14353" max="14353" width="1.75" customWidth="1"/>
    <col min="14593" max="14607" width="5.625" customWidth="1"/>
    <col min="14608" max="14608" width="6.625" customWidth="1"/>
    <col min="14609" max="14609" width="1.75" customWidth="1"/>
    <col min="14849" max="14863" width="5.625" customWidth="1"/>
    <col min="14864" max="14864" width="6.625" customWidth="1"/>
    <col min="14865" max="14865" width="1.75" customWidth="1"/>
    <col min="15105" max="15119" width="5.625" customWidth="1"/>
    <col min="15120" max="15120" width="6.625" customWidth="1"/>
    <col min="15121" max="15121" width="1.75" customWidth="1"/>
    <col min="15361" max="15375" width="5.625" customWidth="1"/>
    <col min="15376" max="15376" width="6.625" customWidth="1"/>
    <col min="15377" max="15377" width="1.75" customWidth="1"/>
    <col min="15617" max="15631" width="5.625" customWidth="1"/>
    <col min="15632" max="15632" width="6.625" customWidth="1"/>
    <col min="15633" max="15633" width="1.75" customWidth="1"/>
    <col min="15873" max="15887" width="5.625" customWidth="1"/>
    <col min="15888" max="15888" width="6.625" customWidth="1"/>
    <col min="15889" max="15889" width="1.75" customWidth="1"/>
    <col min="16129" max="16143" width="5.625" customWidth="1"/>
    <col min="16144" max="16144" width="6.625" customWidth="1"/>
    <col min="16145" max="16145" width="1.75" customWidth="1"/>
  </cols>
  <sheetData>
    <row r="1" spans="1:16">
      <c r="P1" s="534" t="s">
        <v>1209</v>
      </c>
    </row>
    <row r="3" spans="1:16" ht="17.25">
      <c r="A3" s="1182" t="s">
        <v>1210</v>
      </c>
      <c r="B3" s="1182"/>
      <c r="C3" s="1182"/>
      <c r="D3" s="1182"/>
      <c r="E3" s="1182"/>
      <c r="F3" s="1182"/>
      <c r="G3" s="1182"/>
      <c r="H3" s="1182"/>
      <c r="I3" s="1182"/>
      <c r="J3" s="1182"/>
      <c r="K3" s="1182"/>
      <c r="L3" s="1182"/>
      <c r="M3" s="1182"/>
      <c r="N3" s="1182"/>
      <c r="O3" s="1182"/>
      <c r="P3" s="1182"/>
    </row>
    <row r="5" spans="1:16">
      <c r="A5" t="s">
        <v>1095</v>
      </c>
    </row>
    <row r="6" spans="1:16">
      <c r="A6" t="s">
        <v>1211</v>
      </c>
    </row>
    <row r="7" spans="1:16">
      <c r="B7" s="548"/>
      <c r="C7" s="548"/>
      <c r="D7" s="548"/>
      <c r="E7" s="548"/>
    </row>
    <row r="8" spans="1:16">
      <c r="B8" s="548" t="s">
        <v>1183</v>
      </c>
      <c r="C8" s="548"/>
      <c r="D8" s="548"/>
      <c r="E8" s="548"/>
    </row>
    <row r="10" spans="1:16">
      <c r="D10" s="216"/>
      <c r="E10" s="216"/>
      <c r="F10" s="442"/>
      <c r="G10" s="442"/>
      <c r="H10" s="443" t="s">
        <v>1096</v>
      </c>
      <c r="I10" s="443"/>
      <c r="J10" s="653"/>
      <c r="K10" s="653"/>
      <c r="L10" s="653"/>
      <c r="M10" s="653"/>
      <c r="N10" s="653"/>
      <c r="O10" s="653"/>
      <c r="P10" s="653"/>
    </row>
    <row r="11" spans="1:16">
      <c r="D11" s="216"/>
      <c r="E11" s="442"/>
      <c r="F11" s="442"/>
      <c r="G11" s="442"/>
      <c r="H11" s="442"/>
      <c r="I11" s="442"/>
      <c r="J11" s="216"/>
      <c r="K11" s="216"/>
      <c r="L11" s="216"/>
      <c r="M11" s="216"/>
      <c r="N11" s="216"/>
      <c r="O11" s="216"/>
      <c r="P11" s="216"/>
    </row>
    <row r="12" spans="1:16">
      <c r="D12" s="216"/>
      <c r="E12" s="442"/>
      <c r="F12" s="443" t="s">
        <v>1097</v>
      </c>
      <c r="G12" s="443"/>
      <c r="H12" s="653"/>
      <c r="I12" s="653"/>
      <c r="J12" s="653"/>
      <c r="K12" s="653"/>
      <c r="L12" s="653"/>
      <c r="M12" s="653"/>
      <c r="N12" s="653"/>
      <c r="O12" s="653"/>
      <c r="P12" s="653"/>
    </row>
    <row r="13" spans="1:16">
      <c r="D13" s="216"/>
      <c r="E13" s="442"/>
      <c r="F13" s="442"/>
      <c r="G13" s="443"/>
      <c r="H13" s="442"/>
      <c r="I13" s="442"/>
      <c r="J13" s="216"/>
      <c r="K13" s="161"/>
      <c r="L13" s="161"/>
      <c r="M13" s="467"/>
      <c r="N13" s="467"/>
      <c r="O13" s="216"/>
      <c r="P13" s="216"/>
    </row>
    <row r="14" spans="1:16" ht="14.25">
      <c r="D14" s="216"/>
      <c r="E14" s="442"/>
      <c r="F14" s="443" t="s">
        <v>1098</v>
      </c>
      <c r="G14" s="216"/>
      <c r="H14" s="651"/>
      <c r="I14" s="651"/>
      <c r="J14" s="651"/>
      <c r="K14" s="651"/>
      <c r="L14" s="651"/>
      <c r="M14" s="651"/>
      <c r="N14" s="467"/>
      <c r="O14" s="430"/>
      <c r="P14" s="289"/>
    </row>
    <row r="18" spans="1:16">
      <c r="A18" s="535"/>
      <c r="B18" s="482"/>
      <c r="C18" s="483"/>
      <c r="D18" s="1183" t="s">
        <v>1099</v>
      </c>
      <c r="E18" s="1184"/>
      <c r="F18" s="1185"/>
      <c r="G18" s="482"/>
      <c r="H18" s="482"/>
      <c r="I18" s="483"/>
      <c r="J18" s="482"/>
      <c r="K18" s="482"/>
      <c r="L18" s="482"/>
      <c r="M18" s="483"/>
      <c r="N18" s="482"/>
      <c r="O18" s="482"/>
      <c r="P18" s="483"/>
    </row>
    <row r="19" spans="1:16">
      <c r="A19" s="1192" t="s">
        <v>1100</v>
      </c>
      <c r="B19" s="1193"/>
      <c r="C19" s="1194"/>
      <c r="D19" s="1186"/>
      <c r="E19" s="1187"/>
      <c r="F19" s="1188"/>
      <c r="G19" s="1192" t="s">
        <v>192</v>
      </c>
      <c r="H19" s="1193"/>
      <c r="I19" s="1194"/>
      <c r="J19" s="1192" t="s">
        <v>1101</v>
      </c>
      <c r="K19" s="1193"/>
      <c r="L19" s="1193"/>
      <c r="M19" s="1194"/>
      <c r="N19" s="1192" t="s">
        <v>683</v>
      </c>
      <c r="O19" s="1193"/>
      <c r="P19" s="1194"/>
    </row>
    <row r="20" spans="1:16">
      <c r="A20" s="536"/>
      <c r="B20" s="32"/>
      <c r="C20" s="537"/>
      <c r="D20" s="1189"/>
      <c r="E20" s="1190"/>
      <c r="F20" s="1191"/>
      <c r="G20" s="32"/>
      <c r="H20" s="32"/>
      <c r="I20" s="537"/>
      <c r="J20" s="32"/>
      <c r="K20" s="32"/>
      <c r="L20" s="32"/>
      <c r="M20" s="537"/>
      <c r="N20" s="32"/>
      <c r="O20" s="32"/>
      <c r="P20" s="537"/>
    </row>
    <row r="21" spans="1:16">
      <c r="A21" s="1195"/>
      <c r="B21" s="1196"/>
      <c r="C21" s="1197"/>
      <c r="D21" s="1204" t="s">
        <v>229</v>
      </c>
      <c r="E21" s="1205"/>
      <c r="F21" s="1206"/>
      <c r="G21" s="1195"/>
      <c r="H21" s="1196"/>
      <c r="I21" s="1197"/>
      <c r="J21" s="538"/>
      <c r="K21" s="539"/>
      <c r="L21" s="539"/>
      <c r="M21" s="540"/>
      <c r="N21" s="1204"/>
      <c r="O21" s="1205"/>
      <c r="P21" s="1206"/>
    </row>
    <row r="22" spans="1:16">
      <c r="A22" s="1198"/>
      <c r="B22" s="1199"/>
      <c r="C22" s="1200"/>
      <c r="D22" s="1207"/>
      <c r="E22" s="1208"/>
      <c r="F22" s="1209"/>
      <c r="G22" s="1198"/>
      <c r="H22" s="1199"/>
      <c r="I22" s="1200"/>
      <c r="J22" s="654" t="s">
        <v>1218</v>
      </c>
      <c r="K22" s="655"/>
      <c r="L22" s="655"/>
      <c r="M22" s="656"/>
      <c r="N22" s="1207"/>
      <c r="O22" s="1208"/>
      <c r="P22" s="1209"/>
    </row>
    <row r="23" spans="1:16">
      <c r="A23" s="1201"/>
      <c r="B23" s="1202"/>
      <c r="C23" s="1203"/>
      <c r="D23" s="1210"/>
      <c r="E23" s="1211"/>
      <c r="F23" s="1212"/>
      <c r="G23" s="1201"/>
      <c r="H23" s="1202"/>
      <c r="I23" s="1203"/>
      <c r="J23" s="541"/>
      <c r="K23" s="542"/>
      <c r="L23" s="542"/>
      <c r="M23" s="543"/>
      <c r="N23" s="1210"/>
      <c r="O23" s="1211"/>
      <c r="P23" s="1212"/>
    </row>
    <row r="24" spans="1:16">
      <c r="A24" s="1195"/>
      <c r="B24" s="1196"/>
      <c r="C24" s="1197"/>
      <c r="D24" s="1204" t="s">
        <v>229</v>
      </c>
      <c r="E24" s="1205"/>
      <c r="F24" s="1206"/>
      <c r="G24" s="1195"/>
      <c r="H24" s="1196"/>
      <c r="I24" s="1197"/>
      <c r="J24" s="538"/>
      <c r="K24" s="539"/>
      <c r="L24" s="539"/>
      <c r="M24" s="540"/>
      <c r="N24" s="1204"/>
      <c r="O24" s="1205"/>
      <c r="P24" s="1206"/>
    </row>
    <row r="25" spans="1:16">
      <c r="A25" s="1198"/>
      <c r="B25" s="1199"/>
      <c r="C25" s="1200"/>
      <c r="D25" s="1207"/>
      <c r="E25" s="1208"/>
      <c r="F25" s="1209"/>
      <c r="G25" s="1198"/>
      <c r="H25" s="1199"/>
      <c r="I25" s="1200"/>
      <c r="J25" s="654" t="s">
        <v>1218</v>
      </c>
      <c r="K25" s="655"/>
      <c r="L25" s="655"/>
      <c r="M25" s="656"/>
      <c r="N25" s="1207"/>
      <c r="O25" s="1208"/>
      <c r="P25" s="1209"/>
    </row>
    <row r="26" spans="1:16">
      <c r="A26" s="1201"/>
      <c r="B26" s="1202"/>
      <c r="C26" s="1203"/>
      <c r="D26" s="1210"/>
      <c r="E26" s="1211"/>
      <c r="F26" s="1212"/>
      <c r="G26" s="1201"/>
      <c r="H26" s="1202"/>
      <c r="I26" s="1203"/>
      <c r="J26" s="541"/>
      <c r="K26" s="542"/>
      <c r="L26" s="542"/>
      <c r="M26" s="543"/>
      <c r="N26" s="1210"/>
      <c r="O26" s="1211"/>
      <c r="P26" s="1212"/>
    </row>
    <row r="27" spans="1:16">
      <c r="A27" s="1195"/>
      <c r="B27" s="1196"/>
      <c r="C27" s="1197"/>
      <c r="D27" s="1204" t="s">
        <v>229</v>
      </c>
      <c r="E27" s="1205"/>
      <c r="F27" s="1206"/>
      <c r="G27" s="1195"/>
      <c r="H27" s="1196"/>
      <c r="I27" s="1197"/>
      <c r="J27" s="538"/>
      <c r="K27" s="539"/>
      <c r="L27" s="539"/>
      <c r="M27" s="540"/>
      <c r="N27" s="1204"/>
      <c r="O27" s="1205"/>
      <c r="P27" s="1206"/>
    </row>
    <row r="28" spans="1:16">
      <c r="A28" s="1198"/>
      <c r="B28" s="1199"/>
      <c r="C28" s="1200"/>
      <c r="D28" s="1207"/>
      <c r="E28" s="1208"/>
      <c r="F28" s="1209"/>
      <c r="G28" s="1198"/>
      <c r="H28" s="1199"/>
      <c r="I28" s="1200"/>
      <c r="J28" s="654" t="s">
        <v>1218</v>
      </c>
      <c r="K28" s="655"/>
      <c r="L28" s="655"/>
      <c r="M28" s="656"/>
      <c r="N28" s="1207"/>
      <c r="O28" s="1208"/>
      <c r="P28" s="1209"/>
    </row>
    <row r="29" spans="1:16">
      <c r="A29" s="1201"/>
      <c r="B29" s="1202"/>
      <c r="C29" s="1203"/>
      <c r="D29" s="1210"/>
      <c r="E29" s="1211"/>
      <c r="F29" s="1212"/>
      <c r="G29" s="1201"/>
      <c r="H29" s="1202"/>
      <c r="I29" s="1203"/>
      <c r="J29" s="541"/>
      <c r="K29" s="542"/>
      <c r="L29" s="542"/>
      <c r="M29" s="543"/>
      <c r="N29" s="1210"/>
      <c r="O29" s="1211"/>
      <c r="P29" s="1212"/>
    </row>
    <row r="30" spans="1:16">
      <c r="A30" s="1195"/>
      <c r="B30" s="1196"/>
      <c r="C30" s="1197"/>
      <c r="D30" s="1204" t="s">
        <v>229</v>
      </c>
      <c r="E30" s="1205"/>
      <c r="F30" s="1206"/>
      <c r="G30" s="1195"/>
      <c r="H30" s="1196"/>
      <c r="I30" s="1197"/>
      <c r="J30" s="538"/>
      <c r="K30" s="539"/>
      <c r="L30" s="539"/>
      <c r="M30" s="540"/>
      <c r="N30" s="1204"/>
      <c r="O30" s="1205"/>
      <c r="P30" s="1206"/>
    </row>
    <row r="31" spans="1:16">
      <c r="A31" s="1198"/>
      <c r="B31" s="1199"/>
      <c r="C31" s="1200"/>
      <c r="D31" s="1207"/>
      <c r="E31" s="1208"/>
      <c r="F31" s="1209"/>
      <c r="G31" s="1198"/>
      <c r="H31" s="1199"/>
      <c r="I31" s="1200"/>
      <c r="J31" s="654" t="s">
        <v>1218</v>
      </c>
      <c r="K31" s="655"/>
      <c r="L31" s="655"/>
      <c r="M31" s="656"/>
      <c r="N31" s="1207"/>
      <c r="O31" s="1208"/>
      <c r="P31" s="1209"/>
    </row>
    <row r="32" spans="1:16">
      <c r="A32" s="1201"/>
      <c r="B32" s="1202"/>
      <c r="C32" s="1203"/>
      <c r="D32" s="1210"/>
      <c r="E32" s="1211"/>
      <c r="F32" s="1212"/>
      <c r="G32" s="1201"/>
      <c r="H32" s="1202"/>
      <c r="I32" s="1203"/>
      <c r="J32" s="541"/>
      <c r="K32" s="542"/>
      <c r="L32" s="542"/>
      <c r="M32" s="543"/>
      <c r="N32" s="1210"/>
      <c r="O32" s="1211"/>
      <c r="P32" s="1212"/>
    </row>
    <row r="33" spans="1:16">
      <c r="A33" s="1195"/>
      <c r="B33" s="1196"/>
      <c r="C33" s="1197"/>
      <c r="D33" s="1204" t="s">
        <v>229</v>
      </c>
      <c r="E33" s="1205"/>
      <c r="F33" s="1206"/>
      <c r="G33" s="1195"/>
      <c r="H33" s="1196"/>
      <c r="I33" s="1197"/>
      <c r="J33" s="538"/>
      <c r="K33" s="539"/>
      <c r="L33" s="539"/>
      <c r="M33" s="540"/>
      <c r="N33" s="1204"/>
      <c r="O33" s="1205"/>
      <c r="P33" s="1206"/>
    </row>
    <row r="34" spans="1:16">
      <c r="A34" s="1198"/>
      <c r="B34" s="1199"/>
      <c r="C34" s="1200"/>
      <c r="D34" s="1207"/>
      <c r="E34" s="1208"/>
      <c r="F34" s="1209"/>
      <c r="G34" s="1198"/>
      <c r="H34" s="1199"/>
      <c r="I34" s="1200"/>
      <c r="J34" s="654" t="s">
        <v>1218</v>
      </c>
      <c r="K34" s="655"/>
      <c r="L34" s="655"/>
      <c r="M34" s="656"/>
      <c r="N34" s="1207"/>
      <c r="O34" s="1208"/>
      <c r="P34" s="1209"/>
    </row>
    <row r="35" spans="1:16">
      <c r="A35" s="1201"/>
      <c r="B35" s="1202"/>
      <c r="C35" s="1203"/>
      <c r="D35" s="1210"/>
      <c r="E35" s="1211"/>
      <c r="F35" s="1212"/>
      <c r="G35" s="1201"/>
      <c r="H35" s="1202"/>
      <c r="I35" s="1203"/>
      <c r="J35" s="541"/>
      <c r="K35" s="542"/>
      <c r="L35" s="542"/>
      <c r="M35" s="543"/>
      <c r="N35" s="1210"/>
      <c r="O35" s="1211"/>
      <c r="P35" s="1212"/>
    </row>
    <row r="36" spans="1:16">
      <c r="A36" s="1195"/>
      <c r="B36" s="1196"/>
      <c r="C36" s="1197"/>
      <c r="D36" s="1204" t="s">
        <v>229</v>
      </c>
      <c r="E36" s="1205"/>
      <c r="F36" s="1206"/>
      <c r="G36" s="1195"/>
      <c r="H36" s="1196"/>
      <c r="I36" s="1197"/>
      <c r="J36" s="538"/>
      <c r="K36" s="539"/>
      <c r="L36" s="539"/>
      <c r="M36" s="540"/>
      <c r="N36" s="1204"/>
      <c r="O36" s="1205"/>
      <c r="P36" s="1206"/>
    </row>
    <row r="37" spans="1:16">
      <c r="A37" s="1198"/>
      <c r="B37" s="1199"/>
      <c r="C37" s="1200"/>
      <c r="D37" s="1207"/>
      <c r="E37" s="1208"/>
      <c r="F37" s="1209"/>
      <c r="G37" s="1198"/>
      <c r="H37" s="1199"/>
      <c r="I37" s="1200"/>
      <c r="J37" s="654" t="s">
        <v>1218</v>
      </c>
      <c r="K37" s="655"/>
      <c r="L37" s="655"/>
      <c r="M37" s="656"/>
      <c r="N37" s="1207"/>
      <c r="O37" s="1208"/>
      <c r="P37" s="1209"/>
    </row>
    <row r="38" spans="1:16">
      <c r="A38" s="1201"/>
      <c r="B38" s="1202"/>
      <c r="C38" s="1203"/>
      <c r="D38" s="1210"/>
      <c r="E38" s="1211"/>
      <c r="F38" s="1212"/>
      <c r="G38" s="1201"/>
      <c r="H38" s="1202"/>
      <c r="I38" s="1203"/>
      <c r="J38" s="541"/>
      <c r="K38" s="542"/>
      <c r="L38" s="542"/>
      <c r="M38" s="543"/>
      <c r="N38" s="1210"/>
      <c r="O38" s="1211"/>
      <c r="P38" s="1212"/>
    </row>
    <row r="39" spans="1:16">
      <c r="A39" s="1195"/>
      <c r="B39" s="1196"/>
      <c r="C39" s="1197"/>
      <c r="D39" s="1204" t="s">
        <v>229</v>
      </c>
      <c r="E39" s="1205"/>
      <c r="F39" s="1206"/>
      <c r="G39" s="1195"/>
      <c r="H39" s="1196"/>
      <c r="I39" s="1197"/>
      <c r="J39" s="538"/>
      <c r="K39" s="539"/>
      <c r="L39" s="539"/>
      <c r="M39" s="540"/>
      <c r="N39" s="1204"/>
      <c r="O39" s="1205"/>
      <c r="P39" s="1206"/>
    </row>
    <row r="40" spans="1:16">
      <c r="A40" s="1198"/>
      <c r="B40" s="1199"/>
      <c r="C40" s="1200"/>
      <c r="D40" s="1207"/>
      <c r="E40" s="1208"/>
      <c r="F40" s="1209"/>
      <c r="G40" s="1198"/>
      <c r="H40" s="1199"/>
      <c r="I40" s="1200"/>
      <c r="J40" s="654" t="s">
        <v>1218</v>
      </c>
      <c r="K40" s="655"/>
      <c r="L40" s="655"/>
      <c r="M40" s="656"/>
      <c r="N40" s="1207"/>
      <c r="O40" s="1208"/>
      <c r="P40" s="1209"/>
    </row>
    <row r="41" spans="1:16">
      <c r="A41" s="1201"/>
      <c r="B41" s="1202"/>
      <c r="C41" s="1203"/>
      <c r="D41" s="1210"/>
      <c r="E41" s="1211"/>
      <c r="F41" s="1212"/>
      <c r="G41" s="1201"/>
      <c r="H41" s="1202"/>
      <c r="I41" s="1203"/>
      <c r="J41" s="541"/>
      <c r="K41" s="542"/>
      <c r="L41" s="542"/>
      <c r="M41" s="543"/>
      <c r="N41" s="1210"/>
      <c r="O41" s="1211"/>
      <c r="P41" s="1212"/>
    </row>
    <row r="42" spans="1:16">
      <c r="A42" s="1195"/>
      <c r="B42" s="1196"/>
      <c r="C42" s="1197"/>
      <c r="D42" s="1204" t="s">
        <v>229</v>
      </c>
      <c r="E42" s="1205"/>
      <c r="F42" s="1206"/>
      <c r="G42" s="1195"/>
      <c r="H42" s="1196"/>
      <c r="I42" s="1197"/>
      <c r="J42" s="538"/>
      <c r="K42" s="539"/>
      <c r="L42" s="539"/>
      <c r="M42" s="540"/>
      <c r="N42" s="1204"/>
      <c r="O42" s="1205"/>
      <c r="P42" s="1206"/>
    </row>
    <row r="43" spans="1:16">
      <c r="A43" s="1198"/>
      <c r="B43" s="1199"/>
      <c r="C43" s="1200"/>
      <c r="D43" s="1207"/>
      <c r="E43" s="1208"/>
      <c r="F43" s="1209"/>
      <c r="G43" s="1198"/>
      <c r="H43" s="1199"/>
      <c r="I43" s="1200"/>
      <c r="J43" s="654" t="s">
        <v>1218</v>
      </c>
      <c r="K43" s="655"/>
      <c r="L43" s="655"/>
      <c r="M43" s="656"/>
      <c r="N43" s="1207"/>
      <c r="O43" s="1208"/>
      <c r="P43" s="1209"/>
    </row>
    <row r="44" spans="1:16">
      <c r="A44" s="1201"/>
      <c r="B44" s="1202"/>
      <c r="C44" s="1203"/>
      <c r="D44" s="1210"/>
      <c r="E44" s="1211"/>
      <c r="F44" s="1212"/>
      <c r="G44" s="1201"/>
      <c r="H44" s="1202"/>
      <c r="I44" s="1203"/>
      <c r="J44" s="541"/>
      <c r="K44" s="542"/>
      <c r="L44" s="542"/>
      <c r="M44" s="543"/>
      <c r="N44" s="1210"/>
      <c r="O44" s="1211"/>
      <c r="P44" s="1212"/>
    </row>
    <row r="45" spans="1:16">
      <c r="A45" s="1195"/>
      <c r="B45" s="1196"/>
      <c r="C45" s="1197"/>
      <c r="D45" s="1204" t="s">
        <v>229</v>
      </c>
      <c r="E45" s="1205"/>
      <c r="F45" s="1206"/>
      <c r="G45" s="1195"/>
      <c r="H45" s="1196"/>
      <c r="I45" s="1197"/>
      <c r="J45" s="538"/>
      <c r="K45" s="539"/>
      <c r="L45" s="539"/>
      <c r="M45" s="540"/>
      <c r="N45" s="1204"/>
      <c r="O45" s="1205"/>
      <c r="P45" s="1206"/>
    </row>
    <row r="46" spans="1:16">
      <c r="A46" s="1198"/>
      <c r="B46" s="1199"/>
      <c r="C46" s="1200"/>
      <c r="D46" s="1207"/>
      <c r="E46" s="1208"/>
      <c r="F46" s="1209"/>
      <c r="G46" s="1198"/>
      <c r="H46" s="1199"/>
      <c r="I46" s="1200"/>
      <c r="J46" s="654" t="s">
        <v>1218</v>
      </c>
      <c r="K46" s="655"/>
      <c r="L46" s="655"/>
      <c r="M46" s="656"/>
      <c r="N46" s="1207"/>
      <c r="O46" s="1208"/>
      <c r="P46" s="1209"/>
    </row>
    <row r="47" spans="1:16">
      <c r="A47" s="1201"/>
      <c r="B47" s="1202"/>
      <c r="C47" s="1203"/>
      <c r="D47" s="1210"/>
      <c r="E47" s="1211"/>
      <c r="F47" s="1212"/>
      <c r="G47" s="1201"/>
      <c r="H47" s="1202"/>
      <c r="I47" s="1203"/>
      <c r="J47" s="541"/>
      <c r="K47" s="542"/>
      <c r="L47" s="542"/>
      <c r="M47" s="543"/>
      <c r="N47" s="1210"/>
      <c r="O47" s="1211"/>
      <c r="P47" s="1212"/>
    </row>
    <row r="48" spans="1:16">
      <c r="A48" s="1195"/>
      <c r="B48" s="1196"/>
      <c r="C48" s="1197"/>
      <c r="D48" s="1204" t="s">
        <v>229</v>
      </c>
      <c r="E48" s="1205"/>
      <c r="F48" s="1206"/>
      <c r="G48" s="1195"/>
      <c r="H48" s="1196"/>
      <c r="I48" s="1197"/>
      <c r="J48" s="538"/>
      <c r="K48" s="539"/>
      <c r="L48" s="539"/>
      <c r="M48" s="540"/>
      <c r="N48" s="1204"/>
      <c r="O48" s="1205"/>
      <c r="P48" s="1206"/>
    </row>
    <row r="49" spans="1:16">
      <c r="A49" s="1198"/>
      <c r="B49" s="1199"/>
      <c r="C49" s="1200"/>
      <c r="D49" s="1207"/>
      <c r="E49" s="1208"/>
      <c r="F49" s="1209"/>
      <c r="G49" s="1198"/>
      <c r="H49" s="1199"/>
      <c r="I49" s="1200"/>
      <c r="J49" s="654" t="s">
        <v>1218</v>
      </c>
      <c r="K49" s="655"/>
      <c r="L49" s="655"/>
      <c r="M49" s="656"/>
      <c r="N49" s="1207"/>
      <c r="O49" s="1208"/>
      <c r="P49" s="1209"/>
    </row>
    <row r="50" spans="1:16">
      <c r="A50" s="1201"/>
      <c r="B50" s="1202"/>
      <c r="C50" s="1203"/>
      <c r="D50" s="1210"/>
      <c r="E50" s="1211"/>
      <c r="F50" s="1212"/>
      <c r="G50" s="1201"/>
      <c r="H50" s="1202"/>
      <c r="I50" s="1203"/>
      <c r="J50" s="541"/>
      <c r="K50" s="542"/>
      <c r="L50" s="542"/>
      <c r="M50" s="543"/>
      <c r="N50" s="1210"/>
      <c r="O50" s="1211"/>
      <c r="P50" s="1212"/>
    </row>
    <row r="51" spans="1:16">
      <c r="A51" s="1195"/>
      <c r="B51" s="1196"/>
      <c r="C51" s="1197"/>
      <c r="D51" s="1204" t="s">
        <v>229</v>
      </c>
      <c r="E51" s="1205"/>
      <c r="F51" s="1206"/>
      <c r="G51" s="1195"/>
      <c r="H51" s="1196"/>
      <c r="I51" s="1197"/>
      <c r="J51" s="538"/>
      <c r="K51" s="539"/>
      <c r="L51" s="539"/>
      <c r="M51" s="540"/>
      <c r="N51" s="1204"/>
      <c r="O51" s="1205"/>
      <c r="P51" s="1206"/>
    </row>
    <row r="52" spans="1:16">
      <c r="A52" s="1198"/>
      <c r="B52" s="1199"/>
      <c r="C52" s="1200"/>
      <c r="D52" s="1207"/>
      <c r="E52" s="1208"/>
      <c r="F52" s="1209"/>
      <c r="G52" s="1198"/>
      <c r="H52" s="1199"/>
      <c r="I52" s="1200"/>
      <c r="J52" s="654" t="s">
        <v>1218</v>
      </c>
      <c r="K52" s="655"/>
      <c r="L52" s="655"/>
      <c r="M52" s="656"/>
      <c r="N52" s="1207"/>
      <c r="O52" s="1208"/>
      <c r="P52" s="1209"/>
    </row>
    <row r="53" spans="1:16">
      <c r="A53" s="1201"/>
      <c r="B53" s="1202"/>
      <c r="C53" s="1203"/>
      <c r="D53" s="1210"/>
      <c r="E53" s="1211"/>
      <c r="F53" s="1212"/>
      <c r="G53" s="1201"/>
      <c r="H53" s="1202"/>
      <c r="I53" s="1203"/>
      <c r="J53" s="541"/>
      <c r="K53" s="542"/>
      <c r="L53" s="542"/>
      <c r="M53" s="543"/>
      <c r="N53" s="1210"/>
      <c r="O53" s="1211"/>
      <c r="P53" s="1212"/>
    </row>
    <row r="54" spans="1:16">
      <c r="A54" s="1195"/>
      <c r="B54" s="1196"/>
      <c r="C54" s="1197"/>
      <c r="D54" s="1204" t="s">
        <v>229</v>
      </c>
      <c r="E54" s="1205"/>
      <c r="F54" s="1206"/>
      <c r="G54" s="1195"/>
      <c r="H54" s="1196"/>
      <c r="I54" s="1197"/>
      <c r="J54" s="538"/>
      <c r="K54" s="539"/>
      <c r="L54" s="539"/>
      <c r="M54" s="540"/>
      <c r="N54" s="1204"/>
      <c r="O54" s="1205"/>
      <c r="P54" s="1206"/>
    </row>
    <row r="55" spans="1:16">
      <c r="A55" s="1198"/>
      <c r="B55" s="1199"/>
      <c r="C55" s="1200"/>
      <c r="D55" s="1207"/>
      <c r="E55" s="1208"/>
      <c r="F55" s="1209"/>
      <c r="G55" s="1198"/>
      <c r="H55" s="1199"/>
      <c r="I55" s="1200"/>
      <c r="J55" s="654" t="s">
        <v>1218</v>
      </c>
      <c r="K55" s="655"/>
      <c r="L55" s="655"/>
      <c r="M55" s="656"/>
      <c r="N55" s="1207"/>
      <c r="O55" s="1208"/>
      <c r="P55" s="1209"/>
    </row>
    <row r="56" spans="1:16">
      <c r="A56" s="1201"/>
      <c r="B56" s="1202"/>
      <c r="C56" s="1203"/>
      <c r="D56" s="1210"/>
      <c r="E56" s="1211"/>
      <c r="F56" s="1212"/>
      <c r="G56" s="1201"/>
      <c r="H56" s="1202"/>
      <c r="I56" s="1203"/>
      <c r="J56" s="541"/>
      <c r="K56" s="542"/>
      <c r="L56" s="542"/>
      <c r="M56" s="543"/>
      <c r="N56" s="1210"/>
      <c r="O56" s="1211"/>
      <c r="P56" s="1212"/>
    </row>
    <row r="60" spans="1:16" ht="14.25">
      <c r="A60" s="289" t="s">
        <v>1376</v>
      </c>
    </row>
    <row r="62" spans="1:16">
      <c r="A62" t="s">
        <v>1102</v>
      </c>
    </row>
    <row r="63" spans="1:16">
      <c r="A63" t="s">
        <v>1103</v>
      </c>
    </row>
    <row r="65" spans="1:1">
      <c r="A65" t="s">
        <v>1212</v>
      </c>
    </row>
    <row r="67" spans="1:1">
      <c r="A67" t="s">
        <v>1213</v>
      </c>
    </row>
    <row r="68" spans="1:1">
      <c r="A68" t="s">
        <v>1214</v>
      </c>
    </row>
    <row r="69" spans="1:1">
      <c r="A69" t="s">
        <v>1215</v>
      </c>
    </row>
    <row r="70" spans="1:1">
      <c r="A70" t="s">
        <v>1217</v>
      </c>
    </row>
    <row r="71" spans="1:1">
      <c r="A71" t="s">
        <v>1216</v>
      </c>
    </row>
    <row r="72" spans="1:1">
      <c r="A72" t="s">
        <v>1377</v>
      </c>
    </row>
    <row r="73" spans="1:1">
      <c r="A73" t="s">
        <v>1378</v>
      </c>
    </row>
    <row r="74" spans="1:1">
      <c r="A74" t="s">
        <v>1379</v>
      </c>
    </row>
    <row r="75" spans="1:1">
      <c r="A75" t="s">
        <v>1380</v>
      </c>
    </row>
  </sheetData>
  <mergeCells count="54">
    <mergeCell ref="A54:C56"/>
    <mergeCell ref="D54:F56"/>
    <mergeCell ref="G54:I56"/>
    <mergeCell ref="N54:P56"/>
    <mergeCell ref="A51:C53"/>
    <mergeCell ref="D51:F53"/>
    <mergeCell ref="G51:I53"/>
    <mergeCell ref="N51:P53"/>
    <mergeCell ref="A48:C50"/>
    <mergeCell ref="D48:F50"/>
    <mergeCell ref="G48:I50"/>
    <mergeCell ref="N48:P50"/>
    <mergeCell ref="A45:C47"/>
    <mergeCell ref="D45:F47"/>
    <mergeCell ref="G45:I47"/>
    <mergeCell ref="N45:P47"/>
    <mergeCell ref="A42:C44"/>
    <mergeCell ref="D42:F44"/>
    <mergeCell ref="G42:I44"/>
    <mergeCell ref="N42:P44"/>
    <mergeCell ref="A39:C41"/>
    <mergeCell ref="D39:F41"/>
    <mergeCell ref="G39:I41"/>
    <mergeCell ref="N39:P41"/>
    <mergeCell ref="A36:C38"/>
    <mergeCell ref="D36:F38"/>
    <mergeCell ref="G36:I38"/>
    <mergeCell ref="N36:P38"/>
    <mergeCell ref="A33:C35"/>
    <mergeCell ref="D33:F35"/>
    <mergeCell ref="G33:I35"/>
    <mergeCell ref="N33:P35"/>
    <mergeCell ref="A30:C32"/>
    <mergeCell ref="D30:F32"/>
    <mergeCell ref="G30:I32"/>
    <mergeCell ref="N30:P32"/>
    <mergeCell ref="A27:C29"/>
    <mergeCell ref="D27:F29"/>
    <mergeCell ref="G27:I29"/>
    <mergeCell ref="N27:P29"/>
    <mergeCell ref="A24:C26"/>
    <mergeCell ref="D24:F26"/>
    <mergeCell ref="G24:I26"/>
    <mergeCell ref="N24:P26"/>
    <mergeCell ref="A21:C23"/>
    <mergeCell ref="D21:F23"/>
    <mergeCell ref="G21:I23"/>
    <mergeCell ref="N21:P23"/>
    <mergeCell ref="A3:P3"/>
    <mergeCell ref="D18:F20"/>
    <mergeCell ref="A19:C19"/>
    <mergeCell ref="G19:I19"/>
    <mergeCell ref="J19:M19"/>
    <mergeCell ref="N19:P19"/>
  </mergeCells>
  <phoneticPr fontId="3"/>
  <pageMargins left="0.78740157480314965" right="0.19685039370078741" top="0.78740157480314965" bottom="0.78740157480314965"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　,衆議院議員,参議院議員"</xm:f>
          </x14:formula1>
          <xm:sqref>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D42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D45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WVL983090 D54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WVL983093</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48"/>
  <sheetViews>
    <sheetView view="pageBreakPreview" zoomScaleNormal="100" zoomScaleSheetLayoutView="100" workbookViewId="0">
      <selection activeCell="J20" sqref="J20"/>
    </sheetView>
  </sheetViews>
  <sheetFormatPr defaultColWidth="5.875" defaultRowHeight="14.25"/>
  <cols>
    <col min="1" max="13" width="5.875" style="289" customWidth="1"/>
    <col min="14" max="14" width="10.625" style="289" customWidth="1"/>
    <col min="15" max="15" width="4.625" style="289" customWidth="1"/>
    <col min="16" max="256" width="5.875" style="289"/>
    <col min="257" max="269" width="5.875" style="289" customWidth="1"/>
    <col min="270" max="270" width="10.625" style="289" customWidth="1"/>
    <col min="271" max="271" width="4.625" style="289" customWidth="1"/>
    <col min="272" max="512" width="5.875" style="289"/>
    <col min="513" max="525" width="5.875" style="289" customWidth="1"/>
    <col min="526" max="526" width="10.625" style="289" customWidth="1"/>
    <col min="527" max="527" width="4.625" style="289" customWidth="1"/>
    <col min="528" max="768" width="5.875" style="289"/>
    <col min="769" max="781" width="5.875" style="289" customWidth="1"/>
    <col min="782" max="782" width="10.625" style="289" customWidth="1"/>
    <col min="783" max="783" width="4.625" style="289" customWidth="1"/>
    <col min="784" max="1024" width="5.875" style="289"/>
    <col min="1025" max="1037" width="5.875" style="289" customWidth="1"/>
    <col min="1038" max="1038" width="10.625" style="289" customWidth="1"/>
    <col min="1039" max="1039" width="4.625" style="289" customWidth="1"/>
    <col min="1040" max="1280" width="5.875" style="289"/>
    <col min="1281" max="1293" width="5.875" style="289" customWidth="1"/>
    <col min="1294" max="1294" width="10.625" style="289" customWidth="1"/>
    <col min="1295" max="1295" width="4.625" style="289" customWidth="1"/>
    <col min="1296" max="1536" width="5.875" style="289"/>
    <col min="1537" max="1549" width="5.875" style="289" customWidth="1"/>
    <col min="1550" max="1550" width="10.625" style="289" customWidth="1"/>
    <col min="1551" max="1551" width="4.625" style="289" customWidth="1"/>
    <col min="1552" max="1792" width="5.875" style="289"/>
    <col min="1793" max="1805" width="5.875" style="289" customWidth="1"/>
    <col min="1806" max="1806" width="10.625" style="289" customWidth="1"/>
    <col min="1807" max="1807" width="4.625" style="289" customWidth="1"/>
    <col min="1808" max="2048" width="5.875" style="289"/>
    <col min="2049" max="2061" width="5.875" style="289" customWidth="1"/>
    <col min="2062" max="2062" width="10.625" style="289" customWidth="1"/>
    <col min="2063" max="2063" width="4.625" style="289" customWidth="1"/>
    <col min="2064" max="2304" width="5.875" style="289"/>
    <col min="2305" max="2317" width="5.875" style="289" customWidth="1"/>
    <col min="2318" max="2318" width="10.625" style="289" customWidth="1"/>
    <col min="2319" max="2319" width="4.625" style="289" customWidth="1"/>
    <col min="2320" max="2560" width="5.875" style="289"/>
    <col min="2561" max="2573" width="5.875" style="289" customWidth="1"/>
    <col min="2574" max="2574" width="10.625" style="289" customWidth="1"/>
    <col min="2575" max="2575" width="4.625" style="289" customWidth="1"/>
    <col min="2576" max="2816" width="5.875" style="289"/>
    <col min="2817" max="2829" width="5.875" style="289" customWidth="1"/>
    <col min="2830" max="2830" width="10.625" style="289" customWidth="1"/>
    <col min="2831" max="2831" width="4.625" style="289" customWidth="1"/>
    <col min="2832" max="3072" width="5.875" style="289"/>
    <col min="3073" max="3085" width="5.875" style="289" customWidth="1"/>
    <col min="3086" max="3086" width="10.625" style="289" customWidth="1"/>
    <col min="3087" max="3087" width="4.625" style="289" customWidth="1"/>
    <col min="3088" max="3328" width="5.875" style="289"/>
    <col min="3329" max="3341" width="5.875" style="289" customWidth="1"/>
    <col min="3342" max="3342" width="10.625" style="289" customWidth="1"/>
    <col min="3343" max="3343" width="4.625" style="289" customWidth="1"/>
    <col min="3344" max="3584" width="5.875" style="289"/>
    <col min="3585" max="3597" width="5.875" style="289" customWidth="1"/>
    <col min="3598" max="3598" width="10.625" style="289" customWidth="1"/>
    <col min="3599" max="3599" width="4.625" style="289" customWidth="1"/>
    <col min="3600" max="3840" width="5.875" style="289"/>
    <col min="3841" max="3853" width="5.875" style="289" customWidth="1"/>
    <col min="3854" max="3854" width="10.625" style="289" customWidth="1"/>
    <col min="3855" max="3855" width="4.625" style="289" customWidth="1"/>
    <col min="3856" max="4096" width="5.875" style="289"/>
    <col min="4097" max="4109" width="5.875" style="289" customWidth="1"/>
    <col min="4110" max="4110" width="10.625" style="289" customWidth="1"/>
    <col min="4111" max="4111" width="4.625" style="289" customWidth="1"/>
    <col min="4112" max="4352" width="5.875" style="289"/>
    <col min="4353" max="4365" width="5.875" style="289" customWidth="1"/>
    <col min="4366" max="4366" width="10.625" style="289" customWidth="1"/>
    <col min="4367" max="4367" width="4.625" style="289" customWidth="1"/>
    <col min="4368" max="4608" width="5.875" style="289"/>
    <col min="4609" max="4621" width="5.875" style="289" customWidth="1"/>
    <col min="4622" max="4622" width="10.625" style="289" customWidth="1"/>
    <col min="4623" max="4623" width="4.625" style="289" customWidth="1"/>
    <col min="4624" max="4864" width="5.875" style="289"/>
    <col min="4865" max="4877" width="5.875" style="289" customWidth="1"/>
    <col min="4878" max="4878" width="10.625" style="289" customWidth="1"/>
    <col min="4879" max="4879" width="4.625" style="289" customWidth="1"/>
    <col min="4880" max="5120" width="5.875" style="289"/>
    <col min="5121" max="5133" width="5.875" style="289" customWidth="1"/>
    <col min="5134" max="5134" width="10.625" style="289" customWidth="1"/>
    <col min="5135" max="5135" width="4.625" style="289" customWidth="1"/>
    <col min="5136" max="5376" width="5.875" style="289"/>
    <col min="5377" max="5389" width="5.875" style="289" customWidth="1"/>
    <col min="5390" max="5390" width="10.625" style="289" customWidth="1"/>
    <col min="5391" max="5391" width="4.625" style="289" customWidth="1"/>
    <col min="5392" max="5632" width="5.875" style="289"/>
    <col min="5633" max="5645" width="5.875" style="289" customWidth="1"/>
    <col min="5646" max="5646" width="10.625" style="289" customWidth="1"/>
    <col min="5647" max="5647" width="4.625" style="289" customWidth="1"/>
    <col min="5648" max="5888" width="5.875" style="289"/>
    <col min="5889" max="5901" width="5.875" style="289" customWidth="1"/>
    <col min="5902" max="5902" width="10.625" style="289" customWidth="1"/>
    <col min="5903" max="5903" width="4.625" style="289" customWidth="1"/>
    <col min="5904" max="6144" width="5.875" style="289"/>
    <col min="6145" max="6157" width="5.875" style="289" customWidth="1"/>
    <col min="6158" max="6158" width="10.625" style="289" customWidth="1"/>
    <col min="6159" max="6159" width="4.625" style="289" customWidth="1"/>
    <col min="6160" max="6400" width="5.875" style="289"/>
    <col min="6401" max="6413" width="5.875" style="289" customWidth="1"/>
    <col min="6414" max="6414" width="10.625" style="289" customWidth="1"/>
    <col min="6415" max="6415" width="4.625" style="289" customWidth="1"/>
    <col min="6416" max="6656" width="5.875" style="289"/>
    <col min="6657" max="6669" width="5.875" style="289" customWidth="1"/>
    <col min="6670" max="6670" width="10.625" style="289" customWidth="1"/>
    <col min="6671" max="6671" width="4.625" style="289" customWidth="1"/>
    <col min="6672" max="6912" width="5.875" style="289"/>
    <col min="6913" max="6925" width="5.875" style="289" customWidth="1"/>
    <col min="6926" max="6926" width="10.625" style="289" customWidth="1"/>
    <col min="6927" max="6927" width="4.625" style="289" customWidth="1"/>
    <col min="6928" max="7168" width="5.875" style="289"/>
    <col min="7169" max="7181" width="5.875" style="289" customWidth="1"/>
    <col min="7182" max="7182" width="10.625" style="289" customWidth="1"/>
    <col min="7183" max="7183" width="4.625" style="289" customWidth="1"/>
    <col min="7184" max="7424" width="5.875" style="289"/>
    <col min="7425" max="7437" width="5.875" style="289" customWidth="1"/>
    <col min="7438" max="7438" width="10.625" style="289" customWidth="1"/>
    <col min="7439" max="7439" width="4.625" style="289" customWidth="1"/>
    <col min="7440" max="7680" width="5.875" style="289"/>
    <col min="7681" max="7693" width="5.875" style="289" customWidth="1"/>
    <col min="7694" max="7694" width="10.625" style="289" customWidth="1"/>
    <col min="7695" max="7695" width="4.625" style="289" customWidth="1"/>
    <col min="7696" max="7936" width="5.875" style="289"/>
    <col min="7937" max="7949" width="5.875" style="289" customWidth="1"/>
    <col min="7950" max="7950" width="10.625" style="289" customWidth="1"/>
    <col min="7951" max="7951" width="4.625" style="289" customWidth="1"/>
    <col min="7952" max="8192" width="5.875" style="289"/>
    <col min="8193" max="8205" width="5.875" style="289" customWidth="1"/>
    <col min="8206" max="8206" width="10.625" style="289" customWidth="1"/>
    <col min="8207" max="8207" width="4.625" style="289" customWidth="1"/>
    <col min="8208" max="8448" width="5.875" style="289"/>
    <col min="8449" max="8461" width="5.875" style="289" customWidth="1"/>
    <col min="8462" max="8462" width="10.625" style="289" customWidth="1"/>
    <col min="8463" max="8463" width="4.625" style="289" customWidth="1"/>
    <col min="8464" max="8704" width="5.875" style="289"/>
    <col min="8705" max="8717" width="5.875" style="289" customWidth="1"/>
    <col min="8718" max="8718" width="10.625" style="289" customWidth="1"/>
    <col min="8719" max="8719" width="4.625" style="289" customWidth="1"/>
    <col min="8720" max="8960" width="5.875" style="289"/>
    <col min="8961" max="8973" width="5.875" style="289" customWidth="1"/>
    <col min="8974" max="8974" width="10.625" style="289" customWidth="1"/>
    <col min="8975" max="8975" width="4.625" style="289" customWidth="1"/>
    <col min="8976" max="9216" width="5.875" style="289"/>
    <col min="9217" max="9229" width="5.875" style="289" customWidth="1"/>
    <col min="9230" max="9230" width="10.625" style="289" customWidth="1"/>
    <col min="9231" max="9231" width="4.625" style="289" customWidth="1"/>
    <col min="9232" max="9472" width="5.875" style="289"/>
    <col min="9473" max="9485" width="5.875" style="289" customWidth="1"/>
    <col min="9486" max="9486" width="10.625" style="289" customWidth="1"/>
    <col min="9487" max="9487" width="4.625" style="289" customWidth="1"/>
    <col min="9488" max="9728" width="5.875" style="289"/>
    <col min="9729" max="9741" width="5.875" style="289" customWidth="1"/>
    <col min="9742" max="9742" width="10.625" style="289" customWidth="1"/>
    <col min="9743" max="9743" width="4.625" style="289" customWidth="1"/>
    <col min="9744" max="9984" width="5.875" style="289"/>
    <col min="9985" max="9997" width="5.875" style="289" customWidth="1"/>
    <col min="9998" max="9998" width="10.625" style="289" customWidth="1"/>
    <col min="9999" max="9999" width="4.625" style="289" customWidth="1"/>
    <col min="10000" max="10240" width="5.875" style="289"/>
    <col min="10241" max="10253" width="5.875" style="289" customWidth="1"/>
    <col min="10254" max="10254" width="10.625" style="289" customWidth="1"/>
    <col min="10255" max="10255" width="4.625" style="289" customWidth="1"/>
    <col min="10256" max="10496" width="5.875" style="289"/>
    <col min="10497" max="10509" width="5.875" style="289" customWidth="1"/>
    <col min="10510" max="10510" width="10.625" style="289" customWidth="1"/>
    <col min="10511" max="10511" width="4.625" style="289" customWidth="1"/>
    <col min="10512" max="10752" width="5.875" style="289"/>
    <col min="10753" max="10765" width="5.875" style="289" customWidth="1"/>
    <col min="10766" max="10766" width="10.625" style="289" customWidth="1"/>
    <col min="10767" max="10767" width="4.625" style="289" customWidth="1"/>
    <col min="10768" max="11008" width="5.875" style="289"/>
    <col min="11009" max="11021" width="5.875" style="289" customWidth="1"/>
    <col min="11022" max="11022" width="10.625" style="289" customWidth="1"/>
    <col min="11023" max="11023" width="4.625" style="289" customWidth="1"/>
    <col min="11024" max="11264" width="5.875" style="289"/>
    <col min="11265" max="11277" width="5.875" style="289" customWidth="1"/>
    <col min="11278" max="11278" width="10.625" style="289" customWidth="1"/>
    <col min="11279" max="11279" width="4.625" style="289" customWidth="1"/>
    <col min="11280" max="11520" width="5.875" style="289"/>
    <col min="11521" max="11533" width="5.875" style="289" customWidth="1"/>
    <col min="11534" max="11534" width="10.625" style="289" customWidth="1"/>
    <col min="11535" max="11535" width="4.625" style="289" customWidth="1"/>
    <col min="11536" max="11776" width="5.875" style="289"/>
    <col min="11777" max="11789" width="5.875" style="289" customWidth="1"/>
    <col min="11790" max="11790" width="10.625" style="289" customWidth="1"/>
    <col min="11791" max="11791" width="4.625" style="289" customWidth="1"/>
    <col min="11792" max="12032" width="5.875" style="289"/>
    <col min="12033" max="12045" width="5.875" style="289" customWidth="1"/>
    <col min="12046" max="12046" width="10.625" style="289" customWidth="1"/>
    <col min="12047" max="12047" width="4.625" style="289" customWidth="1"/>
    <col min="12048" max="12288" width="5.875" style="289"/>
    <col min="12289" max="12301" width="5.875" style="289" customWidth="1"/>
    <col min="12302" max="12302" width="10.625" style="289" customWidth="1"/>
    <col min="12303" max="12303" width="4.625" style="289" customWidth="1"/>
    <col min="12304" max="12544" width="5.875" style="289"/>
    <col min="12545" max="12557" width="5.875" style="289" customWidth="1"/>
    <col min="12558" max="12558" width="10.625" style="289" customWidth="1"/>
    <col min="12559" max="12559" width="4.625" style="289" customWidth="1"/>
    <col min="12560" max="12800" width="5.875" style="289"/>
    <col min="12801" max="12813" width="5.875" style="289" customWidth="1"/>
    <col min="12814" max="12814" width="10.625" style="289" customWidth="1"/>
    <col min="12815" max="12815" width="4.625" style="289" customWidth="1"/>
    <col min="12816" max="13056" width="5.875" style="289"/>
    <col min="13057" max="13069" width="5.875" style="289" customWidth="1"/>
    <col min="13070" max="13070" width="10.625" style="289" customWidth="1"/>
    <col min="13071" max="13071" width="4.625" style="289" customWidth="1"/>
    <col min="13072" max="13312" width="5.875" style="289"/>
    <col min="13313" max="13325" width="5.875" style="289" customWidth="1"/>
    <col min="13326" max="13326" width="10.625" style="289" customWidth="1"/>
    <col min="13327" max="13327" width="4.625" style="289" customWidth="1"/>
    <col min="13328" max="13568" width="5.875" style="289"/>
    <col min="13569" max="13581" width="5.875" style="289" customWidth="1"/>
    <col min="13582" max="13582" width="10.625" style="289" customWidth="1"/>
    <col min="13583" max="13583" width="4.625" style="289" customWidth="1"/>
    <col min="13584" max="13824" width="5.875" style="289"/>
    <col min="13825" max="13837" width="5.875" style="289" customWidth="1"/>
    <col min="13838" max="13838" width="10.625" style="289" customWidth="1"/>
    <col min="13839" max="13839" width="4.625" style="289" customWidth="1"/>
    <col min="13840" max="14080" width="5.875" style="289"/>
    <col min="14081" max="14093" width="5.875" style="289" customWidth="1"/>
    <col min="14094" max="14094" width="10.625" style="289" customWidth="1"/>
    <col min="14095" max="14095" width="4.625" style="289" customWidth="1"/>
    <col min="14096" max="14336" width="5.875" style="289"/>
    <col min="14337" max="14349" width="5.875" style="289" customWidth="1"/>
    <col min="14350" max="14350" width="10.625" style="289" customWidth="1"/>
    <col min="14351" max="14351" width="4.625" style="289" customWidth="1"/>
    <col min="14352" max="14592" width="5.875" style="289"/>
    <col min="14593" max="14605" width="5.875" style="289" customWidth="1"/>
    <col min="14606" max="14606" width="10.625" style="289" customWidth="1"/>
    <col min="14607" max="14607" width="4.625" style="289" customWidth="1"/>
    <col min="14608" max="14848" width="5.875" style="289"/>
    <col min="14849" max="14861" width="5.875" style="289" customWidth="1"/>
    <col min="14862" max="14862" width="10.625" style="289" customWidth="1"/>
    <col min="14863" max="14863" width="4.625" style="289" customWidth="1"/>
    <col min="14864" max="15104" width="5.875" style="289"/>
    <col min="15105" max="15117" width="5.875" style="289" customWidth="1"/>
    <col min="15118" max="15118" width="10.625" style="289" customWidth="1"/>
    <col min="15119" max="15119" width="4.625" style="289" customWidth="1"/>
    <col min="15120" max="15360" width="5.875" style="289"/>
    <col min="15361" max="15373" width="5.875" style="289" customWidth="1"/>
    <col min="15374" max="15374" width="10.625" style="289" customWidth="1"/>
    <col min="15375" max="15375" width="4.625" style="289" customWidth="1"/>
    <col min="15376" max="15616" width="5.875" style="289"/>
    <col min="15617" max="15629" width="5.875" style="289" customWidth="1"/>
    <col min="15630" max="15630" width="10.625" style="289" customWidth="1"/>
    <col min="15631" max="15631" width="4.625" style="289" customWidth="1"/>
    <col min="15632" max="15872" width="5.875" style="289"/>
    <col min="15873" max="15885" width="5.875" style="289" customWidth="1"/>
    <col min="15886" max="15886" width="10.625" style="289" customWidth="1"/>
    <col min="15887" max="15887" width="4.625" style="289" customWidth="1"/>
    <col min="15888" max="16128" width="5.875" style="289"/>
    <col min="16129" max="16141" width="5.875" style="289" customWidth="1"/>
    <col min="16142" max="16142" width="10.625" style="289" customWidth="1"/>
    <col min="16143" max="16143" width="4.625" style="289" customWidth="1"/>
    <col min="16144" max="16384" width="5.875" style="289"/>
  </cols>
  <sheetData>
    <row r="1" spans="1:14">
      <c r="A1" s="289" t="s">
        <v>1104</v>
      </c>
      <c r="N1" s="290" t="s">
        <v>1209</v>
      </c>
    </row>
    <row r="5" spans="1:14" ht="28.5">
      <c r="A5" s="917" t="s">
        <v>566</v>
      </c>
      <c r="B5" s="917"/>
      <c r="C5" s="917"/>
      <c r="D5" s="917"/>
      <c r="E5" s="917"/>
      <c r="F5" s="917"/>
      <c r="G5" s="917"/>
      <c r="H5" s="917"/>
      <c r="I5" s="917"/>
      <c r="J5" s="917"/>
      <c r="K5" s="917"/>
      <c r="L5" s="917"/>
      <c r="M5" s="917"/>
      <c r="N5" s="917"/>
    </row>
    <row r="9" spans="1:14" ht="14.25" customHeight="1"/>
    <row r="10" spans="1:14">
      <c r="A10" s="289" t="s">
        <v>1381</v>
      </c>
      <c r="M10"/>
      <c r="N10"/>
    </row>
    <row r="11" spans="1:14" ht="14.25" customHeight="1">
      <c r="A11" s="289" t="s">
        <v>1219</v>
      </c>
      <c r="C11" s="1213"/>
      <c r="D11" s="1213"/>
      <c r="E11" s="1213"/>
      <c r="F11" s="1213"/>
      <c r="G11" s="289" t="s">
        <v>1105</v>
      </c>
      <c r="H11" s="544"/>
      <c r="I11" s="1214" t="s">
        <v>1106</v>
      </c>
      <c r="J11" s="1214"/>
      <c r="K11" s="289" t="s">
        <v>1220</v>
      </c>
    </row>
    <row r="12" spans="1:14" ht="14.25" customHeight="1">
      <c r="A12" s="289" t="s">
        <v>1221</v>
      </c>
      <c r="H12" s="146"/>
      <c r="K12" s="146"/>
    </row>
    <row r="13" spans="1:14" ht="14.25" customHeight="1">
      <c r="H13" s="146"/>
    </row>
    <row r="16" spans="1:14">
      <c r="B16" s="488" t="s">
        <v>1329</v>
      </c>
      <c r="C16" s="488"/>
      <c r="D16" s="488"/>
      <c r="E16" s="488"/>
    </row>
    <row r="17" spans="2:14">
      <c r="B17" s="296"/>
      <c r="C17" s="467"/>
      <c r="D17" s="467"/>
    </row>
    <row r="18" spans="2:14">
      <c r="B18" s="296"/>
      <c r="C18" s="467"/>
      <c r="D18" s="467"/>
      <c r="F18" s="1214" t="s">
        <v>1106</v>
      </c>
      <c r="G18" s="1214"/>
      <c r="H18" s="1214"/>
      <c r="I18" s="1214"/>
      <c r="J18" s="431"/>
      <c r="K18" s="428"/>
      <c r="L18" s="428" t="s">
        <v>1222</v>
      </c>
      <c r="M18" s="428"/>
    </row>
    <row r="19" spans="2:14">
      <c r="B19" s="296"/>
      <c r="C19" s="467"/>
      <c r="D19" s="467"/>
    </row>
    <row r="20" spans="2:14">
      <c r="B20" s="296"/>
      <c r="C20" s="467"/>
      <c r="D20" s="467"/>
      <c r="G20" s="289" t="s">
        <v>534</v>
      </c>
      <c r="I20" s="428"/>
      <c r="J20" s="428"/>
      <c r="K20" s="428"/>
    </row>
    <row r="21" spans="2:14">
      <c r="B21" s="296"/>
      <c r="C21" s="467"/>
      <c r="D21" s="467"/>
    </row>
    <row r="22" spans="2:14">
      <c r="B22" s="296"/>
      <c r="C22" s="467"/>
      <c r="D22" s="467"/>
    </row>
    <row r="23" spans="2:14">
      <c r="B23" s="296"/>
      <c r="C23" s="467"/>
      <c r="D23" s="467"/>
    </row>
    <row r="24" spans="2:14">
      <c r="B24" s="296"/>
      <c r="C24" s="467"/>
      <c r="D24" s="467"/>
    </row>
    <row r="25" spans="2:14">
      <c r="B25" s="296"/>
      <c r="C25" s="467"/>
      <c r="D25" s="467"/>
      <c r="E25" s="545" t="s">
        <v>1096</v>
      </c>
      <c r="G25" s="657"/>
      <c r="H25" s="657"/>
      <c r="I25" s="657"/>
      <c r="J25" s="657"/>
      <c r="K25" s="657"/>
      <c r="L25" s="657"/>
      <c r="M25" s="657"/>
    </row>
    <row r="26" spans="2:14">
      <c r="B26" s="296"/>
      <c r="C26" s="467"/>
      <c r="D26" s="467"/>
    </row>
    <row r="27" spans="2:14">
      <c r="B27" s="296"/>
      <c r="C27" s="467"/>
      <c r="D27" s="467"/>
    </row>
    <row r="28" spans="2:14">
      <c r="B28" s="296"/>
      <c r="C28" s="467"/>
      <c r="D28" s="467"/>
    </row>
    <row r="29" spans="2:14">
      <c r="B29" s="296"/>
      <c r="C29" s="467"/>
      <c r="D29" s="467"/>
      <c r="F29" s="290" t="s">
        <v>1107</v>
      </c>
      <c r="H29" s="658"/>
      <c r="I29" s="658"/>
      <c r="J29" s="658"/>
      <c r="K29" s="658"/>
      <c r="L29" s="658"/>
      <c r="N29" s="289" t="s">
        <v>515</v>
      </c>
    </row>
    <row r="30" spans="2:14">
      <c r="B30" s="296"/>
      <c r="C30" s="467"/>
      <c r="D30" s="467"/>
    </row>
    <row r="31" spans="2:14">
      <c r="B31" s="296"/>
      <c r="C31" s="467"/>
      <c r="D31" s="467"/>
    </row>
    <row r="32" spans="2:14">
      <c r="B32" s="296"/>
      <c r="C32" s="467"/>
      <c r="D32" s="467"/>
    </row>
    <row r="33" spans="1:13">
      <c r="B33" s="296"/>
      <c r="C33" s="467"/>
      <c r="D33" s="467"/>
    </row>
    <row r="34" spans="1:13" ht="21">
      <c r="B34" s="296"/>
      <c r="C34" s="467"/>
      <c r="D34" s="467"/>
      <c r="H34" s="142"/>
      <c r="I34" s="281"/>
      <c r="J34" s="469"/>
      <c r="K34" s="468"/>
      <c r="L34" s="463"/>
    </row>
    <row r="35" spans="1:13">
      <c r="A35" s="289" t="s">
        <v>1223</v>
      </c>
      <c r="B35" s="296"/>
      <c r="C35" s="467"/>
      <c r="D35" s="467"/>
    </row>
    <row r="36" spans="1:13">
      <c r="A36" s="289" t="s">
        <v>1224</v>
      </c>
      <c r="B36" s="296"/>
      <c r="C36" s="467"/>
      <c r="D36" s="467"/>
    </row>
    <row r="37" spans="1:13">
      <c r="B37" s="296"/>
      <c r="C37" s="467"/>
      <c r="D37" s="467"/>
    </row>
    <row r="40" spans="1:13" ht="18.75">
      <c r="D40" s="933"/>
      <c r="E40" s="933"/>
      <c r="F40" s="469"/>
      <c r="H40" s="487"/>
    </row>
    <row r="42" spans="1:13" ht="21">
      <c r="D42" s="546"/>
      <c r="E42" s="546"/>
      <c r="F42" s="545"/>
      <c r="G42" s="546"/>
      <c r="I42" s="927"/>
      <c r="J42" s="927"/>
      <c r="K42" s="928"/>
      <c r="L42" s="928"/>
    </row>
    <row r="43" spans="1:13" ht="21">
      <c r="D43" s="546"/>
      <c r="E43" s="546"/>
      <c r="F43" s="545"/>
      <c r="G43" s="546"/>
      <c r="I43" s="463"/>
      <c r="J43" s="463"/>
      <c r="K43" s="464"/>
      <c r="L43" s="464"/>
    </row>
    <row r="44" spans="1:13" ht="21">
      <c r="D44" s="546"/>
      <c r="E44" s="546"/>
      <c r="F44" s="545"/>
      <c r="G44" s="546"/>
      <c r="I44" s="463"/>
      <c r="J44" s="463"/>
      <c r="K44" s="464"/>
      <c r="L44" s="464"/>
    </row>
    <row r="45" spans="1:13" ht="21">
      <c r="D45" s="546"/>
      <c r="E45" s="546"/>
      <c r="F45" s="545"/>
      <c r="G45" s="546"/>
      <c r="I45" s="463"/>
      <c r="J45" s="463"/>
      <c r="K45" s="464"/>
      <c r="L45" s="464"/>
    </row>
    <row r="47" spans="1:13">
      <c r="K47" s="949"/>
      <c r="L47" s="949"/>
      <c r="M47" s="290"/>
    </row>
    <row r="48" spans="1:13">
      <c r="A48" s="547"/>
    </row>
  </sheetData>
  <mergeCells count="8">
    <mergeCell ref="K47:L47"/>
    <mergeCell ref="A5:N5"/>
    <mergeCell ref="C11:F11"/>
    <mergeCell ref="I11:J11"/>
    <mergeCell ref="F18:I18"/>
    <mergeCell ref="D40:E40"/>
    <mergeCell ref="I42:J42"/>
    <mergeCell ref="K42:L42"/>
  </mergeCells>
  <phoneticPr fontId="3"/>
  <dataValidations count="2">
    <dataValidation type="list" allowBlank="1" showInputMessage="1" showErrorMessage="1" sqref="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xr:uid="{00000000-0002-0000-1A00-000000000000}">
      <formula1>"　,衆議院議員,参議院議員"</formula1>
    </dataValidation>
    <dataValidation type="list" allowBlank="1" showInputMessage="1" showErrorMessage="1" sqref="I11:J11 JE11:JF11 TA11:TB11 ACW11:ACX11 AMS11:AMT11 AWO11:AWP11 BGK11:BGL11 BQG11:BQH11 CAC11:CAD11 CJY11:CJZ11 CTU11:CTV11 DDQ11:DDR11 DNM11:DNN11 DXI11:DXJ11 EHE11:EHF11 ERA11:ERB11 FAW11:FAX11 FKS11:FKT11 FUO11:FUP11 GEK11:GEL11 GOG11:GOH11 GYC11:GYD11 HHY11:HHZ11 HRU11:HRV11 IBQ11:IBR11 ILM11:ILN11 IVI11:IVJ11 JFE11:JFF11 JPA11:JPB11 JYW11:JYX11 KIS11:KIT11 KSO11:KSP11 LCK11:LCL11 LMG11:LMH11 LWC11:LWD11 MFY11:MFZ11 MPU11:MPV11 MZQ11:MZR11 NJM11:NJN11 NTI11:NTJ11 ODE11:ODF11 ONA11:ONB11 OWW11:OWX11 PGS11:PGT11 PQO11:PQP11 QAK11:QAL11 QKG11:QKH11 QUC11:QUD11 RDY11:RDZ11 RNU11:RNV11 RXQ11:RXR11 SHM11:SHN11 SRI11:SRJ11 TBE11:TBF11 TLA11:TLB11 TUW11:TUX11 UES11:UET11 UOO11:UOP11 UYK11:UYL11 VIG11:VIH11 VSC11:VSD11 WBY11:WBZ11 WLU11:WLV11 WVQ11:WVR11 I65547:J65547 JE65547:JF65547 TA65547:TB65547 ACW65547:ACX65547 AMS65547:AMT65547 AWO65547:AWP65547 BGK65547:BGL65547 BQG65547:BQH65547 CAC65547:CAD65547 CJY65547:CJZ65547 CTU65547:CTV65547 DDQ65547:DDR65547 DNM65547:DNN65547 DXI65547:DXJ65547 EHE65547:EHF65547 ERA65547:ERB65547 FAW65547:FAX65547 FKS65547:FKT65547 FUO65547:FUP65547 GEK65547:GEL65547 GOG65547:GOH65547 GYC65547:GYD65547 HHY65547:HHZ65547 HRU65547:HRV65547 IBQ65547:IBR65547 ILM65547:ILN65547 IVI65547:IVJ65547 JFE65547:JFF65547 JPA65547:JPB65547 JYW65547:JYX65547 KIS65547:KIT65547 KSO65547:KSP65547 LCK65547:LCL65547 LMG65547:LMH65547 LWC65547:LWD65547 MFY65547:MFZ65547 MPU65547:MPV65547 MZQ65547:MZR65547 NJM65547:NJN65547 NTI65547:NTJ65547 ODE65547:ODF65547 ONA65547:ONB65547 OWW65547:OWX65547 PGS65547:PGT65547 PQO65547:PQP65547 QAK65547:QAL65547 QKG65547:QKH65547 QUC65547:QUD65547 RDY65547:RDZ65547 RNU65547:RNV65547 RXQ65547:RXR65547 SHM65547:SHN65547 SRI65547:SRJ65547 TBE65547:TBF65547 TLA65547:TLB65547 TUW65547:TUX65547 UES65547:UET65547 UOO65547:UOP65547 UYK65547:UYL65547 VIG65547:VIH65547 VSC65547:VSD65547 WBY65547:WBZ65547 WLU65547:WLV65547 WVQ65547:WVR65547 I131083:J131083 JE131083:JF131083 TA131083:TB131083 ACW131083:ACX131083 AMS131083:AMT131083 AWO131083:AWP131083 BGK131083:BGL131083 BQG131083:BQH131083 CAC131083:CAD131083 CJY131083:CJZ131083 CTU131083:CTV131083 DDQ131083:DDR131083 DNM131083:DNN131083 DXI131083:DXJ131083 EHE131083:EHF131083 ERA131083:ERB131083 FAW131083:FAX131083 FKS131083:FKT131083 FUO131083:FUP131083 GEK131083:GEL131083 GOG131083:GOH131083 GYC131083:GYD131083 HHY131083:HHZ131083 HRU131083:HRV131083 IBQ131083:IBR131083 ILM131083:ILN131083 IVI131083:IVJ131083 JFE131083:JFF131083 JPA131083:JPB131083 JYW131083:JYX131083 KIS131083:KIT131083 KSO131083:KSP131083 LCK131083:LCL131083 LMG131083:LMH131083 LWC131083:LWD131083 MFY131083:MFZ131083 MPU131083:MPV131083 MZQ131083:MZR131083 NJM131083:NJN131083 NTI131083:NTJ131083 ODE131083:ODF131083 ONA131083:ONB131083 OWW131083:OWX131083 PGS131083:PGT131083 PQO131083:PQP131083 QAK131083:QAL131083 QKG131083:QKH131083 QUC131083:QUD131083 RDY131083:RDZ131083 RNU131083:RNV131083 RXQ131083:RXR131083 SHM131083:SHN131083 SRI131083:SRJ131083 TBE131083:TBF131083 TLA131083:TLB131083 TUW131083:TUX131083 UES131083:UET131083 UOO131083:UOP131083 UYK131083:UYL131083 VIG131083:VIH131083 VSC131083:VSD131083 WBY131083:WBZ131083 WLU131083:WLV131083 WVQ131083:WVR131083 I196619:J196619 JE196619:JF196619 TA196619:TB196619 ACW196619:ACX196619 AMS196619:AMT196619 AWO196619:AWP196619 BGK196619:BGL196619 BQG196619:BQH196619 CAC196619:CAD196619 CJY196619:CJZ196619 CTU196619:CTV196619 DDQ196619:DDR196619 DNM196619:DNN196619 DXI196619:DXJ196619 EHE196619:EHF196619 ERA196619:ERB196619 FAW196619:FAX196619 FKS196619:FKT196619 FUO196619:FUP196619 GEK196619:GEL196619 GOG196619:GOH196619 GYC196619:GYD196619 HHY196619:HHZ196619 HRU196619:HRV196619 IBQ196619:IBR196619 ILM196619:ILN196619 IVI196619:IVJ196619 JFE196619:JFF196619 JPA196619:JPB196619 JYW196619:JYX196619 KIS196619:KIT196619 KSO196619:KSP196619 LCK196619:LCL196619 LMG196619:LMH196619 LWC196619:LWD196619 MFY196619:MFZ196619 MPU196619:MPV196619 MZQ196619:MZR196619 NJM196619:NJN196619 NTI196619:NTJ196619 ODE196619:ODF196619 ONA196619:ONB196619 OWW196619:OWX196619 PGS196619:PGT196619 PQO196619:PQP196619 QAK196619:QAL196619 QKG196619:QKH196619 QUC196619:QUD196619 RDY196619:RDZ196619 RNU196619:RNV196619 RXQ196619:RXR196619 SHM196619:SHN196619 SRI196619:SRJ196619 TBE196619:TBF196619 TLA196619:TLB196619 TUW196619:TUX196619 UES196619:UET196619 UOO196619:UOP196619 UYK196619:UYL196619 VIG196619:VIH196619 VSC196619:VSD196619 WBY196619:WBZ196619 WLU196619:WLV196619 WVQ196619:WVR196619 I262155:J262155 JE262155:JF262155 TA262155:TB262155 ACW262155:ACX262155 AMS262155:AMT262155 AWO262155:AWP262155 BGK262155:BGL262155 BQG262155:BQH262155 CAC262155:CAD262155 CJY262155:CJZ262155 CTU262155:CTV262155 DDQ262155:DDR262155 DNM262155:DNN262155 DXI262155:DXJ262155 EHE262155:EHF262155 ERA262155:ERB262155 FAW262155:FAX262155 FKS262155:FKT262155 FUO262155:FUP262155 GEK262155:GEL262155 GOG262155:GOH262155 GYC262155:GYD262155 HHY262155:HHZ262155 HRU262155:HRV262155 IBQ262155:IBR262155 ILM262155:ILN262155 IVI262155:IVJ262155 JFE262155:JFF262155 JPA262155:JPB262155 JYW262155:JYX262155 KIS262155:KIT262155 KSO262155:KSP262155 LCK262155:LCL262155 LMG262155:LMH262155 LWC262155:LWD262155 MFY262155:MFZ262155 MPU262155:MPV262155 MZQ262155:MZR262155 NJM262155:NJN262155 NTI262155:NTJ262155 ODE262155:ODF262155 ONA262155:ONB262155 OWW262155:OWX262155 PGS262155:PGT262155 PQO262155:PQP262155 QAK262155:QAL262155 QKG262155:QKH262155 QUC262155:QUD262155 RDY262155:RDZ262155 RNU262155:RNV262155 RXQ262155:RXR262155 SHM262155:SHN262155 SRI262155:SRJ262155 TBE262155:TBF262155 TLA262155:TLB262155 TUW262155:TUX262155 UES262155:UET262155 UOO262155:UOP262155 UYK262155:UYL262155 VIG262155:VIH262155 VSC262155:VSD262155 WBY262155:WBZ262155 WLU262155:WLV262155 WVQ262155:WVR262155 I327691:J327691 JE327691:JF327691 TA327691:TB327691 ACW327691:ACX327691 AMS327691:AMT327691 AWO327691:AWP327691 BGK327691:BGL327691 BQG327691:BQH327691 CAC327691:CAD327691 CJY327691:CJZ327691 CTU327691:CTV327691 DDQ327691:DDR327691 DNM327691:DNN327691 DXI327691:DXJ327691 EHE327691:EHF327691 ERA327691:ERB327691 FAW327691:FAX327691 FKS327691:FKT327691 FUO327691:FUP327691 GEK327691:GEL327691 GOG327691:GOH327691 GYC327691:GYD327691 HHY327691:HHZ327691 HRU327691:HRV327691 IBQ327691:IBR327691 ILM327691:ILN327691 IVI327691:IVJ327691 JFE327691:JFF327691 JPA327691:JPB327691 JYW327691:JYX327691 KIS327691:KIT327691 KSO327691:KSP327691 LCK327691:LCL327691 LMG327691:LMH327691 LWC327691:LWD327691 MFY327691:MFZ327691 MPU327691:MPV327691 MZQ327691:MZR327691 NJM327691:NJN327691 NTI327691:NTJ327691 ODE327691:ODF327691 ONA327691:ONB327691 OWW327691:OWX327691 PGS327691:PGT327691 PQO327691:PQP327691 QAK327691:QAL327691 QKG327691:QKH327691 QUC327691:QUD327691 RDY327691:RDZ327691 RNU327691:RNV327691 RXQ327691:RXR327691 SHM327691:SHN327691 SRI327691:SRJ327691 TBE327691:TBF327691 TLA327691:TLB327691 TUW327691:TUX327691 UES327691:UET327691 UOO327691:UOP327691 UYK327691:UYL327691 VIG327691:VIH327691 VSC327691:VSD327691 WBY327691:WBZ327691 WLU327691:WLV327691 WVQ327691:WVR327691 I393227:J393227 JE393227:JF393227 TA393227:TB393227 ACW393227:ACX393227 AMS393227:AMT393227 AWO393227:AWP393227 BGK393227:BGL393227 BQG393227:BQH393227 CAC393227:CAD393227 CJY393227:CJZ393227 CTU393227:CTV393227 DDQ393227:DDR393227 DNM393227:DNN393227 DXI393227:DXJ393227 EHE393227:EHF393227 ERA393227:ERB393227 FAW393227:FAX393227 FKS393227:FKT393227 FUO393227:FUP393227 GEK393227:GEL393227 GOG393227:GOH393227 GYC393227:GYD393227 HHY393227:HHZ393227 HRU393227:HRV393227 IBQ393227:IBR393227 ILM393227:ILN393227 IVI393227:IVJ393227 JFE393227:JFF393227 JPA393227:JPB393227 JYW393227:JYX393227 KIS393227:KIT393227 KSO393227:KSP393227 LCK393227:LCL393227 LMG393227:LMH393227 LWC393227:LWD393227 MFY393227:MFZ393227 MPU393227:MPV393227 MZQ393227:MZR393227 NJM393227:NJN393227 NTI393227:NTJ393227 ODE393227:ODF393227 ONA393227:ONB393227 OWW393227:OWX393227 PGS393227:PGT393227 PQO393227:PQP393227 QAK393227:QAL393227 QKG393227:QKH393227 QUC393227:QUD393227 RDY393227:RDZ393227 RNU393227:RNV393227 RXQ393227:RXR393227 SHM393227:SHN393227 SRI393227:SRJ393227 TBE393227:TBF393227 TLA393227:TLB393227 TUW393227:TUX393227 UES393227:UET393227 UOO393227:UOP393227 UYK393227:UYL393227 VIG393227:VIH393227 VSC393227:VSD393227 WBY393227:WBZ393227 WLU393227:WLV393227 WVQ393227:WVR393227 I458763:J458763 JE458763:JF458763 TA458763:TB458763 ACW458763:ACX458763 AMS458763:AMT458763 AWO458763:AWP458763 BGK458763:BGL458763 BQG458763:BQH458763 CAC458763:CAD458763 CJY458763:CJZ458763 CTU458763:CTV458763 DDQ458763:DDR458763 DNM458763:DNN458763 DXI458763:DXJ458763 EHE458763:EHF458763 ERA458763:ERB458763 FAW458763:FAX458763 FKS458763:FKT458763 FUO458763:FUP458763 GEK458763:GEL458763 GOG458763:GOH458763 GYC458763:GYD458763 HHY458763:HHZ458763 HRU458763:HRV458763 IBQ458763:IBR458763 ILM458763:ILN458763 IVI458763:IVJ458763 JFE458763:JFF458763 JPA458763:JPB458763 JYW458763:JYX458763 KIS458763:KIT458763 KSO458763:KSP458763 LCK458763:LCL458763 LMG458763:LMH458763 LWC458763:LWD458763 MFY458763:MFZ458763 MPU458763:MPV458763 MZQ458763:MZR458763 NJM458763:NJN458763 NTI458763:NTJ458763 ODE458763:ODF458763 ONA458763:ONB458763 OWW458763:OWX458763 PGS458763:PGT458763 PQO458763:PQP458763 QAK458763:QAL458763 QKG458763:QKH458763 QUC458763:QUD458763 RDY458763:RDZ458763 RNU458763:RNV458763 RXQ458763:RXR458763 SHM458763:SHN458763 SRI458763:SRJ458763 TBE458763:TBF458763 TLA458763:TLB458763 TUW458763:TUX458763 UES458763:UET458763 UOO458763:UOP458763 UYK458763:UYL458763 VIG458763:VIH458763 VSC458763:VSD458763 WBY458763:WBZ458763 WLU458763:WLV458763 WVQ458763:WVR458763 I524299:J524299 JE524299:JF524299 TA524299:TB524299 ACW524299:ACX524299 AMS524299:AMT524299 AWO524299:AWP524299 BGK524299:BGL524299 BQG524299:BQH524299 CAC524299:CAD524299 CJY524299:CJZ524299 CTU524299:CTV524299 DDQ524299:DDR524299 DNM524299:DNN524299 DXI524299:DXJ524299 EHE524299:EHF524299 ERA524299:ERB524299 FAW524299:FAX524299 FKS524299:FKT524299 FUO524299:FUP524299 GEK524299:GEL524299 GOG524299:GOH524299 GYC524299:GYD524299 HHY524299:HHZ524299 HRU524299:HRV524299 IBQ524299:IBR524299 ILM524299:ILN524299 IVI524299:IVJ524299 JFE524299:JFF524299 JPA524299:JPB524299 JYW524299:JYX524299 KIS524299:KIT524299 KSO524299:KSP524299 LCK524299:LCL524299 LMG524299:LMH524299 LWC524299:LWD524299 MFY524299:MFZ524299 MPU524299:MPV524299 MZQ524299:MZR524299 NJM524299:NJN524299 NTI524299:NTJ524299 ODE524299:ODF524299 ONA524299:ONB524299 OWW524299:OWX524299 PGS524299:PGT524299 PQO524299:PQP524299 QAK524299:QAL524299 QKG524299:QKH524299 QUC524299:QUD524299 RDY524299:RDZ524299 RNU524299:RNV524299 RXQ524299:RXR524299 SHM524299:SHN524299 SRI524299:SRJ524299 TBE524299:TBF524299 TLA524299:TLB524299 TUW524299:TUX524299 UES524299:UET524299 UOO524299:UOP524299 UYK524299:UYL524299 VIG524299:VIH524299 VSC524299:VSD524299 WBY524299:WBZ524299 WLU524299:WLV524299 WVQ524299:WVR524299 I589835:J589835 JE589835:JF589835 TA589835:TB589835 ACW589835:ACX589835 AMS589835:AMT589835 AWO589835:AWP589835 BGK589835:BGL589835 BQG589835:BQH589835 CAC589835:CAD589835 CJY589835:CJZ589835 CTU589835:CTV589835 DDQ589835:DDR589835 DNM589835:DNN589835 DXI589835:DXJ589835 EHE589835:EHF589835 ERA589835:ERB589835 FAW589835:FAX589835 FKS589835:FKT589835 FUO589835:FUP589835 GEK589835:GEL589835 GOG589835:GOH589835 GYC589835:GYD589835 HHY589835:HHZ589835 HRU589835:HRV589835 IBQ589835:IBR589835 ILM589835:ILN589835 IVI589835:IVJ589835 JFE589835:JFF589835 JPA589835:JPB589835 JYW589835:JYX589835 KIS589835:KIT589835 KSO589835:KSP589835 LCK589835:LCL589835 LMG589835:LMH589835 LWC589835:LWD589835 MFY589835:MFZ589835 MPU589835:MPV589835 MZQ589835:MZR589835 NJM589835:NJN589835 NTI589835:NTJ589835 ODE589835:ODF589835 ONA589835:ONB589835 OWW589835:OWX589835 PGS589835:PGT589835 PQO589835:PQP589835 QAK589835:QAL589835 QKG589835:QKH589835 QUC589835:QUD589835 RDY589835:RDZ589835 RNU589835:RNV589835 RXQ589835:RXR589835 SHM589835:SHN589835 SRI589835:SRJ589835 TBE589835:TBF589835 TLA589835:TLB589835 TUW589835:TUX589835 UES589835:UET589835 UOO589835:UOP589835 UYK589835:UYL589835 VIG589835:VIH589835 VSC589835:VSD589835 WBY589835:WBZ589835 WLU589835:WLV589835 WVQ589835:WVR589835 I655371:J655371 JE655371:JF655371 TA655371:TB655371 ACW655371:ACX655371 AMS655371:AMT655371 AWO655371:AWP655371 BGK655371:BGL655371 BQG655371:BQH655371 CAC655371:CAD655371 CJY655371:CJZ655371 CTU655371:CTV655371 DDQ655371:DDR655371 DNM655371:DNN655371 DXI655371:DXJ655371 EHE655371:EHF655371 ERA655371:ERB655371 FAW655371:FAX655371 FKS655371:FKT655371 FUO655371:FUP655371 GEK655371:GEL655371 GOG655371:GOH655371 GYC655371:GYD655371 HHY655371:HHZ655371 HRU655371:HRV655371 IBQ655371:IBR655371 ILM655371:ILN655371 IVI655371:IVJ655371 JFE655371:JFF655371 JPA655371:JPB655371 JYW655371:JYX655371 KIS655371:KIT655371 KSO655371:KSP655371 LCK655371:LCL655371 LMG655371:LMH655371 LWC655371:LWD655371 MFY655371:MFZ655371 MPU655371:MPV655371 MZQ655371:MZR655371 NJM655371:NJN655371 NTI655371:NTJ655371 ODE655371:ODF655371 ONA655371:ONB655371 OWW655371:OWX655371 PGS655371:PGT655371 PQO655371:PQP655371 QAK655371:QAL655371 QKG655371:QKH655371 QUC655371:QUD655371 RDY655371:RDZ655371 RNU655371:RNV655371 RXQ655371:RXR655371 SHM655371:SHN655371 SRI655371:SRJ655371 TBE655371:TBF655371 TLA655371:TLB655371 TUW655371:TUX655371 UES655371:UET655371 UOO655371:UOP655371 UYK655371:UYL655371 VIG655371:VIH655371 VSC655371:VSD655371 WBY655371:WBZ655371 WLU655371:WLV655371 WVQ655371:WVR655371 I720907:J720907 JE720907:JF720907 TA720907:TB720907 ACW720907:ACX720907 AMS720907:AMT720907 AWO720907:AWP720907 BGK720907:BGL720907 BQG720907:BQH720907 CAC720907:CAD720907 CJY720907:CJZ720907 CTU720907:CTV720907 DDQ720907:DDR720907 DNM720907:DNN720907 DXI720907:DXJ720907 EHE720907:EHF720907 ERA720907:ERB720907 FAW720907:FAX720907 FKS720907:FKT720907 FUO720907:FUP720907 GEK720907:GEL720907 GOG720907:GOH720907 GYC720907:GYD720907 HHY720907:HHZ720907 HRU720907:HRV720907 IBQ720907:IBR720907 ILM720907:ILN720907 IVI720907:IVJ720907 JFE720907:JFF720907 JPA720907:JPB720907 JYW720907:JYX720907 KIS720907:KIT720907 KSO720907:KSP720907 LCK720907:LCL720907 LMG720907:LMH720907 LWC720907:LWD720907 MFY720907:MFZ720907 MPU720907:MPV720907 MZQ720907:MZR720907 NJM720907:NJN720907 NTI720907:NTJ720907 ODE720907:ODF720907 ONA720907:ONB720907 OWW720907:OWX720907 PGS720907:PGT720907 PQO720907:PQP720907 QAK720907:QAL720907 QKG720907:QKH720907 QUC720907:QUD720907 RDY720907:RDZ720907 RNU720907:RNV720907 RXQ720907:RXR720907 SHM720907:SHN720907 SRI720907:SRJ720907 TBE720907:TBF720907 TLA720907:TLB720907 TUW720907:TUX720907 UES720907:UET720907 UOO720907:UOP720907 UYK720907:UYL720907 VIG720907:VIH720907 VSC720907:VSD720907 WBY720907:WBZ720907 WLU720907:WLV720907 WVQ720907:WVR720907 I786443:J786443 JE786443:JF786443 TA786443:TB786443 ACW786443:ACX786443 AMS786443:AMT786443 AWO786443:AWP786443 BGK786443:BGL786443 BQG786443:BQH786443 CAC786443:CAD786443 CJY786443:CJZ786443 CTU786443:CTV786443 DDQ786443:DDR786443 DNM786443:DNN786443 DXI786443:DXJ786443 EHE786443:EHF786443 ERA786443:ERB786443 FAW786443:FAX786443 FKS786443:FKT786443 FUO786443:FUP786443 GEK786443:GEL786443 GOG786443:GOH786443 GYC786443:GYD786443 HHY786443:HHZ786443 HRU786443:HRV786443 IBQ786443:IBR786443 ILM786443:ILN786443 IVI786443:IVJ786443 JFE786443:JFF786443 JPA786443:JPB786443 JYW786443:JYX786443 KIS786443:KIT786443 KSO786443:KSP786443 LCK786443:LCL786443 LMG786443:LMH786443 LWC786443:LWD786443 MFY786443:MFZ786443 MPU786443:MPV786443 MZQ786443:MZR786443 NJM786443:NJN786443 NTI786443:NTJ786443 ODE786443:ODF786443 ONA786443:ONB786443 OWW786443:OWX786443 PGS786443:PGT786443 PQO786443:PQP786443 QAK786443:QAL786443 QKG786443:QKH786443 QUC786443:QUD786443 RDY786443:RDZ786443 RNU786443:RNV786443 RXQ786443:RXR786443 SHM786443:SHN786443 SRI786443:SRJ786443 TBE786443:TBF786443 TLA786443:TLB786443 TUW786443:TUX786443 UES786443:UET786443 UOO786443:UOP786443 UYK786443:UYL786443 VIG786443:VIH786443 VSC786443:VSD786443 WBY786443:WBZ786443 WLU786443:WLV786443 WVQ786443:WVR786443 I851979:J851979 JE851979:JF851979 TA851979:TB851979 ACW851979:ACX851979 AMS851979:AMT851979 AWO851979:AWP851979 BGK851979:BGL851979 BQG851979:BQH851979 CAC851979:CAD851979 CJY851979:CJZ851979 CTU851979:CTV851979 DDQ851979:DDR851979 DNM851979:DNN851979 DXI851979:DXJ851979 EHE851979:EHF851979 ERA851979:ERB851979 FAW851979:FAX851979 FKS851979:FKT851979 FUO851979:FUP851979 GEK851979:GEL851979 GOG851979:GOH851979 GYC851979:GYD851979 HHY851979:HHZ851979 HRU851979:HRV851979 IBQ851979:IBR851979 ILM851979:ILN851979 IVI851979:IVJ851979 JFE851979:JFF851979 JPA851979:JPB851979 JYW851979:JYX851979 KIS851979:KIT851979 KSO851979:KSP851979 LCK851979:LCL851979 LMG851979:LMH851979 LWC851979:LWD851979 MFY851979:MFZ851979 MPU851979:MPV851979 MZQ851979:MZR851979 NJM851979:NJN851979 NTI851979:NTJ851979 ODE851979:ODF851979 ONA851979:ONB851979 OWW851979:OWX851979 PGS851979:PGT851979 PQO851979:PQP851979 QAK851979:QAL851979 QKG851979:QKH851979 QUC851979:QUD851979 RDY851979:RDZ851979 RNU851979:RNV851979 RXQ851979:RXR851979 SHM851979:SHN851979 SRI851979:SRJ851979 TBE851979:TBF851979 TLA851979:TLB851979 TUW851979:TUX851979 UES851979:UET851979 UOO851979:UOP851979 UYK851979:UYL851979 VIG851979:VIH851979 VSC851979:VSD851979 WBY851979:WBZ851979 WLU851979:WLV851979 WVQ851979:WVR851979 I917515:J917515 JE917515:JF917515 TA917515:TB917515 ACW917515:ACX917515 AMS917515:AMT917515 AWO917515:AWP917515 BGK917515:BGL917515 BQG917515:BQH917515 CAC917515:CAD917515 CJY917515:CJZ917515 CTU917515:CTV917515 DDQ917515:DDR917515 DNM917515:DNN917515 DXI917515:DXJ917515 EHE917515:EHF917515 ERA917515:ERB917515 FAW917515:FAX917515 FKS917515:FKT917515 FUO917515:FUP917515 GEK917515:GEL917515 GOG917515:GOH917515 GYC917515:GYD917515 HHY917515:HHZ917515 HRU917515:HRV917515 IBQ917515:IBR917515 ILM917515:ILN917515 IVI917515:IVJ917515 JFE917515:JFF917515 JPA917515:JPB917515 JYW917515:JYX917515 KIS917515:KIT917515 KSO917515:KSP917515 LCK917515:LCL917515 LMG917515:LMH917515 LWC917515:LWD917515 MFY917515:MFZ917515 MPU917515:MPV917515 MZQ917515:MZR917515 NJM917515:NJN917515 NTI917515:NTJ917515 ODE917515:ODF917515 ONA917515:ONB917515 OWW917515:OWX917515 PGS917515:PGT917515 PQO917515:PQP917515 QAK917515:QAL917515 QKG917515:QKH917515 QUC917515:QUD917515 RDY917515:RDZ917515 RNU917515:RNV917515 RXQ917515:RXR917515 SHM917515:SHN917515 SRI917515:SRJ917515 TBE917515:TBF917515 TLA917515:TLB917515 TUW917515:TUX917515 UES917515:UET917515 UOO917515:UOP917515 UYK917515:UYL917515 VIG917515:VIH917515 VSC917515:VSD917515 WBY917515:WBZ917515 WLU917515:WLV917515 WVQ917515:WVR917515 I983051:J983051 JE983051:JF983051 TA983051:TB983051 ACW983051:ACX983051 AMS983051:AMT983051 AWO983051:AWP983051 BGK983051:BGL983051 BQG983051:BQH983051 CAC983051:CAD983051 CJY983051:CJZ983051 CTU983051:CTV983051 DDQ983051:DDR983051 DNM983051:DNN983051 DXI983051:DXJ983051 EHE983051:EHF983051 ERA983051:ERB983051 FAW983051:FAX983051 FKS983051:FKT983051 FUO983051:FUP983051 GEK983051:GEL983051 GOG983051:GOH983051 GYC983051:GYD983051 HHY983051:HHZ983051 HRU983051:HRV983051 IBQ983051:IBR983051 ILM983051:ILN983051 IVI983051:IVJ983051 JFE983051:JFF983051 JPA983051:JPB983051 JYW983051:JYX983051 KIS983051:KIT983051 KSO983051:KSP983051 LCK983051:LCL983051 LMG983051:LMH983051 LWC983051:LWD983051 MFY983051:MFZ983051 MPU983051:MPV983051 MZQ983051:MZR983051 NJM983051:NJN983051 NTI983051:NTJ983051 ODE983051:ODF983051 ONA983051:ONB983051 OWW983051:OWX983051 PGS983051:PGT983051 PQO983051:PQP983051 QAK983051:QAL983051 QKG983051:QKH983051 QUC983051:QUD983051 RDY983051:RDZ983051 RNU983051:RNV983051 RXQ983051:RXR983051 SHM983051:SHN983051 SRI983051:SRJ983051 TBE983051:TBF983051 TLA983051:TLB983051 TUW983051:TUX983051 UES983051:UET983051 UOO983051:UOP983051 UYK983051:UYL983051 VIG983051:VIH983051 VSC983051:VSD983051 WBY983051:WBZ983051 WLU983051:WLV983051 WVQ983051:WVR983051" xr:uid="{00000000-0002-0000-1A00-000001000000}">
      <formula1>"衆議院議員,参議院議員"</formula1>
    </dataValidation>
  </dataValidations>
  <pageMargins left="0.78740157480314965" right="0.39370078740157483" top="0.98425196850393704" bottom="0.98425196850393704" header="0.51181102362204722" footer="0.51181102362204722"/>
  <pageSetup paperSize="9" orientation="portrait" horizontalDpi="200" verticalDpi="200"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33"/>
  <sheetViews>
    <sheetView view="pageBreakPreview" topLeftCell="A22" zoomScaleNormal="100" zoomScaleSheetLayoutView="100" workbookViewId="0">
      <selection activeCell="K9" sqref="K9"/>
    </sheetView>
  </sheetViews>
  <sheetFormatPr defaultRowHeight="14.25"/>
  <cols>
    <col min="1" max="6" width="9.625" style="289" customWidth="1"/>
    <col min="7" max="7" width="10.375" style="289" customWidth="1"/>
    <col min="8" max="8" width="9.875" style="289" customWidth="1"/>
    <col min="9" max="9" width="4.375" style="289" customWidth="1"/>
    <col min="10" max="10" width="4.25" style="289" customWidth="1"/>
    <col min="11" max="256" width="9" style="289"/>
    <col min="257" max="262" width="9.625" style="289" customWidth="1"/>
    <col min="263" max="263" width="10.375" style="289" customWidth="1"/>
    <col min="264" max="264" width="9.875" style="289" customWidth="1"/>
    <col min="265" max="265" width="4.375" style="289" customWidth="1"/>
    <col min="266" max="266" width="4.25" style="289" customWidth="1"/>
    <col min="267" max="512" width="9" style="289"/>
    <col min="513" max="518" width="9.625" style="289" customWidth="1"/>
    <col min="519" max="519" width="10.375" style="289" customWidth="1"/>
    <col min="520" max="520" width="9.875" style="289" customWidth="1"/>
    <col min="521" max="521" width="4.375" style="289" customWidth="1"/>
    <col min="522" max="522" width="4.25" style="289" customWidth="1"/>
    <col min="523" max="768" width="9" style="289"/>
    <col min="769" max="774" width="9.625" style="289" customWidth="1"/>
    <col min="775" max="775" width="10.375" style="289" customWidth="1"/>
    <col min="776" max="776" width="9.875" style="289" customWidth="1"/>
    <col min="777" max="777" width="4.375" style="289" customWidth="1"/>
    <col min="778" max="778" width="4.25" style="289" customWidth="1"/>
    <col min="779" max="1024" width="9" style="289"/>
    <col min="1025" max="1030" width="9.625" style="289" customWidth="1"/>
    <col min="1031" max="1031" width="10.375" style="289" customWidth="1"/>
    <col min="1032" max="1032" width="9.875" style="289" customWidth="1"/>
    <col min="1033" max="1033" width="4.375" style="289" customWidth="1"/>
    <col min="1034" max="1034" width="4.25" style="289" customWidth="1"/>
    <col min="1035" max="1280" width="9" style="289"/>
    <col min="1281" max="1286" width="9.625" style="289" customWidth="1"/>
    <col min="1287" max="1287" width="10.375" style="289" customWidth="1"/>
    <col min="1288" max="1288" width="9.875" style="289" customWidth="1"/>
    <col min="1289" max="1289" width="4.375" style="289" customWidth="1"/>
    <col min="1290" max="1290" width="4.25" style="289" customWidth="1"/>
    <col min="1291" max="1536" width="9" style="289"/>
    <col min="1537" max="1542" width="9.625" style="289" customWidth="1"/>
    <col min="1543" max="1543" width="10.375" style="289" customWidth="1"/>
    <col min="1544" max="1544" width="9.875" style="289" customWidth="1"/>
    <col min="1545" max="1545" width="4.375" style="289" customWidth="1"/>
    <col min="1546" max="1546" width="4.25" style="289" customWidth="1"/>
    <col min="1547" max="1792" width="9" style="289"/>
    <col min="1793" max="1798" width="9.625" style="289" customWidth="1"/>
    <col min="1799" max="1799" width="10.375" style="289" customWidth="1"/>
    <col min="1800" max="1800" width="9.875" style="289" customWidth="1"/>
    <col min="1801" max="1801" width="4.375" style="289" customWidth="1"/>
    <col min="1802" max="1802" width="4.25" style="289" customWidth="1"/>
    <col min="1803" max="2048" width="9" style="289"/>
    <col min="2049" max="2054" width="9.625" style="289" customWidth="1"/>
    <col min="2055" max="2055" width="10.375" style="289" customWidth="1"/>
    <col min="2056" max="2056" width="9.875" style="289" customWidth="1"/>
    <col min="2057" max="2057" width="4.375" style="289" customWidth="1"/>
    <col min="2058" max="2058" width="4.25" style="289" customWidth="1"/>
    <col min="2059" max="2304" width="9" style="289"/>
    <col min="2305" max="2310" width="9.625" style="289" customWidth="1"/>
    <col min="2311" max="2311" width="10.375" style="289" customWidth="1"/>
    <col min="2312" max="2312" width="9.875" style="289" customWidth="1"/>
    <col min="2313" max="2313" width="4.375" style="289" customWidth="1"/>
    <col min="2314" max="2314" width="4.25" style="289" customWidth="1"/>
    <col min="2315" max="2560" width="9" style="289"/>
    <col min="2561" max="2566" width="9.625" style="289" customWidth="1"/>
    <col min="2567" max="2567" width="10.375" style="289" customWidth="1"/>
    <col min="2568" max="2568" width="9.875" style="289" customWidth="1"/>
    <col min="2569" max="2569" width="4.375" style="289" customWidth="1"/>
    <col min="2570" max="2570" width="4.25" style="289" customWidth="1"/>
    <col min="2571" max="2816" width="9" style="289"/>
    <col min="2817" max="2822" width="9.625" style="289" customWidth="1"/>
    <col min="2823" max="2823" width="10.375" style="289" customWidth="1"/>
    <col min="2824" max="2824" width="9.875" style="289" customWidth="1"/>
    <col min="2825" max="2825" width="4.375" style="289" customWidth="1"/>
    <col min="2826" max="2826" width="4.25" style="289" customWidth="1"/>
    <col min="2827" max="3072" width="9" style="289"/>
    <col min="3073" max="3078" width="9.625" style="289" customWidth="1"/>
    <col min="3079" max="3079" width="10.375" style="289" customWidth="1"/>
    <col min="3080" max="3080" width="9.875" style="289" customWidth="1"/>
    <col min="3081" max="3081" width="4.375" style="289" customWidth="1"/>
    <col min="3082" max="3082" width="4.25" style="289" customWidth="1"/>
    <col min="3083" max="3328" width="9" style="289"/>
    <col min="3329" max="3334" width="9.625" style="289" customWidth="1"/>
    <col min="3335" max="3335" width="10.375" style="289" customWidth="1"/>
    <col min="3336" max="3336" width="9.875" style="289" customWidth="1"/>
    <col min="3337" max="3337" width="4.375" style="289" customWidth="1"/>
    <col min="3338" max="3338" width="4.25" style="289" customWidth="1"/>
    <col min="3339" max="3584" width="9" style="289"/>
    <col min="3585" max="3590" width="9.625" style="289" customWidth="1"/>
    <col min="3591" max="3591" width="10.375" style="289" customWidth="1"/>
    <col min="3592" max="3592" width="9.875" style="289" customWidth="1"/>
    <col min="3593" max="3593" width="4.375" style="289" customWidth="1"/>
    <col min="3594" max="3594" width="4.25" style="289" customWidth="1"/>
    <col min="3595" max="3840" width="9" style="289"/>
    <col min="3841" max="3846" width="9.625" style="289" customWidth="1"/>
    <col min="3847" max="3847" width="10.375" style="289" customWidth="1"/>
    <col min="3848" max="3848" width="9.875" style="289" customWidth="1"/>
    <col min="3849" max="3849" width="4.375" style="289" customWidth="1"/>
    <col min="3850" max="3850" width="4.25" style="289" customWidth="1"/>
    <col min="3851" max="4096" width="9" style="289"/>
    <col min="4097" max="4102" width="9.625" style="289" customWidth="1"/>
    <col min="4103" max="4103" width="10.375" style="289" customWidth="1"/>
    <col min="4104" max="4104" width="9.875" style="289" customWidth="1"/>
    <col min="4105" max="4105" width="4.375" style="289" customWidth="1"/>
    <col min="4106" max="4106" width="4.25" style="289" customWidth="1"/>
    <col min="4107" max="4352" width="9" style="289"/>
    <col min="4353" max="4358" width="9.625" style="289" customWidth="1"/>
    <col min="4359" max="4359" width="10.375" style="289" customWidth="1"/>
    <col min="4360" max="4360" width="9.875" style="289" customWidth="1"/>
    <col min="4361" max="4361" width="4.375" style="289" customWidth="1"/>
    <col min="4362" max="4362" width="4.25" style="289" customWidth="1"/>
    <col min="4363" max="4608" width="9" style="289"/>
    <col min="4609" max="4614" width="9.625" style="289" customWidth="1"/>
    <col min="4615" max="4615" width="10.375" style="289" customWidth="1"/>
    <col min="4616" max="4616" width="9.875" style="289" customWidth="1"/>
    <col min="4617" max="4617" width="4.375" style="289" customWidth="1"/>
    <col min="4618" max="4618" width="4.25" style="289" customWidth="1"/>
    <col min="4619" max="4864" width="9" style="289"/>
    <col min="4865" max="4870" width="9.625" style="289" customWidth="1"/>
    <col min="4871" max="4871" width="10.375" style="289" customWidth="1"/>
    <col min="4872" max="4872" width="9.875" style="289" customWidth="1"/>
    <col min="4873" max="4873" width="4.375" style="289" customWidth="1"/>
    <col min="4874" max="4874" width="4.25" style="289" customWidth="1"/>
    <col min="4875" max="5120" width="9" style="289"/>
    <col min="5121" max="5126" width="9.625" style="289" customWidth="1"/>
    <col min="5127" max="5127" width="10.375" style="289" customWidth="1"/>
    <col min="5128" max="5128" width="9.875" style="289" customWidth="1"/>
    <col min="5129" max="5129" width="4.375" style="289" customWidth="1"/>
    <col min="5130" max="5130" width="4.25" style="289" customWidth="1"/>
    <col min="5131" max="5376" width="9" style="289"/>
    <col min="5377" max="5382" width="9.625" style="289" customWidth="1"/>
    <col min="5383" max="5383" width="10.375" style="289" customWidth="1"/>
    <col min="5384" max="5384" width="9.875" style="289" customWidth="1"/>
    <col min="5385" max="5385" width="4.375" style="289" customWidth="1"/>
    <col min="5386" max="5386" width="4.25" style="289" customWidth="1"/>
    <col min="5387" max="5632" width="9" style="289"/>
    <col min="5633" max="5638" width="9.625" style="289" customWidth="1"/>
    <col min="5639" max="5639" width="10.375" style="289" customWidth="1"/>
    <col min="5640" max="5640" width="9.875" style="289" customWidth="1"/>
    <col min="5641" max="5641" width="4.375" style="289" customWidth="1"/>
    <col min="5642" max="5642" width="4.25" style="289" customWidth="1"/>
    <col min="5643" max="5888" width="9" style="289"/>
    <col min="5889" max="5894" width="9.625" style="289" customWidth="1"/>
    <col min="5895" max="5895" width="10.375" style="289" customWidth="1"/>
    <col min="5896" max="5896" width="9.875" style="289" customWidth="1"/>
    <col min="5897" max="5897" width="4.375" style="289" customWidth="1"/>
    <col min="5898" max="5898" width="4.25" style="289" customWidth="1"/>
    <col min="5899" max="6144" width="9" style="289"/>
    <col min="6145" max="6150" width="9.625" style="289" customWidth="1"/>
    <col min="6151" max="6151" width="10.375" style="289" customWidth="1"/>
    <col min="6152" max="6152" width="9.875" style="289" customWidth="1"/>
    <col min="6153" max="6153" width="4.375" style="289" customWidth="1"/>
    <col min="6154" max="6154" width="4.25" style="289" customWidth="1"/>
    <col min="6155" max="6400" width="9" style="289"/>
    <col min="6401" max="6406" width="9.625" style="289" customWidth="1"/>
    <col min="6407" max="6407" width="10.375" style="289" customWidth="1"/>
    <col min="6408" max="6408" width="9.875" style="289" customWidth="1"/>
    <col min="6409" max="6409" width="4.375" style="289" customWidth="1"/>
    <col min="6410" max="6410" width="4.25" style="289" customWidth="1"/>
    <col min="6411" max="6656" width="9" style="289"/>
    <col min="6657" max="6662" width="9.625" style="289" customWidth="1"/>
    <col min="6663" max="6663" width="10.375" style="289" customWidth="1"/>
    <col min="6664" max="6664" width="9.875" style="289" customWidth="1"/>
    <col min="6665" max="6665" width="4.375" style="289" customWidth="1"/>
    <col min="6666" max="6666" width="4.25" style="289" customWidth="1"/>
    <col min="6667" max="6912" width="9" style="289"/>
    <col min="6913" max="6918" width="9.625" style="289" customWidth="1"/>
    <col min="6919" max="6919" width="10.375" style="289" customWidth="1"/>
    <col min="6920" max="6920" width="9.875" style="289" customWidth="1"/>
    <col min="6921" max="6921" width="4.375" style="289" customWidth="1"/>
    <col min="6922" max="6922" width="4.25" style="289" customWidth="1"/>
    <col min="6923" max="7168" width="9" style="289"/>
    <col min="7169" max="7174" width="9.625" style="289" customWidth="1"/>
    <col min="7175" max="7175" width="10.375" style="289" customWidth="1"/>
    <col min="7176" max="7176" width="9.875" style="289" customWidth="1"/>
    <col min="7177" max="7177" width="4.375" style="289" customWidth="1"/>
    <col min="7178" max="7178" width="4.25" style="289" customWidth="1"/>
    <col min="7179" max="7424" width="9" style="289"/>
    <col min="7425" max="7430" width="9.625" style="289" customWidth="1"/>
    <col min="7431" max="7431" width="10.375" style="289" customWidth="1"/>
    <col min="7432" max="7432" width="9.875" style="289" customWidth="1"/>
    <col min="7433" max="7433" width="4.375" style="289" customWidth="1"/>
    <col min="7434" max="7434" width="4.25" style="289" customWidth="1"/>
    <col min="7435" max="7680" width="9" style="289"/>
    <col min="7681" max="7686" width="9.625" style="289" customWidth="1"/>
    <col min="7687" max="7687" width="10.375" style="289" customWidth="1"/>
    <col min="7688" max="7688" width="9.875" style="289" customWidth="1"/>
    <col min="7689" max="7689" width="4.375" style="289" customWidth="1"/>
    <col min="7690" max="7690" width="4.25" style="289" customWidth="1"/>
    <col min="7691" max="7936" width="9" style="289"/>
    <col min="7937" max="7942" width="9.625" style="289" customWidth="1"/>
    <col min="7943" max="7943" width="10.375" style="289" customWidth="1"/>
    <col min="7944" max="7944" width="9.875" style="289" customWidth="1"/>
    <col min="7945" max="7945" width="4.375" style="289" customWidth="1"/>
    <col min="7946" max="7946" width="4.25" style="289" customWidth="1"/>
    <col min="7947" max="8192" width="9" style="289"/>
    <col min="8193" max="8198" width="9.625" style="289" customWidth="1"/>
    <col min="8199" max="8199" width="10.375" style="289" customWidth="1"/>
    <col min="8200" max="8200" width="9.875" style="289" customWidth="1"/>
    <col min="8201" max="8201" width="4.375" style="289" customWidth="1"/>
    <col min="8202" max="8202" width="4.25" style="289" customWidth="1"/>
    <col min="8203" max="8448" width="9" style="289"/>
    <col min="8449" max="8454" width="9.625" style="289" customWidth="1"/>
    <col min="8455" max="8455" width="10.375" style="289" customWidth="1"/>
    <col min="8456" max="8456" width="9.875" style="289" customWidth="1"/>
    <col min="8457" max="8457" width="4.375" style="289" customWidth="1"/>
    <col min="8458" max="8458" width="4.25" style="289" customWidth="1"/>
    <col min="8459" max="8704" width="9" style="289"/>
    <col min="8705" max="8710" width="9.625" style="289" customWidth="1"/>
    <col min="8711" max="8711" width="10.375" style="289" customWidth="1"/>
    <col min="8712" max="8712" width="9.875" style="289" customWidth="1"/>
    <col min="8713" max="8713" width="4.375" style="289" customWidth="1"/>
    <col min="8714" max="8714" width="4.25" style="289" customWidth="1"/>
    <col min="8715" max="8960" width="9" style="289"/>
    <col min="8961" max="8966" width="9.625" style="289" customWidth="1"/>
    <col min="8967" max="8967" width="10.375" style="289" customWidth="1"/>
    <col min="8968" max="8968" width="9.875" style="289" customWidth="1"/>
    <col min="8969" max="8969" width="4.375" style="289" customWidth="1"/>
    <col min="8970" max="8970" width="4.25" style="289" customWidth="1"/>
    <col min="8971" max="9216" width="9" style="289"/>
    <col min="9217" max="9222" width="9.625" style="289" customWidth="1"/>
    <col min="9223" max="9223" width="10.375" style="289" customWidth="1"/>
    <col min="9224" max="9224" width="9.875" style="289" customWidth="1"/>
    <col min="9225" max="9225" width="4.375" style="289" customWidth="1"/>
    <col min="9226" max="9226" width="4.25" style="289" customWidth="1"/>
    <col min="9227" max="9472" width="9" style="289"/>
    <col min="9473" max="9478" width="9.625" style="289" customWidth="1"/>
    <col min="9479" max="9479" width="10.375" style="289" customWidth="1"/>
    <col min="9480" max="9480" width="9.875" style="289" customWidth="1"/>
    <col min="9481" max="9481" width="4.375" style="289" customWidth="1"/>
    <col min="9482" max="9482" width="4.25" style="289" customWidth="1"/>
    <col min="9483" max="9728" width="9" style="289"/>
    <col min="9729" max="9734" width="9.625" style="289" customWidth="1"/>
    <col min="9735" max="9735" width="10.375" style="289" customWidth="1"/>
    <col min="9736" max="9736" width="9.875" style="289" customWidth="1"/>
    <col min="9737" max="9737" width="4.375" style="289" customWidth="1"/>
    <col min="9738" max="9738" width="4.25" style="289" customWidth="1"/>
    <col min="9739" max="9984" width="9" style="289"/>
    <col min="9985" max="9990" width="9.625" style="289" customWidth="1"/>
    <col min="9991" max="9991" width="10.375" style="289" customWidth="1"/>
    <col min="9992" max="9992" width="9.875" style="289" customWidth="1"/>
    <col min="9993" max="9993" width="4.375" style="289" customWidth="1"/>
    <col min="9994" max="9994" width="4.25" style="289" customWidth="1"/>
    <col min="9995" max="10240" width="9" style="289"/>
    <col min="10241" max="10246" width="9.625" style="289" customWidth="1"/>
    <col min="10247" max="10247" width="10.375" style="289" customWidth="1"/>
    <col min="10248" max="10248" width="9.875" style="289" customWidth="1"/>
    <col min="10249" max="10249" width="4.375" style="289" customWidth="1"/>
    <col min="10250" max="10250" width="4.25" style="289" customWidth="1"/>
    <col min="10251" max="10496" width="9" style="289"/>
    <col min="10497" max="10502" width="9.625" style="289" customWidth="1"/>
    <col min="10503" max="10503" width="10.375" style="289" customWidth="1"/>
    <col min="10504" max="10504" width="9.875" style="289" customWidth="1"/>
    <col min="10505" max="10505" width="4.375" style="289" customWidth="1"/>
    <col min="10506" max="10506" width="4.25" style="289" customWidth="1"/>
    <col min="10507" max="10752" width="9" style="289"/>
    <col min="10753" max="10758" width="9.625" style="289" customWidth="1"/>
    <col min="10759" max="10759" width="10.375" style="289" customWidth="1"/>
    <col min="10760" max="10760" width="9.875" style="289" customWidth="1"/>
    <col min="10761" max="10761" width="4.375" style="289" customWidth="1"/>
    <col min="10762" max="10762" width="4.25" style="289" customWidth="1"/>
    <col min="10763" max="11008" width="9" style="289"/>
    <col min="11009" max="11014" width="9.625" style="289" customWidth="1"/>
    <col min="11015" max="11015" width="10.375" style="289" customWidth="1"/>
    <col min="11016" max="11016" width="9.875" style="289" customWidth="1"/>
    <col min="11017" max="11017" width="4.375" style="289" customWidth="1"/>
    <col min="11018" max="11018" width="4.25" style="289" customWidth="1"/>
    <col min="11019" max="11264" width="9" style="289"/>
    <col min="11265" max="11270" width="9.625" style="289" customWidth="1"/>
    <col min="11271" max="11271" width="10.375" style="289" customWidth="1"/>
    <col min="11272" max="11272" width="9.875" style="289" customWidth="1"/>
    <col min="11273" max="11273" width="4.375" style="289" customWidth="1"/>
    <col min="11274" max="11274" width="4.25" style="289" customWidth="1"/>
    <col min="11275" max="11520" width="9" style="289"/>
    <col min="11521" max="11526" width="9.625" style="289" customWidth="1"/>
    <col min="11527" max="11527" width="10.375" style="289" customWidth="1"/>
    <col min="11528" max="11528" width="9.875" style="289" customWidth="1"/>
    <col min="11529" max="11529" width="4.375" style="289" customWidth="1"/>
    <col min="11530" max="11530" width="4.25" style="289" customWidth="1"/>
    <col min="11531" max="11776" width="9" style="289"/>
    <col min="11777" max="11782" width="9.625" style="289" customWidth="1"/>
    <col min="11783" max="11783" width="10.375" style="289" customWidth="1"/>
    <col min="11784" max="11784" width="9.875" style="289" customWidth="1"/>
    <col min="11785" max="11785" width="4.375" style="289" customWidth="1"/>
    <col min="11786" max="11786" width="4.25" style="289" customWidth="1"/>
    <col min="11787" max="12032" width="9" style="289"/>
    <col min="12033" max="12038" width="9.625" style="289" customWidth="1"/>
    <col min="12039" max="12039" width="10.375" style="289" customWidth="1"/>
    <col min="12040" max="12040" width="9.875" style="289" customWidth="1"/>
    <col min="12041" max="12041" width="4.375" style="289" customWidth="1"/>
    <col min="12042" max="12042" width="4.25" style="289" customWidth="1"/>
    <col min="12043" max="12288" width="9" style="289"/>
    <col min="12289" max="12294" width="9.625" style="289" customWidth="1"/>
    <col min="12295" max="12295" width="10.375" style="289" customWidth="1"/>
    <col min="12296" max="12296" width="9.875" style="289" customWidth="1"/>
    <col min="12297" max="12297" width="4.375" style="289" customWidth="1"/>
    <col min="12298" max="12298" width="4.25" style="289" customWidth="1"/>
    <col min="12299" max="12544" width="9" style="289"/>
    <col min="12545" max="12550" width="9.625" style="289" customWidth="1"/>
    <col min="12551" max="12551" width="10.375" style="289" customWidth="1"/>
    <col min="12552" max="12552" width="9.875" style="289" customWidth="1"/>
    <col min="12553" max="12553" width="4.375" style="289" customWidth="1"/>
    <col min="12554" max="12554" width="4.25" style="289" customWidth="1"/>
    <col min="12555" max="12800" width="9" style="289"/>
    <col min="12801" max="12806" width="9.625" style="289" customWidth="1"/>
    <col min="12807" max="12807" width="10.375" style="289" customWidth="1"/>
    <col min="12808" max="12808" width="9.875" style="289" customWidth="1"/>
    <col min="12809" max="12809" width="4.375" style="289" customWidth="1"/>
    <col min="12810" max="12810" width="4.25" style="289" customWidth="1"/>
    <col min="12811" max="13056" width="9" style="289"/>
    <col min="13057" max="13062" width="9.625" style="289" customWidth="1"/>
    <col min="13063" max="13063" width="10.375" style="289" customWidth="1"/>
    <col min="13064" max="13064" width="9.875" style="289" customWidth="1"/>
    <col min="13065" max="13065" width="4.375" style="289" customWidth="1"/>
    <col min="13066" max="13066" width="4.25" style="289" customWidth="1"/>
    <col min="13067" max="13312" width="9" style="289"/>
    <col min="13313" max="13318" width="9.625" style="289" customWidth="1"/>
    <col min="13319" max="13319" width="10.375" style="289" customWidth="1"/>
    <col min="13320" max="13320" width="9.875" style="289" customWidth="1"/>
    <col min="13321" max="13321" width="4.375" style="289" customWidth="1"/>
    <col min="13322" max="13322" width="4.25" style="289" customWidth="1"/>
    <col min="13323" max="13568" width="9" style="289"/>
    <col min="13569" max="13574" width="9.625" style="289" customWidth="1"/>
    <col min="13575" max="13575" width="10.375" style="289" customWidth="1"/>
    <col min="13576" max="13576" width="9.875" style="289" customWidth="1"/>
    <col min="13577" max="13577" width="4.375" style="289" customWidth="1"/>
    <col min="13578" max="13578" width="4.25" style="289" customWidth="1"/>
    <col min="13579" max="13824" width="9" style="289"/>
    <col min="13825" max="13830" width="9.625" style="289" customWidth="1"/>
    <col min="13831" max="13831" width="10.375" style="289" customWidth="1"/>
    <col min="13832" max="13832" width="9.875" style="289" customWidth="1"/>
    <col min="13833" max="13833" width="4.375" style="289" customWidth="1"/>
    <col min="13834" max="13834" width="4.25" style="289" customWidth="1"/>
    <col min="13835" max="14080" width="9" style="289"/>
    <col min="14081" max="14086" width="9.625" style="289" customWidth="1"/>
    <col min="14087" max="14087" width="10.375" style="289" customWidth="1"/>
    <col min="14088" max="14088" width="9.875" style="289" customWidth="1"/>
    <col min="14089" max="14089" width="4.375" style="289" customWidth="1"/>
    <col min="14090" max="14090" width="4.25" style="289" customWidth="1"/>
    <col min="14091" max="14336" width="9" style="289"/>
    <col min="14337" max="14342" width="9.625" style="289" customWidth="1"/>
    <col min="14343" max="14343" width="10.375" style="289" customWidth="1"/>
    <col min="14344" max="14344" width="9.875" style="289" customWidth="1"/>
    <col min="14345" max="14345" width="4.375" style="289" customWidth="1"/>
    <col min="14346" max="14346" width="4.25" style="289" customWidth="1"/>
    <col min="14347" max="14592" width="9" style="289"/>
    <col min="14593" max="14598" width="9.625" style="289" customWidth="1"/>
    <col min="14599" max="14599" width="10.375" style="289" customWidth="1"/>
    <col min="14600" max="14600" width="9.875" style="289" customWidth="1"/>
    <col min="14601" max="14601" width="4.375" style="289" customWidth="1"/>
    <col min="14602" max="14602" width="4.25" style="289" customWidth="1"/>
    <col min="14603" max="14848" width="9" style="289"/>
    <col min="14849" max="14854" width="9.625" style="289" customWidth="1"/>
    <col min="14855" max="14855" width="10.375" style="289" customWidth="1"/>
    <col min="14856" max="14856" width="9.875" style="289" customWidth="1"/>
    <col min="14857" max="14857" width="4.375" style="289" customWidth="1"/>
    <col min="14858" max="14858" width="4.25" style="289" customWidth="1"/>
    <col min="14859" max="15104" width="9" style="289"/>
    <col min="15105" max="15110" width="9.625" style="289" customWidth="1"/>
    <col min="15111" max="15111" width="10.375" style="289" customWidth="1"/>
    <col min="15112" max="15112" width="9.875" style="289" customWidth="1"/>
    <col min="15113" max="15113" width="4.375" style="289" customWidth="1"/>
    <col min="15114" max="15114" width="4.25" style="289" customWidth="1"/>
    <col min="15115" max="15360" width="9" style="289"/>
    <col min="15361" max="15366" width="9.625" style="289" customWidth="1"/>
    <col min="15367" max="15367" width="10.375" style="289" customWidth="1"/>
    <col min="15368" max="15368" width="9.875" style="289" customWidth="1"/>
    <col min="15369" max="15369" width="4.375" style="289" customWidth="1"/>
    <col min="15370" max="15370" width="4.25" style="289" customWidth="1"/>
    <col min="15371" max="15616" width="9" style="289"/>
    <col min="15617" max="15622" width="9.625" style="289" customWidth="1"/>
    <col min="15623" max="15623" width="10.375" style="289" customWidth="1"/>
    <col min="15624" max="15624" width="9.875" style="289" customWidth="1"/>
    <col min="15625" max="15625" width="4.375" style="289" customWidth="1"/>
    <col min="15626" max="15626" width="4.25" style="289" customWidth="1"/>
    <col min="15627" max="15872" width="9" style="289"/>
    <col min="15873" max="15878" width="9.625" style="289" customWidth="1"/>
    <col min="15879" max="15879" width="10.375" style="289" customWidth="1"/>
    <col min="15880" max="15880" width="9.875" style="289" customWidth="1"/>
    <col min="15881" max="15881" width="4.375" style="289" customWidth="1"/>
    <col min="15882" max="15882" width="4.25" style="289" customWidth="1"/>
    <col min="15883" max="16128" width="9" style="289"/>
    <col min="16129" max="16134" width="9.625" style="289" customWidth="1"/>
    <col min="16135" max="16135" width="10.375" style="289" customWidth="1"/>
    <col min="16136" max="16136" width="9.875" style="289" customWidth="1"/>
    <col min="16137" max="16137" width="4.375" style="289" customWidth="1"/>
    <col min="16138" max="16138" width="4.25" style="289" customWidth="1"/>
    <col min="16139" max="16384" width="9" style="289"/>
  </cols>
  <sheetData>
    <row r="1" spans="1:10">
      <c r="A1" s="289" t="s">
        <v>1108</v>
      </c>
      <c r="I1" s="290" t="s">
        <v>1209</v>
      </c>
    </row>
    <row r="6" spans="1:10" ht="28.5">
      <c r="A6" s="917" t="s">
        <v>532</v>
      </c>
      <c r="B6" s="917"/>
      <c r="C6" s="917"/>
      <c r="D6" s="917"/>
      <c r="E6" s="917"/>
      <c r="F6" s="917"/>
      <c r="G6" s="917"/>
      <c r="H6" s="917"/>
      <c r="I6" s="917"/>
      <c r="J6" s="917"/>
    </row>
    <row r="7" spans="1:10" ht="14.25" customHeight="1">
      <c r="A7" s="466"/>
      <c r="B7" s="466"/>
      <c r="C7" s="466"/>
      <c r="D7" s="466"/>
      <c r="E7" s="466"/>
      <c r="F7" s="466"/>
      <c r="G7" s="466"/>
      <c r="H7" s="466"/>
      <c r="I7" s="466"/>
    </row>
    <row r="8" spans="1:10" ht="14.25" customHeight="1">
      <c r="A8" s="466"/>
      <c r="B8" s="466"/>
      <c r="C8" s="466"/>
      <c r="D8" s="466"/>
      <c r="E8" s="466"/>
      <c r="F8" s="466"/>
      <c r="G8" s="466"/>
      <c r="H8" s="466"/>
      <c r="I8" s="466"/>
    </row>
    <row r="9" spans="1:10" ht="14.25" customHeight="1">
      <c r="A9" s="466"/>
      <c r="B9" s="466"/>
      <c r="C9" s="466"/>
      <c r="D9" s="466"/>
      <c r="E9" s="466"/>
      <c r="F9" s="466"/>
      <c r="G9" s="466"/>
      <c r="H9" s="659"/>
      <c r="I9" s="466"/>
    </row>
    <row r="10" spans="1:10" ht="14.25" customHeight="1">
      <c r="A10" s="466"/>
      <c r="B10" s="466"/>
      <c r="C10" s="466"/>
      <c r="D10" s="466"/>
      <c r="E10" s="466"/>
      <c r="F10" s="466"/>
      <c r="G10" s="466"/>
      <c r="H10" s="466"/>
      <c r="I10" s="466"/>
    </row>
    <row r="11" spans="1:10" ht="14.25" customHeight="1">
      <c r="A11" s="466"/>
      <c r="B11" s="466"/>
      <c r="C11" s="466"/>
      <c r="D11" s="466"/>
      <c r="E11" s="466"/>
      <c r="F11" s="466"/>
      <c r="G11" s="466"/>
      <c r="H11" s="466"/>
      <c r="I11" s="466"/>
    </row>
    <row r="16" spans="1:10" ht="21" customHeight="1">
      <c r="A16" s="295" t="s">
        <v>1382</v>
      </c>
      <c r="B16" s="295"/>
      <c r="C16" s="295"/>
      <c r="H16"/>
      <c r="I16" s="293"/>
      <c r="J16" s="293"/>
    </row>
    <row r="17" spans="1:15" ht="21" customHeight="1">
      <c r="A17" s="289" t="s">
        <v>1226</v>
      </c>
    </row>
    <row r="18" spans="1:15" ht="21" customHeight="1">
      <c r="A18" s="289" t="s">
        <v>1227</v>
      </c>
    </row>
    <row r="19" spans="1:15" ht="21" customHeight="1">
      <c r="A19" s="289" t="s">
        <v>1225</v>
      </c>
    </row>
    <row r="20" spans="1:15" ht="21" customHeight="1"/>
    <row r="24" spans="1:15">
      <c r="B24" s="488" t="s">
        <v>1329</v>
      </c>
      <c r="C24" s="657"/>
      <c r="D24" s="428"/>
    </row>
    <row r="25" spans="1:15">
      <c r="B25" s="296"/>
      <c r="C25" s="487"/>
    </row>
    <row r="26" spans="1:15">
      <c r="B26" s="296"/>
      <c r="C26" s="487"/>
    </row>
    <row r="28" spans="1:15">
      <c r="A28" s="216"/>
      <c r="B28" s="432" t="s">
        <v>1109</v>
      </c>
      <c r="F28" s="1215"/>
      <c r="G28" s="1215"/>
      <c r="H28" s="1215"/>
      <c r="I28" s="1215"/>
      <c r="J28" s="216"/>
      <c r="K28" s="216"/>
      <c r="L28" s="216"/>
      <c r="M28" s="216"/>
      <c r="N28" s="216"/>
      <c r="O28" s="216"/>
    </row>
    <row r="29" spans="1:15">
      <c r="A29" s="216"/>
      <c r="B29" s="216"/>
      <c r="C29" s="216"/>
      <c r="D29" s="442"/>
      <c r="E29" s="442"/>
      <c r="F29" s="442"/>
      <c r="G29" s="442"/>
      <c r="H29" s="442"/>
      <c r="I29" s="216"/>
      <c r="J29" s="216"/>
      <c r="K29" s="216"/>
      <c r="L29" s="216"/>
      <c r="M29" s="216"/>
      <c r="N29" s="216"/>
      <c r="O29" s="216"/>
    </row>
    <row r="30" spans="1:15">
      <c r="A30" s="216"/>
      <c r="B30" s="216"/>
      <c r="C30" s="443" t="s">
        <v>1097</v>
      </c>
      <c r="D30" s="651"/>
      <c r="E30" s="651"/>
      <c r="F30" s="651"/>
      <c r="G30" s="651"/>
      <c r="H30" s="651"/>
      <c r="I30" s="651"/>
      <c r="J30" s="161"/>
      <c r="K30" s="161"/>
      <c r="L30" s="161"/>
      <c r="M30" s="161"/>
      <c r="N30" s="161"/>
      <c r="O30" s="161"/>
    </row>
    <row r="31" spans="1:15">
      <c r="A31" s="216"/>
      <c r="B31" s="216"/>
      <c r="C31" s="216"/>
      <c r="D31" s="442"/>
      <c r="E31" s="442"/>
      <c r="F31" s="443"/>
      <c r="G31" s="442"/>
      <c r="H31" s="442"/>
      <c r="I31" s="216"/>
      <c r="J31" s="161"/>
      <c r="K31" s="161"/>
      <c r="L31" s="467"/>
      <c r="M31" s="467"/>
      <c r="N31" s="216"/>
      <c r="O31" s="216"/>
    </row>
    <row r="32" spans="1:15">
      <c r="A32" s="216"/>
      <c r="B32" s="216"/>
      <c r="C32" s="443" t="s">
        <v>1098</v>
      </c>
      <c r="D32" s="442"/>
      <c r="E32" s="657"/>
      <c r="F32" s="657"/>
      <c r="G32" s="657"/>
      <c r="H32" s="442"/>
      <c r="I32" s="216"/>
      <c r="J32" s="161"/>
      <c r="K32" s="161"/>
      <c r="L32" s="467"/>
      <c r="M32" s="467"/>
      <c r="N32" s="430"/>
    </row>
    <row r="33" spans="6:7">
      <c r="F33" s="280"/>
      <c r="G33" s="280"/>
    </row>
  </sheetData>
  <mergeCells count="2">
    <mergeCell ref="F28:I28"/>
    <mergeCell ref="A6:J6"/>
  </mergeCells>
  <phoneticPr fontId="3"/>
  <pageMargins left="0.78740157480314965" right="0.39370078740157483" top="0.78740157480314965" bottom="0.78740157480314965" header="0.51181102362204722" footer="0.51181102362204722"/>
  <pageSetup paperSize="9"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2"/>
  <sheetViews>
    <sheetView view="pageBreakPreview" zoomScaleNormal="100" zoomScaleSheetLayoutView="100" workbookViewId="0">
      <selection activeCell="M3" sqref="M3:O3"/>
    </sheetView>
  </sheetViews>
  <sheetFormatPr defaultColWidth="9" defaultRowHeight="13.5"/>
  <cols>
    <col min="1" max="1" width="5.125" style="4" customWidth="1"/>
    <col min="2" max="2" width="12.625" style="4" bestFit="1" customWidth="1"/>
    <col min="3" max="3" width="20.5" style="4" bestFit="1" customWidth="1"/>
    <col min="4" max="4" width="20.5" style="4" customWidth="1"/>
    <col min="5" max="6" width="18.875" style="4" customWidth="1"/>
    <col min="7" max="7" width="14.125" style="4" customWidth="1"/>
    <col min="8" max="8" width="15.375" style="4" customWidth="1"/>
    <col min="9" max="9" width="12.625" style="4" customWidth="1"/>
    <col min="10" max="10" width="13.625" style="4" customWidth="1"/>
    <col min="11" max="11" width="38.5" style="4" bestFit="1" customWidth="1"/>
    <col min="12" max="12" width="12.25" style="4" customWidth="1"/>
    <col min="13" max="13" width="10.25" style="4" customWidth="1"/>
    <col min="14" max="14" width="10.125" style="4" customWidth="1"/>
    <col min="15" max="15" width="10" style="4" customWidth="1"/>
    <col min="16" max="16" width="9" style="273"/>
    <col min="17" max="17" width="13.25" style="4" bestFit="1" customWidth="1"/>
    <col min="18" max="18" width="20.125" style="4" bestFit="1" customWidth="1"/>
    <col min="19" max="16384" width="9" style="4"/>
  </cols>
  <sheetData>
    <row r="1" spans="1:18" ht="27" customHeight="1">
      <c r="A1" s="394" t="s">
        <v>715</v>
      </c>
    </row>
    <row r="2" spans="1:18" ht="40.5">
      <c r="A2" s="275" t="s">
        <v>480</v>
      </c>
      <c r="B2" s="275" t="s">
        <v>469</v>
      </c>
      <c r="C2" s="274" t="s">
        <v>1053</v>
      </c>
      <c r="D2" s="274" t="s">
        <v>1054</v>
      </c>
      <c r="E2" s="393" t="s">
        <v>1052</v>
      </c>
      <c r="F2" s="274" t="s">
        <v>1054</v>
      </c>
      <c r="G2" s="393" t="s">
        <v>572</v>
      </c>
      <c r="H2" s="393" t="s">
        <v>573</v>
      </c>
      <c r="I2" s="393" t="s">
        <v>574</v>
      </c>
      <c r="J2" s="275" t="s">
        <v>575</v>
      </c>
      <c r="K2" s="275" t="s">
        <v>576</v>
      </c>
      <c r="L2" s="276" t="s">
        <v>474</v>
      </c>
      <c r="M2" s="277" t="s">
        <v>712</v>
      </c>
      <c r="N2" s="277" t="s">
        <v>713</v>
      </c>
      <c r="O2" s="277" t="s">
        <v>714</v>
      </c>
      <c r="P2" s="284" t="s">
        <v>475</v>
      </c>
      <c r="Q2" s="284" t="s">
        <v>476</v>
      </c>
      <c r="R2" s="284" t="s">
        <v>477</v>
      </c>
    </row>
    <row r="3" spans="1:18">
      <c r="A3" s="282">
        <v>1</v>
      </c>
      <c r="B3" s="283" t="s">
        <v>514</v>
      </c>
      <c r="C3" s="499"/>
      <c r="D3" s="498" t="str">
        <f>CONCATENATE("令和",IF(YEAR(C3)-2018=1,"元",YEAR(C3)-2018),"年",MONTH(C3),"月",DAY(C3),"日")</f>
        <v>令和-118年1月0日</v>
      </c>
      <c r="E3" s="499"/>
      <c r="F3" s="498" t="str">
        <f>CONCATENATE("令和",IF(YEAR(E3)-2018=1,"元",YEAR(E3)-2018),"年",MONTH(E3),"月",DAY(E3),"日")</f>
        <v>令和-118年1月0日</v>
      </c>
      <c r="G3" s="396"/>
      <c r="H3" s="396"/>
      <c r="I3" s="278"/>
      <c r="J3" s="278"/>
      <c r="K3" s="396"/>
      <c r="L3" s="286" t="s">
        <v>510</v>
      </c>
      <c r="M3" s="279"/>
      <c r="N3" s="279"/>
      <c r="O3" s="279"/>
      <c r="P3" s="287" t="str">
        <f>IF(EXACT(L3,"S"),"昭和"," ")</f>
        <v>昭和</v>
      </c>
      <c r="Q3" s="285" t="str">
        <f>TEXT(L3&amp;M3&amp;"/"&amp;N3&amp;"/"&amp;O3,"YYYY/M/D")</f>
        <v>S//</v>
      </c>
      <c r="R3" s="716" t="str">
        <f>TEXT(Q3,"gggge年m月d日")</f>
        <v>S//</v>
      </c>
    </row>
    <row r="4" spans="1:18">
      <c r="A4" s="282">
        <v>2</v>
      </c>
      <c r="B4" s="283" t="s">
        <v>517</v>
      </c>
      <c r="C4" s="499"/>
      <c r="D4" s="498" t="str">
        <f t="shared" ref="D4:D42" si="0">CONCATENATE("令和",IF(YEAR(C4)-2018=1,"元",YEAR(C4)-2018),"年",MONTH(C4),"月",DAY(C4),"日")</f>
        <v>令和-118年1月0日</v>
      </c>
      <c r="E4" s="499"/>
      <c r="F4" s="498" t="str">
        <f t="shared" ref="F4:F42" si="1">CONCATENATE("令和",IF(YEAR(E4)-2018=1,"元",YEAR(E4)-2018),"年",MONTH(E4),"月",DAY(E4),"日")</f>
        <v>令和-118年1月0日</v>
      </c>
      <c r="G4" s="278"/>
      <c r="H4" s="278"/>
      <c r="I4" s="278"/>
      <c r="J4" s="278"/>
      <c r="K4" s="396"/>
      <c r="L4" s="286" t="s">
        <v>510</v>
      </c>
      <c r="M4" s="279"/>
      <c r="N4" s="279"/>
      <c r="O4" s="279"/>
      <c r="P4" s="287" t="str">
        <f t="shared" ref="P4:P42" si="2">IF(EXACT(L4,"S"),"昭和"," ")</f>
        <v>昭和</v>
      </c>
      <c r="Q4" s="285" t="str">
        <f>TEXT(L4&amp;M4&amp;"/"&amp;N4&amp;"/"&amp;O4,"YYYY/M/D")</f>
        <v>S//</v>
      </c>
      <c r="R4" s="716" t="str">
        <f t="shared" ref="R4:R42" si="3">TEXT(Q4,"gggge年m月d日")</f>
        <v>S//</v>
      </c>
    </row>
    <row r="5" spans="1:18">
      <c r="A5" s="282">
        <v>3</v>
      </c>
      <c r="B5" s="283" t="s">
        <v>516</v>
      </c>
      <c r="C5" s="499"/>
      <c r="D5" s="498" t="str">
        <f t="shared" si="0"/>
        <v>令和-118年1月0日</v>
      </c>
      <c r="E5" s="499"/>
      <c r="F5" s="498" t="str">
        <f t="shared" si="1"/>
        <v>令和-118年1月0日</v>
      </c>
      <c r="G5" s="278"/>
      <c r="H5" s="278"/>
      <c r="I5" s="278"/>
      <c r="J5" s="278"/>
      <c r="K5" s="396"/>
      <c r="L5" s="286" t="s">
        <v>510</v>
      </c>
      <c r="M5" s="279"/>
      <c r="N5" s="279"/>
      <c r="O5" s="279"/>
      <c r="P5" s="287" t="str">
        <f t="shared" si="2"/>
        <v>昭和</v>
      </c>
      <c r="Q5" s="285" t="str">
        <f t="shared" ref="Q5:Q42" si="4">TEXT(L5&amp;M5&amp;"/"&amp;N5&amp;"/"&amp;O5,"YYYY/M/D")</f>
        <v>S//</v>
      </c>
      <c r="R5" s="716" t="str">
        <f t="shared" si="3"/>
        <v>S//</v>
      </c>
    </row>
    <row r="6" spans="1:18">
      <c r="A6" s="282">
        <v>4</v>
      </c>
      <c r="B6" s="283" t="s">
        <v>518</v>
      </c>
      <c r="C6" s="499"/>
      <c r="D6" s="498" t="str">
        <f t="shared" si="0"/>
        <v>令和-118年1月0日</v>
      </c>
      <c r="E6" s="499"/>
      <c r="F6" s="498" t="str">
        <f t="shared" si="1"/>
        <v>令和-118年1月0日</v>
      </c>
      <c r="G6" s="278"/>
      <c r="H6" s="278"/>
      <c r="I6" s="278"/>
      <c r="J6" s="278"/>
      <c r="K6" s="396"/>
      <c r="L6" s="286" t="s">
        <v>510</v>
      </c>
      <c r="M6" s="279"/>
      <c r="N6" s="279"/>
      <c r="O6" s="279"/>
      <c r="P6" s="287" t="str">
        <f t="shared" si="2"/>
        <v>昭和</v>
      </c>
      <c r="Q6" s="285" t="str">
        <f t="shared" si="4"/>
        <v>S//</v>
      </c>
      <c r="R6" s="716" t="str">
        <f t="shared" si="3"/>
        <v>S//</v>
      </c>
    </row>
    <row r="7" spans="1:18">
      <c r="A7" s="282">
        <v>5</v>
      </c>
      <c r="B7" s="283" t="s">
        <v>519</v>
      </c>
      <c r="C7" s="499"/>
      <c r="D7" s="498" t="str">
        <f t="shared" si="0"/>
        <v>令和-118年1月0日</v>
      </c>
      <c r="E7" s="499"/>
      <c r="F7" s="498" t="str">
        <f t="shared" si="1"/>
        <v>令和-118年1月0日</v>
      </c>
      <c r="G7" s="278"/>
      <c r="H7" s="278"/>
      <c r="I7" s="278"/>
      <c r="J7" s="278"/>
      <c r="K7" s="396"/>
      <c r="L7" s="286" t="s">
        <v>510</v>
      </c>
      <c r="M7" s="279"/>
      <c r="N7" s="279"/>
      <c r="O7" s="279"/>
      <c r="P7" s="287" t="str">
        <f t="shared" si="2"/>
        <v>昭和</v>
      </c>
      <c r="Q7" s="285" t="str">
        <f t="shared" si="4"/>
        <v>S//</v>
      </c>
      <c r="R7" s="716" t="str">
        <f t="shared" si="3"/>
        <v>S//</v>
      </c>
    </row>
    <row r="8" spans="1:18">
      <c r="A8" s="282">
        <v>6</v>
      </c>
      <c r="B8" s="283" t="s">
        <v>520</v>
      </c>
      <c r="C8" s="499"/>
      <c r="D8" s="498" t="str">
        <f t="shared" si="0"/>
        <v>令和-118年1月0日</v>
      </c>
      <c r="E8" s="499"/>
      <c r="F8" s="498" t="str">
        <f t="shared" si="1"/>
        <v>令和-118年1月0日</v>
      </c>
      <c r="G8" s="278"/>
      <c r="H8" s="278"/>
      <c r="I8" s="278"/>
      <c r="J8" s="278"/>
      <c r="K8" s="396"/>
      <c r="L8" s="286" t="s">
        <v>510</v>
      </c>
      <c r="M8" s="279"/>
      <c r="N8" s="279"/>
      <c r="O8" s="279"/>
      <c r="P8" s="287" t="str">
        <f t="shared" si="2"/>
        <v>昭和</v>
      </c>
      <c r="Q8" s="285" t="str">
        <f t="shared" si="4"/>
        <v>S//</v>
      </c>
      <c r="R8" s="716" t="str">
        <f t="shared" si="3"/>
        <v>S//</v>
      </c>
    </row>
    <row r="9" spans="1:18">
      <c r="A9" s="282">
        <v>7</v>
      </c>
      <c r="B9" s="283" t="s">
        <v>521</v>
      </c>
      <c r="C9" s="499"/>
      <c r="D9" s="498" t="str">
        <f t="shared" si="0"/>
        <v>令和-118年1月0日</v>
      </c>
      <c r="E9" s="499"/>
      <c r="F9" s="498" t="str">
        <f t="shared" si="1"/>
        <v>令和-118年1月0日</v>
      </c>
      <c r="G9" s="278"/>
      <c r="H9" s="278"/>
      <c r="I9" s="278"/>
      <c r="J9" s="278"/>
      <c r="K9" s="396"/>
      <c r="L9" s="286" t="s">
        <v>510</v>
      </c>
      <c r="M9" s="279"/>
      <c r="N9" s="279"/>
      <c r="O9" s="279"/>
      <c r="P9" s="287" t="str">
        <f t="shared" si="2"/>
        <v>昭和</v>
      </c>
      <c r="Q9" s="285" t="str">
        <f t="shared" si="4"/>
        <v>S//</v>
      </c>
      <c r="R9" s="716" t="str">
        <f t="shared" si="3"/>
        <v>S//</v>
      </c>
    </row>
    <row r="10" spans="1:18">
      <c r="A10" s="282">
        <v>8</v>
      </c>
      <c r="B10" s="283" t="s">
        <v>522</v>
      </c>
      <c r="C10" s="499"/>
      <c r="D10" s="498" t="str">
        <f t="shared" si="0"/>
        <v>令和-118年1月0日</v>
      </c>
      <c r="E10" s="499"/>
      <c r="F10" s="498" t="str">
        <f t="shared" si="1"/>
        <v>令和-118年1月0日</v>
      </c>
      <c r="G10" s="278"/>
      <c r="H10" s="278"/>
      <c r="I10" s="278"/>
      <c r="J10" s="278"/>
      <c r="K10" s="396"/>
      <c r="L10" s="286" t="s">
        <v>510</v>
      </c>
      <c r="M10" s="279"/>
      <c r="N10" s="279"/>
      <c r="O10" s="279"/>
      <c r="P10" s="287" t="str">
        <f t="shared" si="2"/>
        <v>昭和</v>
      </c>
      <c r="Q10" s="285" t="str">
        <f t="shared" si="4"/>
        <v>S//</v>
      </c>
      <c r="R10" s="716" t="str">
        <f t="shared" si="3"/>
        <v>S//</v>
      </c>
    </row>
    <row r="11" spans="1:18">
      <c r="A11" s="282">
        <v>9</v>
      </c>
      <c r="B11" s="283" t="s">
        <v>523</v>
      </c>
      <c r="C11" s="499"/>
      <c r="D11" s="498" t="str">
        <f t="shared" si="0"/>
        <v>令和-118年1月0日</v>
      </c>
      <c r="E11" s="499"/>
      <c r="F11" s="498" t="str">
        <f t="shared" si="1"/>
        <v>令和-118年1月0日</v>
      </c>
      <c r="G11" s="278"/>
      <c r="H11" s="278"/>
      <c r="I11" s="278"/>
      <c r="J11" s="278"/>
      <c r="K11" s="396"/>
      <c r="L11" s="286" t="s">
        <v>510</v>
      </c>
      <c r="M11" s="279"/>
      <c r="N11" s="279"/>
      <c r="O11" s="279"/>
      <c r="P11" s="287" t="str">
        <f t="shared" si="2"/>
        <v>昭和</v>
      </c>
      <c r="Q11" s="285" t="str">
        <f t="shared" si="4"/>
        <v>S//</v>
      </c>
      <c r="R11" s="716" t="str">
        <f t="shared" si="3"/>
        <v>S//</v>
      </c>
    </row>
    <row r="12" spans="1:18">
      <c r="A12" s="282">
        <v>10</v>
      </c>
      <c r="B12" s="283" t="s">
        <v>524</v>
      </c>
      <c r="C12" s="499"/>
      <c r="D12" s="498" t="str">
        <f t="shared" si="0"/>
        <v>令和-118年1月0日</v>
      </c>
      <c r="E12" s="499"/>
      <c r="F12" s="498" t="str">
        <f t="shared" si="1"/>
        <v>令和-118年1月0日</v>
      </c>
      <c r="G12" s="278"/>
      <c r="H12" s="278"/>
      <c r="I12" s="278"/>
      <c r="J12" s="278"/>
      <c r="K12" s="396"/>
      <c r="L12" s="286" t="s">
        <v>510</v>
      </c>
      <c r="M12" s="279"/>
      <c r="N12" s="279"/>
      <c r="O12" s="279"/>
      <c r="P12" s="287" t="str">
        <f t="shared" si="2"/>
        <v>昭和</v>
      </c>
      <c r="Q12" s="285" t="str">
        <f t="shared" si="4"/>
        <v>S//</v>
      </c>
      <c r="R12" s="716" t="str">
        <f t="shared" si="3"/>
        <v>S//</v>
      </c>
    </row>
    <row r="13" spans="1:18">
      <c r="A13" s="282">
        <v>11</v>
      </c>
      <c r="B13" s="283" t="s">
        <v>248</v>
      </c>
      <c r="C13" s="499"/>
      <c r="D13" s="498" t="str">
        <f t="shared" si="0"/>
        <v>令和-118年1月0日</v>
      </c>
      <c r="E13" s="499"/>
      <c r="F13" s="498" t="str">
        <f t="shared" si="1"/>
        <v>令和-118年1月0日</v>
      </c>
      <c r="G13" s="278"/>
      <c r="H13" s="278"/>
      <c r="I13" s="278"/>
      <c r="J13" s="278"/>
      <c r="K13" s="396"/>
      <c r="L13" s="286" t="s">
        <v>510</v>
      </c>
      <c r="M13" s="279"/>
      <c r="N13" s="279"/>
      <c r="O13" s="279"/>
      <c r="P13" s="287" t="str">
        <f t="shared" si="2"/>
        <v>昭和</v>
      </c>
      <c r="Q13" s="285" t="str">
        <f t="shared" si="4"/>
        <v>S//</v>
      </c>
      <c r="R13" s="716" t="str">
        <f t="shared" si="3"/>
        <v>S//</v>
      </c>
    </row>
    <row r="14" spans="1:18">
      <c r="A14" s="282">
        <v>12</v>
      </c>
      <c r="B14" s="283" t="s">
        <v>250</v>
      </c>
      <c r="C14" s="499"/>
      <c r="D14" s="498" t="str">
        <f t="shared" si="0"/>
        <v>令和-118年1月0日</v>
      </c>
      <c r="E14" s="499"/>
      <c r="F14" s="498" t="str">
        <f t="shared" si="1"/>
        <v>令和-118年1月0日</v>
      </c>
      <c r="G14" s="278"/>
      <c r="H14" s="278"/>
      <c r="I14" s="278"/>
      <c r="J14" s="278"/>
      <c r="K14" s="396"/>
      <c r="L14" s="286" t="s">
        <v>510</v>
      </c>
      <c r="M14" s="279"/>
      <c r="N14" s="279"/>
      <c r="O14" s="279"/>
      <c r="P14" s="287" t="str">
        <f t="shared" si="2"/>
        <v>昭和</v>
      </c>
      <c r="Q14" s="285" t="str">
        <f t="shared" si="4"/>
        <v>S//</v>
      </c>
      <c r="R14" s="716" t="str">
        <f t="shared" si="3"/>
        <v>S//</v>
      </c>
    </row>
    <row r="15" spans="1:18">
      <c r="A15" s="282">
        <v>13</v>
      </c>
      <c r="B15" s="283" t="s">
        <v>249</v>
      </c>
      <c r="C15" s="499"/>
      <c r="D15" s="498" t="str">
        <f t="shared" si="0"/>
        <v>令和-118年1月0日</v>
      </c>
      <c r="E15" s="499"/>
      <c r="F15" s="498" t="str">
        <f t="shared" si="1"/>
        <v>令和-118年1月0日</v>
      </c>
      <c r="G15" s="278"/>
      <c r="H15" s="278"/>
      <c r="I15" s="278"/>
      <c r="J15" s="278"/>
      <c r="K15" s="396"/>
      <c r="L15" s="286" t="s">
        <v>510</v>
      </c>
      <c r="M15" s="279"/>
      <c r="N15" s="279"/>
      <c r="O15" s="279"/>
      <c r="P15" s="287" t="str">
        <f t="shared" si="2"/>
        <v>昭和</v>
      </c>
      <c r="Q15" s="285" t="str">
        <f t="shared" si="4"/>
        <v>S//</v>
      </c>
      <c r="R15" s="716" t="str">
        <f t="shared" si="3"/>
        <v>S//</v>
      </c>
    </row>
    <row r="16" spans="1:18">
      <c r="A16" s="282">
        <v>14</v>
      </c>
      <c r="B16" s="283" t="s">
        <v>470</v>
      </c>
      <c r="C16" s="499"/>
      <c r="D16" s="498" t="str">
        <f t="shared" si="0"/>
        <v>令和-118年1月0日</v>
      </c>
      <c r="E16" s="499"/>
      <c r="F16" s="498" t="str">
        <f t="shared" si="1"/>
        <v>令和-118年1月0日</v>
      </c>
      <c r="G16" s="278"/>
      <c r="H16" s="278"/>
      <c r="I16" s="278"/>
      <c r="J16" s="278"/>
      <c r="K16" s="396"/>
      <c r="L16" s="286" t="s">
        <v>510</v>
      </c>
      <c r="M16" s="279"/>
      <c r="N16" s="279"/>
      <c r="O16" s="279"/>
      <c r="P16" s="287" t="str">
        <f t="shared" si="2"/>
        <v>昭和</v>
      </c>
      <c r="Q16" s="285" t="str">
        <f t="shared" si="4"/>
        <v>S//</v>
      </c>
      <c r="R16" s="716" t="str">
        <f t="shared" si="3"/>
        <v>S//</v>
      </c>
    </row>
    <row r="17" spans="1:18">
      <c r="A17" s="282">
        <v>15</v>
      </c>
      <c r="B17" s="283" t="s">
        <v>232</v>
      </c>
      <c r="C17" s="499"/>
      <c r="D17" s="498" t="str">
        <f t="shared" si="0"/>
        <v>令和-118年1月0日</v>
      </c>
      <c r="E17" s="499"/>
      <c r="F17" s="498" t="str">
        <f t="shared" si="1"/>
        <v>令和-118年1月0日</v>
      </c>
      <c r="G17" s="278"/>
      <c r="H17" s="278"/>
      <c r="I17" s="278"/>
      <c r="J17" s="278"/>
      <c r="K17" s="396"/>
      <c r="L17" s="286" t="s">
        <v>510</v>
      </c>
      <c r="M17" s="279"/>
      <c r="N17" s="279"/>
      <c r="O17" s="279"/>
      <c r="P17" s="287" t="str">
        <f t="shared" si="2"/>
        <v>昭和</v>
      </c>
      <c r="Q17" s="285" t="str">
        <f t="shared" si="4"/>
        <v>S//</v>
      </c>
      <c r="R17" s="716" t="str">
        <f t="shared" si="3"/>
        <v>S//</v>
      </c>
    </row>
    <row r="18" spans="1:18">
      <c r="A18" s="282">
        <v>16</v>
      </c>
      <c r="B18" s="283" t="s">
        <v>471</v>
      </c>
      <c r="C18" s="499"/>
      <c r="D18" s="498" t="str">
        <f t="shared" si="0"/>
        <v>令和-118年1月0日</v>
      </c>
      <c r="E18" s="499"/>
      <c r="F18" s="498" t="str">
        <f t="shared" si="1"/>
        <v>令和-118年1月0日</v>
      </c>
      <c r="G18" s="278"/>
      <c r="H18" s="278"/>
      <c r="I18" s="278"/>
      <c r="J18" s="278"/>
      <c r="K18" s="396"/>
      <c r="L18" s="286" t="s">
        <v>510</v>
      </c>
      <c r="M18" s="279"/>
      <c r="N18" s="279"/>
      <c r="O18" s="279"/>
      <c r="P18" s="287" t="str">
        <f t="shared" si="2"/>
        <v>昭和</v>
      </c>
      <c r="Q18" s="285" t="str">
        <f t="shared" si="4"/>
        <v>S//</v>
      </c>
      <c r="R18" s="716" t="str">
        <f t="shared" si="3"/>
        <v>S//</v>
      </c>
    </row>
    <row r="19" spans="1:18">
      <c r="A19" s="282">
        <v>17</v>
      </c>
      <c r="B19" s="4" t="s">
        <v>427</v>
      </c>
      <c r="C19" s="499"/>
      <c r="D19" s="498" t="str">
        <f t="shared" si="0"/>
        <v>令和-118年1月0日</v>
      </c>
      <c r="E19" s="499"/>
      <c r="F19" s="498" t="str">
        <f t="shared" si="1"/>
        <v>令和-118年1月0日</v>
      </c>
      <c r="G19" s="278"/>
      <c r="H19" s="278"/>
      <c r="I19" s="278"/>
      <c r="J19" s="278"/>
      <c r="K19" s="396"/>
      <c r="L19" s="286" t="s">
        <v>510</v>
      </c>
      <c r="M19" s="279"/>
      <c r="N19" s="279"/>
      <c r="O19" s="279"/>
      <c r="P19" s="287" t="str">
        <f t="shared" si="2"/>
        <v>昭和</v>
      </c>
      <c r="Q19" s="285" t="str">
        <f t="shared" si="4"/>
        <v>S//</v>
      </c>
      <c r="R19" s="716" t="str">
        <f t="shared" si="3"/>
        <v>S//</v>
      </c>
    </row>
    <row r="20" spans="1:18">
      <c r="A20" s="282">
        <v>18</v>
      </c>
      <c r="B20" s="283" t="s">
        <v>233</v>
      </c>
      <c r="C20" s="499"/>
      <c r="D20" s="498" t="str">
        <f t="shared" si="0"/>
        <v>令和-118年1月0日</v>
      </c>
      <c r="E20" s="499"/>
      <c r="F20" s="498" t="str">
        <f t="shared" si="1"/>
        <v>令和-118年1月0日</v>
      </c>
      <c r="G20" s="278"/>
      <c r="H20" s="278"/>
      <c r="I20" s="278"/>
      <c r="J20" s="278"/>
      <c r="K20" s="396"/>
      <c r="L20" s="286" t="s">
        <v>510</v>
      </c>
      <c r="M20" s="279"/>
      <c r="N20" s="279"/>
      <c r="O20" s="279"/>
      <c r="P20" s="287" t="str">
        <f t="shared" si="2"/>
        <v>昭和</v>
      </c>
      <c r="Q20" s="285" t="str">
        <f t="shared" si="4"/>
        <v>S//</v>
      </c>
      <c r="R20" s="716" t="str">
        <f t="shared" si="3"/>
        <v>S//</v>
      </c>
    </row>
    <row r="21" spans="1:18">
      <c r="A21" s="282">
        <v>19</v>
      </c>
      <c r="B21" s="283" t="s">
        <v>256</v>
      </c>
      <c r="C21" s="499"/>
      <c r="D21" s="498" t="str">
        <f t="shared" si="0"/>
        <v>令和-118年1月0日</v>
      </c>
      <c r="E21" s="499"/>
      <c r="F21" s="498" t="str">
        <f t="shared" si="1"/>
        <v>令和-118年1月0日</v>
      </c>
      <c r="G21" s="278"/>
      <c r="H21" s="278"/>
      <c r="I21" s="278"/>
      <c r="J21" s="278"/>
      <c r="K21" s="396"/>
      <c r="L21" s="286" t="s">
        <v>510</v>
      </c>
      <c r="M21" s="279"/>
      <c r="N21" s="279"/>
      <c r="O21" s="279"/>
      <c r="P21" s="287" t="str">
        <f t="shared" si="2"/>
        <v>昭和</v>
      </c>
      <c r="Q21" s="285" t="str">
        <f t="shared" si="4"/>
        <v>S//</v>
      </c>
      <c r="R21" s="716" t="str">
        <f t="shared" si="3"/>
        <v>S//</v>
      </c>
    </row>
    <row r="22" spans="1:18">
      <c r="A22" s="282">
        <v>20</v>
      </c>
      <c r="B22" s="283" t="s">
        <v>251</v>
      </c>
      <c r="C22" s="499"/>
      <c r="D22" s="498" t="str">
        <f t="shared" si="0"/>
        <v>令和-118年1月0日</v>
      </c>
      <c r="E22" s="499"/>
      <c r="F22" s="498" t="str">
        <f t="shared" si="1"/>
        <v>令和-118年1月0日</v>
      </c>
      <c r="G22" s="278"/>
      <c r="H22" s="278"/>
      <c r="I22" s="278"/>
      <c r="J22" s="278"/>
      <c r="K22" s="396"/>
      <c r="L22" s="286" t="s">
        <v>510</v>
      </c>
      <c r="M22" s="279"/>
      <c r="N22" s="279"/>
      <c r="O22" s="279"/>
      <c r="P22" s="287" t="str">
        <f t="shared" si="2"/>
        <v>昭和</v>
      </c>
      <c r="Q22" s="285" t="str">
        <f t="shared" si="4"/>
        <v>S//</v>
      </c>
      <c r="R22" s="716" t="str">
        <f t="shared" si="3"/>
        <v>S//</v>
      </c>
    </row>
    <row r="23" spans="1:18">
      <c r="A23" s="282">
        <v>21</v>
      </c>
      <c r="B23" s="283" t="s">
        <v>234</v>
      </c>
      <c r="C23" s="499"/>
      <c r="D23" s="498" t="str">
        <f t="shared" si="0"/>
        <v>令和-118年1月0日</v>
      </c>
      <c r="E23" s="499"/>
      <c r="F23" s="498" t="str">
        <f t="shared" si="1"/>
        <v>令和-118年1月0日</v>
      </c>
      <c r="G23" s="278"/>
      <c r="H23" s="278"/>
      <c r="I23" s="278"/>
      <c r="J23" s="278"/>
      <c r="K23" s="396"/>
      <c r="L23" s="286" t="s">
        <v>510</v>
      </c>
      <c r="M23" s="279"/>
      <c r="N23" s="279"/>
      <c r="O23" s="279"/>
      <c r="P23" s="287" t="str">
        <f t="shared" si="2"/>
        <v>昭和</v>
      </c>
      <c r="Q23" s="285" t="str">
        <f t="shared" si="4"/>
        <v>S//</v>
      </c>
      <c r="R23" s="716" t="str">
        <f t="shared" si="3"/>
        <v>S//</v>
      </c>
    </row>
    <row r="24" spans="1:18">
      <c r="A24" s="282">
        <v>22</v>
      </c>
      <c r="B24" s="283" t="s">
        <v>235</v>
      </c>
      <c r="C24" s="499"/>
      <c r="D24" s="498" t="str">
        <f t="shared" si="0"/>
        <v>令和-118年1月0日</v>
      </c>
      <c r="E24" s="499"/>
      <c r="F24" s="498" t="str">
        <f t="shared" si="1"/>
        <v>令和-118年1月0日</v>
      </c>
      <c r="G24" s="278"/>
      <c r="H24" s="278"/>
      <c r="I24" s="278"/>
      <c r="J24" s="278"/>
      <c r="K24" s="396"/>
      <c r="L24" s="286" t="s">
        <v>510</v>
      </c>
      <c r="M24" s="279"/>
      <c r="N24" s="279"/>
      <c r="O24" s="279"/>
      <c r="P24" s="287" t="str">
        <f t="shared" si="2"/>
        <v>昭和</v>
      </c>
      <c r="Q24" s="285" t="str">
        <f t="shared" si="4"/>
        <v>S//</v>
      </c>
      <c r="R24" s="716" t="str">
        <f t="shared" si="3"/>
        <v>S//</v>
      </c>
    </row>
    <row r="25" spans="1:18">
      <c r="A25" s="282">
        <v>23</v>
      </c>
      <c r="B25" s="283" t="s">
        <v>252</v>
      </c>
      <c r="C25" s="499"/>
      <c r="D25" s="498" t="str">
        <f t="shared" si="0"/>
        <v>令和-118年1月0日</v>
      </c>
      <c r="E25" s="499"/>
      <c r="F25" s="498" t="str">
        <f t="shared" si="1"/>
        <v>令和-118年1月0日</v>
      </c>
      <c r="G25" s="278"/>
      <c r="H25" s="278"/>
      <c r="I25" s="278"/>
      <c r="J25" s="278"/>
      <c r="K25" s="396"/>
      <c r="L25" s="286" t="s">
        <v>510</v>
      </c>
      <c r="M25" s="279"/>
      <c r="N25" s="279"/>
      <c r="O25" s="279"/>
      <c r="P25" s="287" t="str">
        <f t="shared" si="2"/>
        <v>昭和</v>
      </c>
      <c r="Q25" s="285" t="str">
        <f t="shared" si="4"/>
        <v>S//</v>
      </c>
      <c r="R25" s="716" t="str">
        <f t="shared" si="3"/>
        <v>S//</v>
      </c>
    </row>
    <row r="26" spans="1:18">
      <c r="A26" s="282">
        <v>24</v>
      </c>
      <c r="B26" s="283" t="s">
        <v>236</v>
      </c>
      <c r="C26" s="499"/>
      <c r="D26" s="498" t="str">
        <f t="shared" si="0"/>
        <v>令和-118年1月0日</v>
      </c>
      <c r="E26" s="499"/>
      <c r="F26" s="498" t="str">
        <f t="shared" si="1"/>
        <v>令和-118年1月0日</v>
      </c>
      <c r="G26" s="278"/>
      <c r="H26" s="278"/>
      <c r="I26" s="278"/>
      <c r="J26" s="278"/>
      <c r="K26" s="396"/>
      <c r="L26" s="286" t="s">
        <v>510</v>
      </c>
      <c r="M26" s="279"/>
      <c r="N26" s="279"/>
      <c r="O26" s="279"/>
      <c r="P26" s="287" t="str">
        <f t="shared" si="2"/>
        <v>昭和</v>
      </c>
      <c r="Q26" s="285" t="str">
        <f t="shared" si="4"/>
        <v>S//</v>
      </c>
      <c r="R26" s="716" t="str">
        <f t="shared" si="3"/>
        <v>S//</v>
      </c>
    </row>
    <row r="27" spans="1:18">
      <c r="A27" s="282">
        <v>25</v>
      </c>
      <c r="B27" s="283" t="s">
        <v>237</v>
      </c>
      <c r="C27" s="499"/>
      <c r="D27" s="498" t="str">
        <f t="shared" si="0"/>
        <v>令和-118年1月0日</v>
      </c>
      <c r="E27" s="499"/>
      <c r="F27" s="498" t="str">
        <f t="shared" si="1"/>
        <v>令和-118年1月0日</v>
      </c>
      <c r="G27" s="278"/>
      <c r="H27" s="278"/>
      <c r="I27" s="278"/>
      <c r="J27" s="278"/>
      <c r="K27" s="396"/>
      <c r="L27" s="286" t="s">
        <v>510</v>
      </c>
      <c r="M27" s="279"/>
      <c r="N27" s="279"/>
      <c r="O27" s="279"/>
      <c r="P27" s="287" t="str">
        <f t="shared" si="2"/>
        <v>昭和</v>
      </c>
      <c r="Q27" s="285" t="str">
        <f t="shared" si="4"/>
        <v>S//</v>
      </c>
      <c r="R27" s="716" t="str">
        <f t="shared" si="3"/>
        <v>S//</v>
      </c>
    </row>
    <row r="28" spans="1:18">
      <c r="A28" s="282">
        <v>26</v>
      </c>
      <c r="B28" s="283" t="s">
        <v>238</v>
      </c>
      <c r="C28" s="499"/>
      <c r="D28" s="498" t="str">
        <f t="shared" si="0"/>
        <v>令和-118年1月0日</v>
      </c>
      <c r="E28" s="499"/>
      <c r="F28" s="498" t="str">
        <f t="shared" si="1"/>
        <v>令和-118年1月0日</v>
      </c>
      <c r="G28" s="278"/>
      <c r="H28" s="278"/>
      <c r="I28" s="278"/>
      <c r="J28" s="278"/>
      <c r="K28" s="396"/>
      <c r="L28" s="286" t="s">
        <v>510</v>
      </c>
      <c r="M28" s="279"/>
      <c r="N28" s="279"/>
      <c r="O28" s="279"/>
      <c r="P28" s="287" t="str">
        <f t="shared" si="2"/>
        <v>昭和</v>
      </c>
      <c r="Q28" s="285" t="str">
        <f t="shared" si="4"/>
        <v>S//</v>
      </c>
      <c r="R28" s="716" t="str">
        <f t="shared" si="3"/>
        <v>S//</v>
      </c>
    </row>
    <row r="29" spans="1:18">
      <c r="A29" s="282">
        <v>27</v>
      </c>
      <c r="B29" s="283" t="s">
        <v>244</v>
      </c>
      <c r="C29" s="499"/>
      <c r="D29" s="498" t="str">
        <f t="shared" si="0"/>
        <v>令和-118年1月0日</v>
      </c>
      <c r="E29" s="499"/>
      <c r="F29" s="498" t="str">
        <f t="shared" si="1"/>
        <v>令和-118年1月0日</v>
      </c>
      <c r="G29" s="278"/>
      <c r="H29" s="278"/>
      <c r="I29" s="278"/>
      <c r="J29" s="278"/>
      <c r="K29" s="396"/>
      <c r="L29" s="286" t="s">
        <v>510</v>
      </c>
      <c r="M29" s="279"/>
      <c r="N29" s="279"/>
      <c r="O29" s="279"/>
      <c r="P29" s="287" t="str">
        <f t="shared" si="2"/>
        <v>昭和</v>
      </c>
      <c r="Q29" s="285" t="str">
        <f t="shared" si="4"/>
        <v>S//</v>
      </c>
      <c r="R29" s="716" t="str">
        <f t="shared" si="3"/>
        <v>S//</v>
      </c>
    </row>
    <row r="30" spans="1:18">
      <c r="A30" s="282">
        <v>28</v>
      </c>
      <c r="B30" s="283" t="s">
        <v>245</v>
      </c>
      <c r="C30" s="499"/>
      <c r="D30" s="498" t="str">
        <f t="shared" si="0"/>
        <v>令和-118年1月0日</v>
      </c>
      <c r="E30" s="499"/>
      <c r="F30" s="498" t="str">
        <f t="shared" si="1"/>
        <v>令和-118年1月0日</v>
      </c>
      <c r="G30" s="278"/>
      <c r="H30" s="278"/>
      <c r="I30" s="278"/>
      <c r="J30" s="278"/>
      <c r="K30" s="396"/>
      <c r="L30" s="286" t="s">
        <v>510</v>
      </c>
      <c r="M30" s="279"/>
      <c r="N30" s="279"/>
      <c r="O30" s="279"/>
      <c r="P30" s="287" t="str">
        <f t="shared" si="2"/>
        <v>昭和</v>
      </c>
      <c r="Q30" s="285" t="str">
        <f t="shared" si="4"/>
        <v>S//</v>
      </c>
      <c r="R30" s="716" t="str">
        <f t="shared" si="3"/>
        <v>S//</v>
      </c>
    </row>
    <row r="31" spans="1:18">
      <c r="A31" s="282">
        <v>29</v>
      </c>
      <c r="B31" s="283" t="s">
        <v>246</v>
      </c>
      <c r="C31" s="499"/>
      <c r="D31" s="498" t="str">
        <f t="shared" si="0"/>
        <v>令和-118年1月0日</v>
      </c>
      <c r="E31" s="499"/>
      <c r="F31" s="498" t="str">
        <f t="shared" si="1"/>
        <v>令和-118年1月0日</v>
      </c>
      <c r="G31" s="278"/>
      <c r="H31" s="278"/>
      <c r="I31" s="278"/>
      <c r="J31" s="278"/>
      <c r="K31" s="396"/>
      <c r="L31" s="286" t="s">
        <v>510</v>
      </c>
      <c r="M31" s="279"/>
      <c r="N31" s="279"/>
      <c r="O31" s="279"/>
      <c r="P31" s="287" t="str">
        <f t="shared" si="2"/>
        <v>昭和</v>
      </c>
      <c r="Q31" s="285" t="str">
        <f t="shared" si="4"/>
        <v>S//</v>
      </c>
      <c r="R31" s="716" t="str">
        <f t="shared" si="3"/>
        <v>S//</v>
      </c>
    </row>
    <row r="32" spans="1:18">
      <c r="A32" s="282">
        <v>30</v>
      </c>
      <c r="B32" s="283" t="s">
        <v>247</v>
      </c>
      <c r="C32" s="499"/>
      <c r="D32" s="498" t="str">
        <f t="shared" si="0"/>
        <v>令和-118年1月0日</v>
      </c>
      <c r="E32" s="499"/>
      <c r="F32" s="498" t="str">
        <f t="shared" si="1"/>
        <v>令和-118年1月0日</v>
      </c>
      <c r="G32" s="278"/>
      <c r="H32" s="278"/>
      <c r="I32" s="278"/>
      <c r="J32" s="278"/>
      <c r="K32" s="396"/>
      <c r="L32" s="286" t="s">
        <v>510</v>
      </c>
      <c r="M32" s="279"/>
      <c r="N32" s="279"/>
      <c r="O32" s="279"/>
      <c r="P32" s="287" t="str">
        <f t="shared" si="2"/>
        <v>昭和</v>
      </c>
      <c r="Q32" s="285" t="str">
        <f t="shared" si="4"/>
        <v>S//</v>
      </c>
      <c r="R32" s="716" t="str">
        <f t="shared" si="3"/>
        <v>S//</v>
      </c>
    </row>
    <row r="33" spans="1:18">
      <c r="A33" s="282">
        <v>31</v>
      </c>
      <c r="B33" s="283" t="s">
        <v>253</v>
      </c>
      <c r="C33" s="499"/>
      <c r="D33" s="498" t="str">
        <f t="shared" si="0"/>
        <v>令和-118年1月0日</v>
      </c>
      <c r="E33" s="499"/>
      <c r="F33" s="498" t="str">
        <f t="shared" si="1"/>
        <v>令和-118年1月0日</v>
      </c>
      <c r="G33" s="278"/>
      <c r="H33" s="278"/>
      <c r="I33" s="278"/>
      <c r="J33" s="278"/>
      <c r="K33" s="396"/>
      <c r="L33" s="286" t="s">
        <v>510</v>
      </c>
      <c r="M33" s="279"/>
      <c r="N33" s="279"/>
      <c r="O33" s="279"/>
      <c r="P33" s="287" t="str">
        <f t="shared" si="2"/>
        <v>昭和</v>
      </c>
      <c r="Q33" s="285" t="str">
        <f t="shared" si="4"/>
        <v>S//</v>
      </c>
      <c r="R33" s="716" t="str">
        <f t="shared" si="3"/>
        <v>S//</v>
      </c>
    </row>
    <row r="34" spans="1:18">
      <c r="A34" s="282">
        <v>32</v>
      </c>
      <c r="B34" s="283" t="s">
        <v>254</v>
      </c>
      <c r="C34" s="499"/>
      <c r="D34" s="498" t="str">
        <f t="shared" si="0"/>
        <v>令和-118年1月0日</v>
      </c>
      <c r="E34" s="499"/>
      <c r="F34" s="498" t="str">
        <f t="shared" si="1"/>
        <v>令和-118年1月0日</v>
      </c>
      <c r="G34" s="278"/>
      <c r="H34" s="278"/>
      <c r="I34" s="278"/>
      <c r="J34" s="278"/>
      <c r="K34" s="396"/>
      <c r="L34" s="286" t="s">
        <v>510</v>
      </c>
      <c r="M34" s="279"/>
      <c r="N34" s="279"/>
      <c r="O34" s="279"/>
      <c r="P34" s="287" t="str">
        <f t="shared" si="2"/>
        <v>昭和</v>
      </c>
      <c r="Q34" s="285" t="str">
        <f t="shared" si="4"/>
        <v>S//</v>
      </c>
      <c r="R34" s="716" t="str">
        <f t="shared" si="3"/>
        <v>S//</v>
      </c>
    </row>
    <row r="35" spans="1:18">
      <c r="A35" s="282">
        <v>33</v>
      </c>
      <c r="B35" s="283" t="s">
        <v>255</v>
      </c>
      <c r="C35" s="499"/>
      <c r="D35" s="498" t="str">
        <f t="shared" si="0"/>
        <v>令和-118年1月0日</v>
      </c>
      <c r="E35" s="499"/>
      <c r="F35" s="498" t="str">
        <f t="shared" si="1"/>
        <v>令和-118年1月0日</v>
      </c>
      <c r="G35" s="278"/>
      <c r="H35" s="278"/>
      <c r="I35" s="278"/>
      <c r="J35" s="278"/>
      <c r="K35" s="396"/>
      <c r="L35" s="286" t="s">
        <v>510</v>
      </c>
      <c r="M35" s="279"/>
      <c r="N35" s="279"/>
      <c r="O35" s="279"/>
      <c r="P35" s="287" t="str">
        <f t="shared" si="2"/>
        <v>昭和</v>
      </c>
      <c r="Q35" s="285" t="str">
        <f t="shared" si="4"/>
        <v>S//</v>
      </c>
      <c r="R35" s="716" t="str">
        <f t="shared" si="3"/>
        <v>S//</v>
      </c>
    </row>
    <row r="36" spans="1:18">
      <c r="A36" s="282">
        <v>34</v>
      </c>
      <c r="B36" s="283" t="s">
        <v>472</v>
      </c>
      <c r="C36" s="499"/>
      <c r="D36" s="498" t="str">
        <f t="shared" si="0"/>
        <v>令和-118年1月0日</v>
      </c>
      <c r="E36" s="499"/>
      <c r="F36" s="498" t="str">
        <f t="shared" si="1"/>
        <v>令和-118年1月0日</v>
      </c>
      <c r="G36" s="278"/>
      <c r="H36" s="278"/>
      <c r="I36" s="278"/>
      <c r="J36" s="278"/>
      <c r="K36" s="396"/>
      <c r="L36" s="286" t="s">
        <v>510</v>
      </c>
      <c r="M36" s="279"/>
      <c r="N36" s="279"/>
      <c r="O36" s="279"/>
      <c r="P36" s="287" t="str">
        <f t="shared" si="2"/>
        <v>昭和</v>
      </c>
      <c r="Q36" s="285" t="str">
        <f t="shared" si="4"/>
        <v>S//</v>
      </c>
      <c r="R36" s="716" t="str">
        <f t="shared" si="3"/>
        <v>S//</v>
      </c>
    </row>
    <row r="37" spans="1:18">
      <c r="A37" s="282">
        <v>35</v>
      </c>
      <c r="B37" s="283" t="s">
        <v>239</v>
      </c>
      <c r="C37" s="499"/>
      <c r="D37" s="498" t="str">
        <f t="shared" si="0"/>
        <v>令和-118年1月0日</v>
      </c>
      <c r="E37" s="499"/>
      <c r="F37" s="498" t="str">
        <f t="shared" si="1"/>
        <v>令和-118年1月0日</v>
      </c>
      <c r="G37" s="278"/>
      <c r="H37" s="278"/>
      <c r="I37" s="278"/>
      <c r="J37" s="278"/>
      <c r="K37" s="396"/>
      <c r="L37" s="286" t="s">
        <v>510</v>
      </c>
      <c r="M37" s="279"/>
      <c r="N37" s="279"/>
      <c r="O37" s="279"/>
      <c r="P37" s="287" t="str">
        <f t="shared" si="2"/>
        <v>昭和</v>
      </c>
      <c r="Q37" s="285" t="str">
        <f t="shared" si="4"/>
        <v>S//</v>
      </c>
      <c r="R37" s="716" t="str">
        <f t="shared" si="3"/>
        <v>S//</v>
      </c>
    </row>
    <row r="38" spans="1:18">
      <c r="A38" s="282">
        <v>36</v>
      </c>
      <c r="B38" s="283" t="s">
        <v>240</v>
      </c>
      <c r="C38" s="499"/>
      <c r="D38" s="498" t="str">
        <f t="shared" si="0"/>
        <v>令和-118年1月0日</v>
      </c>
      <c r="E38" s="499"/>
      <c r="F38" s="498" t="str">
        <f t="shared" si="1"/>
        <v>令和-118年1月0日</v>
      </c>
      <c r="G38" s="278"/>
      <c r="H38" s="278"/>
      <c r="I38" s="278"/>
      <c r="J38" s="278"/>
      <c r="K38" s="396"/>
      <c r="L38" s="286" t="s">
        <v>510</v>
      </c>
      <c r="M38" s="279"/>
      <c r="N38" s="279"/>
      <c r="O38" s="279"/>
      <c r="P38" s="287" t="str">
        <f t="shared" si="2"/>
        <v>昭和</v>
      </c>
      <c r="Q38" s="285" t="str">
        <f t="shared" si="4"/>
        <v>S//</v>
      </c>
      <c r="R38" s="716" t="str">
        <f t="shared" si="3"/>
        <v>S//</v>
      </c>
    </row>
    <row r="39" spans="1:18">
      <c r="A39" s="282">
        <v>37</v>
      </c>
      <c r="B39" s="283" t="s">
        <v>241</v>
      </c>
      <c r="C39" s="499"/>
      <c r="D39" s="498" t="str">
        <f t="shared" si="0"/>
        <v>令和-118年1月0日</v>
      </c>
      <c r="E39" s="499"/>
      <c r="F39" s="498" t="str">
        <f t="shared" si="1"/>
        <v>令和-118年1月0日</v>
      </c>
      <c r="G39" s="278"/>
      <c r="H39" s="278"/>
      <c r="I39" s="278"/>
      <c r="J39" s="278"/>
      <c r="K39" s="396"/>
      <c r="L39" s="286" t="s">
        <v>510</v>
      </c>
      <c r="M39" s="279"/>
      <c r="N39" s="279"/>
      <c r="O39" s="279"/>
      <c r="P39" s="287" t="str">
        <f t="shared" si="2"/>
        <v>昭和</v>
      </c>
      <c r="Q39" s="285" t="str">
        <f t="shared" si="4"/>
        <v>S//</v>
      </c>
      <c r="R39" s="716" t="str">
        <f t="shared" si="3"/>
        <v>S//</v>
      </c>
    </row>
    <row r="40" spans="1:18">
      <c r="A40" s="282">
        <v>38</v>
      </c>
      <c r="B40" s="283" t="s">
        <v>473</v>
      </c>
      <c r="C40" s="499"/>
      <c r="D40" s="498" t="str">
        <f t="shared" si="0"/>
        <v>令和-118年1月0日</v>
      </c>
      <c r="E40" s="499"/>
      <c r="F40" s="498" t="str">
        <f t="shared" si="1"/>
        <v>令和-118年1月0日</v>
      </c>
      <c r="G40" s="278"/>
      <c r="H40" s="278"/>
      <c r="I40" s="278"/>
      <c r="J40" s="278"/>
      <c r="K40" s="396"/>
      <c r="L40" s="286" t="s">
        <v>510</v>
      </c>
      <c r="M40" s="279"/>
      <c r="N40" s="279"/>
      <c r="O40" s="279"/>
      <c r="P40" s="287" t="str">
        <f t="shared" si="2"/>
        <v>昭和</v>
      </c>
      <c r="Q40" s="285" t="str">
        <f t="shared" si="4"/>
        <v>S//</v>
      </c>
      <c r="R40" s="716" t="str">
        <f t="shared" si="3"/>
        <v>S//</v>
      </c>
    </row>
    <row r="41" spans="1:18">
      <c r="A41" s="282">
        <v>39</v>
      </c>
      <c r="B41" s="283" t="s">
        <v>242</v>
      </c>
      <c r="C41" s="499"/>
      <c r="D41" s="498" t="str">
        <f t="shared" si="0"/>
        <v>令和-118年1月0日</v>
      </c>
      <c r="E41" s="499"/>
      <c r="F41" s="498" t="str">
        <f t="shared" si="1"/>
        <v>令和-118年1月0日</v>
      </c>
      <c r="G41" s="278"/>
      <c r="H41" s="278"/>
      <c r="I41" s="278"/>
      <c r="J41" s="278"/>
      <c r="K41" s="396"/>
      <c r="L41" s="286" t="s">
        <v>510</v>
      </c>
      <c r="M41" s="279"/>
      <c r="N41" s="279"/>
      <c r="O41" s="279"/>
      <c r="P41" s="287" t="str">
        <f t="shared" si="2"/>
        <v>昭和</v>
      </c>
      <c r="Q41" s="285" t="str">
        <f t="shared" si="4"/>
        <v>S//</v>
      </c>
      <c r="R41" s="716" t="str">
        <f t="shared" si="3"/>
        <v>S//</v>
      </c>
    </row>
    <row r="42" spans="1:18">
      <c r="A42" s="282">
        <v>40</v>
      </c>
      <c r="B42" s="283" t="s">
        <v>243</v>
      </c>
      <c r="C42" s="499"/>
      <c r="D42" s="498" t="str">
        <f t="shared" si="0"/>
        <v>令和-118年1月0日</v>
      </c>
      <c r="E42" s="499"/>
      <c r="F42" s="498" t="str">
        <f t="shared" si="1"/>
        <v>令和-118年1月0日</v>
      </c>
      <c r="G42" s="278"/>
      <c r="H42" s="278"/>
      <c r="I42" s="278"/>
      <c r="J42" s="278"/>
      <c r="K42" s="396"/>
      <c r="L42" s="286" t="s">
        <v>510</v>
      </c>
      <c r="M42" s="279"/>
      <c r="N42" s="279"/>
      <c r="O42" s="279"/>
      <c r="P42" s="287" t="str">
        <f t="shared" si="2"/>
        <v>昭和</v>
      </c>
      <c r="Q42" s="285" t="str">
        <f t="shared" si="4"/>
        <v>S//</v>
      </c>
      <c r="R42" s="716" t="str">
        <f t="shared" si="3"/>
        <v>S//</v>
      </c>
    </row>
  </sheetData>
  <phoneticPr fontId="3"/>
  <dataValidations count="1">
    <dataValidation type="list" allowBlank="1" showInputMessage="1" showErrorMessage="1" sqref="L3:L42" xr:uid="{00000000-0002-0000-0200-000000000000}">
      <formula1>"S,H"</formula1>
    </dataValidation>
  </dataValidations>
  <pageMargins left="0.39370078740157483" right="0.39370078740157483" top="0.78740157480314965" bottom="0.59055118110236227" header="0.51181102362204722" footer="0.51181102362204722"/>
  <pageSetup paperSize="8" scale="84" orientation="landscape" horizontalDpi="200" verticalDpi="200"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86"/>
  <sheetViews>
    <sheetView view="pageBreakPreview" topLeftCell="A52" zoomScaleNormal="100" zoomScaleSheetLayoutView="100" workbookViewId="0">
      <selection activeCell="I58" sqref="I58"/>
    </sheetView>
  </sheetViews>
  <sheetFormatPr defaultColWidth="5.625" defaultRowHeight="13.5"/>
  <cols>
    <col min="1" max="15" width="5.625" customWidth="1"/>
    <col min="16" max="16" width="6.625" customWidth="1"/>
    <col min="17" max="17" width="1.75" customWidth="1"/>
    <col min="257" max="271" width="5.625" customWidth="1"/>
    <col min="272" max="272" width="6.625" customWidth="1"/>
    <col min="273" max="273" width="1.75" customWidth="1"/>
    <col min="513" max="527" width="5.625" customWidth="1"/>
    <col min="528" max="528" width="6.625" customWidth="1"/>
    <col min="529" max="529" width="1.75" customWidth="1"/>
    <col min="769" max="783" width="5.625" customWidth="1"/>
    <col min="784" max="784" width="6.625" customWidth="1"/>
    <col min="785" max="785" width="1.75" customWidth="1"/>
    <col min="1025" max="1039" width="5.625" customWidth="1"/>
    <col min="1040" max="1040" width="6.625" customWidth="1"/>
    <col min="1041" max="1041" width="1.75" customWidth="1"/>
    <col min="1281" max="1295" width="5.625" customWidth="1"/>
    <col min="1296" max="1296" width="6.625" customWidth="1"/>
    <col min="1297" max="1297" width="1.75" customWidth="1"/>
    <col min="1537" max="1551" width="5.625" customWidth="1"/>
    <col min="1552" max="1552" width="6.625" customWidth="1"/>
    <col min="1553" max="1553" width="1.75" customWidth="1"/>
    <col min="1793" max="1807" width="5.625" customWidth="1"/>
    <col min="1808" max="1808" width="6.625" customWidth="1"/>
    <col min="1809" max="1809" width="1.75" customWidth="1"/>
    <col min="2049" max="2063" width="5.625" customWidth="1"/>
    <col min="2064" max="2064" width="6.625" customWidth="1"/>
    <col min="2065" max="2065" width="1.75" customWidth="1"/>
    <col min="2305" max="2319" width="5.625" customWidth="1"/>
    <col min="2320" max="2320" width="6.625" customWidth="1"/>
    <col min="2321" max="2321" width="1.75" customWidth="1"/>
    <col min="2561" max="2575" width="5.625" customWidth="1"/>
    <col min="2576" max="2576" width="6.625" customWidth="1"/>
    <col min="2577" max="2577" width="1.75" customWidth="1"/>
    <col min="2817" max="2831" width="5.625" customWidth="1"/>
    <col min="2832" max="2832" width="6.625" customWidth="1"/>
    <col min="2833" max="2833" width="1.75" customWidth="1"/>
    <col min="3073" max="3087" width="5.625" customWidth="1"/>
    <col min="3088" max="3088" width="6.625" customWidth="1"/>
    <col min="3089" max="3089" width="1.75" customWidth="1"/>
    <col min="3329" max="3343" width="5.625" customWidth="1"/>
    <col min="3344" max="3344" width="6.625" customWidth="1"/>
    <col min="3345" max="3345" width="1.75" customWidth="1"/>
    <col min="3585" max="3599" width="5.625" customWidth="1"/>
    <col min="3600" max="3600" width="6.625" customWidth="1"/>
    <col min="3601" max="3601" width="1.75" customWidth="1"/>
    <col min="3841" max="3855" width="5.625" customWidth="1"/>
    <col min="3856" max="3856" width="6.625" customWidth="1"/>
    <col min="3857" max="3857" width="1.75" customWidth="1"/>
    <col min="4097" max="4111" width="5.625" customWidth="1"/>
    <col min="4112" max="4112" width="6.625" customWidth="1"/>
    <col min="4113" max="4113" width="1.75" customWidth="1"/>
    <col min="4353" max="4367" width="5.625" customWidth="1"/>
    <col min="4368" max="4368" width="6.625" customWidth="1"/>
    <col min="4369" max="4369" width="1.75" customWidth="1"/>
    <col min="4609" max="4623" width="5.625" customWidth="1"/>
    <col min="4624" max="4624" width="6.625" customWidth="1"/>
    <col min="4625" max="4625" width="1.75" customWidth="1"/>
    <col min="4865" max="4879" width="5.625" customWidth="1"/>
    <col min="4880" max="4880" width="6.625" customWidth="1"/>
    <col min="4881" max="4881" width="1.75" customWidth="1"/>
    <col min="5121" max="5135" width="5.625" customWidth="1"/>
    <col min="5136" max="5136" width="6.625" customWidth="1"/>
    <col min="5137" max="5137" width="1.75" customWidth="1"/>
    <col min="5377" max="5391" width="5.625" customWidth="1"/>
    <col min="5392" max="5392" width="6.625" customWidth="1"/>
    <col min="5393" max="5393" width="1.75" customWidth="1"/>
    <col min="5633" max="5647" width="5.625" customWidth="1"/>
    <col min="5648" max="5648" width="6.625" customWidth="1"/>
    <col min="5649" max="5649" width="1.75" customWidth="1"/>
    <col min="5889" max="5903" width="5.625" customWidth="1"/>
    <col min="5904" max="5904" width="6.625" customWidth="1"/>
    <col min="5905" max="5905" width="1.75" customWidth="1"/>
    <col min="6145" max="6159" width="5.625" customWidth="1"/>
    <col min="6160" max="6160" width="6.625" customWidth="1"/>
    <col min="6161" max="6161" width="1.75" customWidth="1"/>
    <col min="6401" max="6415" width="5.625" customWidth="1"/>
    <col min="6416" max="6416" width="6.625" customWidth="1"/>
    <col min="6417" max="6417" width="1.75" customWidth="1"/>
    <col min="6657" max="6671" width="5.625" customWidth="1"/>
    <col min="6672" max="6672" width="6.625" customWidth="1"/>
    <col min="6673" max="6673" width="1.75" customWidth="1"/>
    <col min="6913" max="6927" width="5.625" customWidth="1"/>
    <col min="6928" max="6928" width="6.625" customWidth="1"/>
    <col min="6929" max="6929" width="1.75" customWidth="1"/>
    <col min="7169" max="7183" width="5.625" customWidth="1"/>
    <col min="7184" max="7184" width="6.625" customWidth="1"/>
    <col min="7185" max="7185" width="1.75" customWidth="1"/>
    <col min="7425" max="7439" width="5.625" customWidth="1"/>
    <col min="7440" max="7440" width="6.625" customWidth="1"/>
    <col min="7441" max="7441" width="1.75" customWidth="1"/>
    <col min="7681" max="7695" width="5.625" customWidth="1"/>
    <col min="7696" max="7696" width="6.625" customWidth="1"/>
    <col min="7697" max="7697" width="1.75" customWidth="1"/>
    <col min="7937" max="7951" width="5.625" customWidth="1"/>
    <col min="7952" max="7952" width="6.625" customWidth="1"/>
    <col min="7953" max="7953" width="1.75" customWidth="1"/>
    <col min="8193" max="8207" width="5.625" customWidth="1"/>
    <col min="8208" max="8208" width="6.625" customWidth="1"/>
    <col min="8209" max="8209" width="1.75" customWidth="1"/>
    <col min="8449" max="8463" width="5.625" customWidth="1"/>
    <col min="8464" max="8464" width="6.625" customWidth="1"/>
    <col min="8465" max="8465" width="1.75" customWidth="1"/>
    <col min="8705" max="8719" width="5.625" customWidth="1"/>
    <col min="8720" max="8720" width="6.625" customWidth="1"/>
    <col min="8721" max="8721" width="1.75" customWidth="1"/>
    <col min="8961" max="8975" width="5.625" customWidth="1"/>
    <col min="8976" max="8976" width="6.625" customWidth="1"/>
    <col min="8977" max="8977" width="1.75" customWidth="1"/>
    <col min="9217" max="9231" width="5.625" customWidth="1"/>
    <col min="9232" max="9232" width="6.625" customWidth="1"/>
    <col min="9233" max="9233" width="1.75" customWidth="1"/>
    <col min="9473" max="9487" width="5.625" customWidth="1"/>
    <col min="9488" max="9488" width="6.625" customWidth="1"/>
    <col min="9489" max="9489" width="1.75" customWidth="1"/>
    <col min="9729" max="9743" width="5.625" customWidth="1"/>
    <col min="9744" max="9744" width="6.625" customWidth="1"/>
    <col min="9745" max="9745" width="1.75" customWidth="1"/>
    <col min="9985" max="9999" width="5.625" customWidth="1"/>
    <col min="10000" max="10000" width="6.625" customWidth="1"/>
    <col min="10001" max="10001" width="1.75" customWidth="1"/>
    <col min="10241" max="10255" width="5.625" customWidth="1"/>
    <col min="10256" max="10256" width="6.625" customWidth="1"/>
    <col min="10257" max="10257" width="1.75" customWidth="1"/>
    <col min="10497" max="10511" width="5.625" customWidth="1"/>
    <col min="10512" max="10512" width="6.625" customWidth="1"/>
    <col min="10513" max="10513" width="1.75" customWidth="1"/>
    <col min="10753" max="10767" width="5.625" customWidth="1"/>
    <col min="10768" max="10768" width="6.625" customWidth="1"/>
    <col min="10769" max="10769" width="1.75" customWidth="1"/>
    <col min="11009" max="11023" width="5.625" customWidth="1"/>
    <col min="11024" max="11024" width="6.625" customWidth="1"/>
    <col min="11025" max="11025" width="1.75" customWidth="1"/>
    <col min="11265" max="11279" width="5.625" customWidth="1"/>
    <col min="11280" max="11280" width="6.625" customWidth="1"/>
    <col min="11281" max="11281" width="1.75" customWidth="1"/>
    <col min="11521" max="11535" width="5.625" customWidth="1"/>
    <col min="11536" max="11536" width="6.625" customWidth="1"/>
    <col min="11537" max="11537" width="1.75" customWidth="1"/>
    <col min="11777" max="11791" width="5.625" customWidth="1"/>
    <col min="11792" max="11792" width="6.625" customWidth="1"/>
    <col min="11793" max="11793" width="1.75" customWidth="1"/>
    <col min="12033" max="12047" width="5.625" customWidth="1"/>
    <col min="12048" max="12048" width="6.625" customWidth="1"/>
    <col min="12049" max="12049" width="1.75" customWidth="1"/>
    <col min="12289" max="12303" width="5.625" customWidth="1"/>
    <col min="12304" max="12304" width="6.625" customWidth="1"/>
    <col min="12305" max="12305" width="1.75" customWidth="1"/>
    <col min="12545" max="12559" width="5.625" customWidth="1"/>
    <col min="12560" max="12560" width="6.625" customWidth="1"/>
    <col min="12561" max="12561" width="1.75" customWidth="1"/>
    <col min="12801" max="12815" width="5.625" customWidth="1"/>
    <col min="12816" max="12816" width="6.625" customWidth="1"/>
    <col min="12817" max="12817" width="1.75" customWidth="1"/>
    <col min="13057" max="13071" width="5.625" customWidth="1"/>
    <col min="13072" max="13072" width="6.625" customWidth="1"/>
    <col min="13073" max="13073" width="1.75" customWidth="1"/>
    <col min="13313" max="13327" width="5.625" customWidth="1"/>
    <col min="13328" max="13328" width="6.625" customWidth="1"/>
    <col min="13329" max="13329" width="1.75" customWidth="1"/>
    <col min="13569" max="13583" width="5.625" customWidth="1"/>
    <col min="13584" max="13584" width="6.625" customWidth="1"/>
    <col min="13585" max="13585" width="1.75" customWidth="1"/>
    <col min="13825" max="13839" width="5.625" customWidth="1"/>
    <col min="13840" max="13840" width="6.625" customWidth="1"/>
    <col min="13841" max="13841" width="1.75" customWidth="1"/>
    <col min="14081" max="14095" width="5.625" customWidth="1"/>
    <col min="14096" max="14096" width="6.625" customWidth="1"/>
    <col min="14097" max="14097" width="1.75" customWidth="1"/>
    <col min="14337" max="14351" width="5.625" customWidth="1"/>
    <col min="14352" max="14352" width="6.625" customWidth="1"/>
    <col min="14353" max="14353" width="1.75" customWidth="1"/>
    <col min="14593" max="14607" width="5.625" customWidth="1"/>
    <col min="14608" max="14608" width="6.625" customWidth="1"/>
    <col min="14609" max="14609" width="1.75" customWidth="1"/>
    <col min="14849" max="14863" width="5.625" customWidth="1"/>
    <col min="14864" max="14864" width="6.625" customWidth="1"/>
    <col min="14865" max="14865" width="1.75" customWidth="1"/>
    <col min="15105" max="15119" width="5.625" customWidth="1"/>
    <col min="15120" max="15120" width="6.625" customWidth="1"/>
    <col min="15121" max="15121" width="1.75" customWidth="1"/>
    <col min="15361" max="15375" width="5.625" customWidth="1"/>
    <col min="15376" max="15376" width="6.625" customWidth="1"/>
    <col min="15377" max="15377" width="1.75" customWidth="1"/>
    <col min="15617" max="15631" width="5.625" customWidth="1"/>
    <col min="15632" max="15632" width="6.625" customWidth="1"/>
    <col min="15633" max="15633" width="1.75" customWidth="1"/>
    <col min="15873" max="15887" width="5.625" customWidth="1"/>
    <col min="15888" max="15888" width="6.625" customWidth="1"/>
    <col min="15889" max="15889" width="1.75" customWidth="1"/>
    <col min="16129" max="16143" width="5.625" customWidth="1"/>
    <col min="16144" max="16144" width="6.625" customWidth="1"/>
    <col min="16145" max="16145" width="1.75" customWidth="1"/>
  </cols>
  <sheetData>
    <row r="1" spans="1:17">
      <c r="P1" s="534" t="s">
        <v>1205</v>
      </c>
    </row>
    <row r="3" spans="1:17" ht="17.25">
      <c r="A3" s="1182" t="s">
        <v>1206</v>
      </c>
      <c r="B3" s="1182"/>
      <c r="C3" s="1182"/>
      <c r="D3" s="1182"/>
      <c r="E3" s="1182"/>
      <c r="F3" s="1182"/>
      <c r="G3" s="1182"/>
      <c r="H3" s="1182"/>
      <c r="I3" s="1182"/>
      <c r="J3" s="1182"/>
      <c r="K3" s="1182"/>
      <c r="L3" s="1182"/>
      <c r="M3" s="1182"/>
      <c r="N3" s="1182"/>
      <c r="O3" s="1182"/>
      <c r="P3" s="1182"/>
      <c r="Q3" s="1182"/>
    </row>
    <row r="4" spans="1:17" ht="17.25">
      <c r="A4" s="751"/>
      <c r="B4" s="751"/>
      <c r="C4" s="751"/>
      <c r="D4" s="751"/>
      <c r="E4" s="751"/>
      <c r="F4" s="751"/>
      <c r="G4" s="751"/>
      <c r="H4" s="751"/>
      <c r="I4" s="751"/>
      <c r="J4" s="751"/>
      <c r="K4" s="751"/>
      <c r="L4" s="751"/>
      <c r="M4" s="751"/>
      <c r="N4" s="751"/>
      <c r="O4" s="751"/>
      <c r="P4" s="751"/>
      <c r="Q4" s="751"/>
    </row>
    <row r="6" spans="1:17">
      <c r="A6" s="548" t="s">
        <v>1207</v>
      </c>
      <c r="B6" s="548"/>
      <c r="C6" s="548"/>
      <c r="D6" s="548"/>
      <c r="E6" s="548"/>
      <c r="F6" s="548"/>
      <c r="G6" s="548"/>
      <c r="H6" s="548"/>
      <c r="I6" s="548"/>
      <c r="J6" s="548"/>
      <c r="K6" s="548"/>
      <c r="L6" s="548"/>
      <c r="M6" s="548"/>
    </row>
    <row r="7" spans="1:17" ht="9" customHeight="1"/>
    <row r="8" spans="1:17">
      <c r="A8" t="s">
        <v>1110</v>
      </c>
      <c r="F8" s="548"/>
      <c r="G8" s="548"/>
      <c r="H8" s="548"/>
    </row>
    <row r="9" spans="1:17" ht="9" customHeight="1"/>
    <row r="10" spans="1:17">
      <c r="A10" t="s">
        <v>1208</v>
      </c>
    </row>
    <row r="15" spans="1:17">
      <c r="B15" s="548" t="s">
        <v>1183</v>
      </c>
      <c r="C15" s="548"/>
      <c r="D15" s="548"/>
      <c r="E15" s="548"/>
      <c r="F15" s="548"/>
    </row>
    <row r="17" spans="1:16">
      <c r="D17" s="216"/>
      <c r="E17" s="216"/>
      <c r="F17" s="442"/>
      <c r="G17" s="442"/>
      <c r="H17" s="443" t="s">
        <v>1096</v>
      </c>
      <c r="I17" s="443"/>
      <c r="J17" s="649"/>
      <c r="K17" s="649"/>
      <c r="L17" s="649"/>
      <c r="M17" s="649"/>
      <c r="N17" s="649"/>
      <c r="O17" s="649"/>
      <c r="P17" s="649"/>
    </row>
    <row r="18" spans="1:16">
      <c r="D18" s="216"/>
      <c r="E18" s="442"/>
      <c r="F18" s="442"/>
      <c r="G18" s="442"/>
      <c r="H18" s="442"/>
      <c r="I18" s="442"/>
      <c r="J18" s="216"/>
      <c r="K18" s="216"/>
      <c r="L18" s="216"/>
      <c r="M18" s="216"/>
      <c r="N18" s="216"/>
      <c r="O18" s="216"/>
      <c r="P18" s="216"/>
    </row>
    <row r="19" spans="1:16">
      <c r="D19" s="216"/>
      <c r="E19" s="442"/>
      <c r="F19" s="443" t="s">
        <v>1097</v>
      </c>
      <c r="G19" s="443"/>
      <c r="H19" s="649"/>
      <c r="I19" s="649"/>
      <c r="J19" s="649"/>
      <c r="K19" s="649"/>
      <c r="L19" s="649"/>
      <c r="M19" s="649"/>
      <c r="N19" s="649"/>
      <c r="O19" s="649"/>
      <c r="P19" s="649"/>
    </row>
    <row r="20" spans="1:16">
      <c r="D20" s="216"/>
      <c r="E20" s="442"/>
      <c r="F20" s="442"/>
      <c r="G20" s="443"/>
      <c r="H20" s="442"/>
      <c r="I20" s="442"/>
      <c r="J20" s="216"/>
      <c r="K20" s="161"/>
      <c r="L20" s="161"/>
      <c r="M20" s="467"/>
      <c r="N20" s="467"/>
      <c r="O20" s="216"/>
      <c r="P20" s="216"/>
    </row>
    <row r="21" spans="1:16" ht="14.25">
      <c r="D21" s="216"/>
      <c r="E21" s="442"/>
      <c r="F21" s="443" t="s">
        <v>1098</v>
      </c>
      <c r="G21" s="216"/>
      <c r="H21" s="651"/>
      <c r="I21" s="651"/>
      <c r="J21" s="651"/>
      <c r="K21" s="651"/>
      <c r="L21" s="651"/>
      <c r="M21" s="651"/>
      <c r="N21" s="650"/>
      <c r="O21" s="430"/>
      <c r="P21" s="289"/>
    </row>
    <row r="24" spans="1:16">
      <c r="A24" t="s">
        <v>1111</v>
      </c>
    </row>
    <row r="25" spans="1:16">
      <c r="A25" s="1219" t="s">
        <v>1112</v>
      </c>
      <c r="B25" s="1220"/>
      <c r="C25" s="1220"/>
      <c r="D25" s="1220"/>
      <c r="E25" s="1221"/>
      <c r="F25" s="1219" t="s">
        <v>192</v>
      </c>
      <c r="G25" s="1220"/>
      <c r="H25" s="1220"/>
      <c r="I25" s="1220"/>
      <c r="J25" s="1220"/>
      <c r="K25" s="1221"/>
      <c r="L25" s="1219" t="s">
        <v>1113</v>
      </c>
      <c r="M25" s="1220"/>
      <c r="N25" s="1220"/>
      <c r="O25" s="1220"/>
      <c r="P25" s="1221"/>
    </row>
    <row r="26" spans="1:16">
      <c r="A26" s="1222"/>
      <c r="B26" s="1223"/>
      <c r="C26" s="1223"/>
      <c r="D26" s="1223"/>
      <c r="E26" s="1224"/>
      <c r="F26" s="1222"/>
      <c r="G26" s="1223"/>
      <c r="H26" s="1223"/>
      <c r="I26" s="1223"/>
      <c r="J26" s="1223"/>
      <c r="K26" s="1224"/>
      <c r="L26" s="1222"/>
      <c r="M26" s="1223"/>
      <c r="N26" s="1223"/>
      <c r="O26" s="1223"/>
      <c r="P26" s="1224"/>
    </row>
    <row r="27" spans="1:16">
      <c r="A27" s="1216"/>
      <c r="B27" s="1217"/>
      <c r="C27" s="1217"/>
      <c r="D27" s="1217"/>
      <c r="E27" s="1218"/>
      <c r="F27" s="1196"/>
      <c r="G27" s="1196"/>
      <c r="H27" s="1196"/>
      <c r="I27" s="1196"/>
      <c r="J27" s="1196"/>
      <c r="K27" s="1196"/>
      <c r="L27" s="1195"/>
      <c r="M27" s="1196"/>
      <c r="N27" s="1196"/>
      <c r="O27" s="1196"/>
      <c r="P27" s="1197"/>
    </row>
    <row r="28" spans="1:16">
      <c r="A28" s="1216"/>
      <c r="B28" s="1217"/>
      <c r="C28" s="1217"/>
      <c r="D28" s="1217"/>
      <c r="E28" s="1218"/>
      <c r="F28" s="1199"/>
      <c r="G28" s="1199"/>
      <c r="H28" s="1199"/>
      <c r="I28" s="1199"/>
      <c r="J28" s="1199"/>
      <c r="K28" s="1199"/>
      <c r="L28" s="1201"/>
      <c r="M28" s="1202"/>
      <c r="N28" s="1202"/>
      <c r="O28" s="1202"/>
      <c r="P28" s="1203"/>
    </row>
    <row r="29" spans="1:16">
      <c r="A29" s="1216"/>
      <c r="B29" s="1217"/>
      <c r="C29" s="1217"/>
      <c r="D29" s="1217"/>
      <c r="E29" s="1218"/>
      <c r="F29" s="1195"/>
      <c r="G29" s="1196"/>
      <c r="H29" s="1196"/>
      <c r="I29" s="1196"/>
      <c r="J29" s="1196"/>
      <c r="K29" s="1197"/>
      <c r="L29" s="1195"/>
      <c r="M29" s="1196"/>
      <c r="N29" s="1196"/>
      <c r="O29" s="1196"/>
      <c r="P29" s="1197"/>
    </row>
    <row r="30" spans="1:16">
      <c r="A30" s="1216"/>
      <c r="B30" s="1217"/>
      <c r="C30" s="1217"/>
      <c r="D30" s="1217"/>
      <c r="E30" s="1218"/>
      <c r="F30" s="1201"/>
      <c r="G30" s="1202"/>
      <c r="H30" s="1202"/>
      <c r="I30" s="1202"/>
      <c r="J30" s="1202"/>
      <c r="K30" s="1203"/>
      <c r="L30" s="1201"/>
      <c r="M30" s="1202"/>
      <c r="N30" s="1202"/>
      <c r="O30" s="1202"/>
      <c r="P30" s="1203"/>
    </row>
    <row r="31" spans="1:16">
      <c r="A31" s="1216"/>
      <c r="B31" s="1217"/>
      <c r="C31" s="1217"/>
      <c r="D31" s="1217"/>
      <c r="E31" s="1218"/>
      <c r="F31" s="1195"/>
      <c r="G31" s="1196"/>
      <c r="H31" s="1196"/>
      <c r="I31" s="1196"/>
      <c r="J31" s="1196"/>
      <c r="K31" s="1197"/>
      <c r="L31" s="1195"/>
      <c r="M31" s="1196"/>
      <c r="N31" s="1196"/>
      <c r="O31" s="1196"/>
      <c r="P31" s="1197"/>
    </row>
    <row r="32" spans="1:16">
      <c r="A32" s="1216"/>
      <c r="B32" s="1217"/>
      <c r="C32" s="1217"/>
      <c r="D32" s="1217"/>
      <c r="E32" s="1218"/>
      <c r="F32" s="1201"/>
      <c r="G32" s="1202"/>
      <c r="H32" s="1202"/>
      <c r="I32" s="1202"/>
      <c r="J32" s="1202"/>
      <c r="K32" s="1203"/>
      <c r="L32" s="1201"/>
      <c r="M32" s="1202"/>
      <c r="N32" s="1202"/>
      <c r="O32" s="1202"/>
      <c r="P32" s="1203"/>
    </row>
    <row r="33" spans="1:16">
      <c r="A33" s="1216"/>
      <c r="B33" s="1217"/>
      <c r="C33" s="1217"/>
      <c r="D33" s="1217"/>
      <c r="E33" s="1218"/>
      <c r="F33" s="1195"/>
      <c r="G33" s="1196"/>
      <c r="H33" s="1196"/>
      <c r="I33" s="1196"/>
      <c r="J33" s="1196"/>
      <c r="K33" s="1197"/>
      <c r="L33" s="1195"/>
      <c r="M33" s="1196"/>
      <c r="N33" s="1196"/>
      <c r="O33" s="1196"/>
      <c r="P33" s="1197"/>
    </row>
    <row r="34" spans="1:16">
      <c r="A34" s="1216"/>
      <c r="B34" s="1217"/>
      <c r="C34" s="1217"/>
      <c r="D34" s="1217"/>
      <c r="E34" s="1218"/>
      <c r="F34" s="1201"/>
      <c r="G34" s="1202"/>
      <c r="H34" s="1202"/>
      <c r="I34" s="1202"/>
      <c r="J34" s="1202"/>
      <c r="K34" s="1203"/>
      <c r="L34" s="1201"/>
      <c r="M34" s="1202"/>
      <c r="N34" s="1202"/>
      <c r="O34" s="1202"/>
      <c r="P34" s="1203"/>
    </row>
    <row r="35" spans="1:16">
      <c r="A35" s="1216"/>
      <c r="B35" s="1217"/>
      <c r="C35" s="1217"/>
      <c r="D35" s="1217"/>
      <c r="E35" s="1218"/>
      <c r="F35" s="1195"/>
      <c r="G35" s="1196"/>
      <c r="H35" s="1196"/>
      <c r="I35" s="1196"/>
      <c r="J35" s="1196"/>
      <c r="K35" s="1197"/>
      <c r="L35" s="1195"/>
      <c r="M35" s="1196"/>
      <c r="N35" s="1196"/>
      <c r="O35" s="1196"/>
      <c r="P35" s="1197"/>
    </row>
    <row r="36" spans="1:16">
      <c r="A36" s="1216"/>
      <c r="B36" s="1217"/>
      <c r="C36" s="1217"/>
      <c r="D36" s="1217"/>
      <c r="E36" s="1218"/>
      <c r="F36" s="1201"/>
      <c r="G36" s="1202"/>
      <c r="H36" s="1202"/>
      <c r="I36" s="1202"/>
      <c r="J36" s="1202"/>
      <c r="K36" s="1203"/>
      <c r="L36" s="1201"/>
      <c r="M36" s="1202"/>
      <c r="N36" s="1202"/>
      <c r="O36" s="1202"/>
      <c r="P36" s="1203"/>
    </row>
    <row r="37" spans="1:16">
      <c r="A37" s="1216"/>
      <c r="B37" s="1217"/>
      <c r="C37" s="1217"/>
      <c r="D37" s="1217"/>
      <c r="E37" s="1218"/>
      <c r="F37" s="1195"/>
      <c r="G37" s="1196"/>
      <c r="H37" s="1196"/>
      <c r="I37" s="1196"/>
      <c r="J37" s="1196"/>
      <c r="K37" s="1197"/>
      <c r="L37" s="1195"/>
      <c r="M37" s="1196"/>
      <c r="N37" s="1196"/>
      <c r="O37" s="1196"/>
      <c r="P37" s="1197"/>
    </row>
    <row r="38" spans="1:16">
      <c r="A38" s="1216"/>
      <c r="B38" s="1217"/>
      <c r="C38" s="1217"/>
      <c r="D38" s="1217"/>
      <c r="E38" s="1218"/>
      <c r="F38" s="1201"/>
      <c r="G38" s="1202"/>
      <c r="H38" s="1202"/>
      <c r="I38" s="1202"/>
      <c r="J38" s="1202"/>
      <c r="K38" s="1203"/>
      <c r="L38" s="1201"/>
      <c r="M38" s="1202"/>
      <c r="N38" s="1202"/>
      <c r="O38" s="1202"/>
      <c r="P38" s="1203"/>
    </row>
    <row r="39" spans="1:16">
      <c r="A39" s="1216"/>
      <c r="B39" s="1217"/>
      <c r="C39" s="1217"/>
      <c r="D39" s="1217"/>
      <c r="E39" s="1218"/>
      <c r="F39" s="1195"/>
      <c r="G39" s="1196"/>
      <c r="H39" s="1196"/>
      <c r="I39" s="1196"/>
      <c r="J39" s="1196"/>
      <c r="K39" s="1197"/>
      <c r="L39" s="1195"/>
      <c r="M39" s="1196"/>
      <c r="N39" s="1196"/>
      <c r="O39" s="1196"/>
      <c r="P39" s="1197"/>
    </row>
    <row r="40" spans="1:16">
      <c r="A40" s="1216"/>
      <c r="B40" s="1217"/>
      <c r="C40" s="1217"/>
      <c r="D40" s="1217"/>
      <c r="E40" s="1218"/>
      <c r="F40" s="1201"/>
      <c r="G40" s="1202"/>
      <c r="H40" s="1202"/>
      <c r="I40" s="1202"/>
      <c r="J40" s="1202"/>
      <c r="K40" s="1203"/>
      <c r="L40" s="1201"/>
      <c r="M40" s="1202"/>
      <c r="N40" s="1202"/>
      <c r="O40" s="1202"/>
      <c r="P40" s="1203"/>
    </row>
    <row r="41" spans="1:16">
      <c r="A41" s="1216"/>
      <c r="B41" s="1217"/>
      <c r="C41" s="1217"/>
      <c r="D41" s="1217"/>
      <c r="E41" s="1218"/>
      <c r="F41" s="1195"/>
      <c r="G41" s="1196"/>
      <c r="H41" s="1196"/>
      <c r="I41" s="1196"/>
      <c r="J41" s="1196"/>
      <c r="K41" s="1197"/>
      <c r="L41" s="1195"/>
      <c r="M41" s="1196"/>
      <c r="N41" s="1196"/>
      <c r="O41" s="1196"/>
      <c r="P41" s="1197"/>
    </row>
    <row r="42" spans="1:16">
      <c r="A42" s="1216"/>
      <c r="B42" s="1217"/>
      <c r="C42" s="1217"/>
      <c r="D42" s="1217"/>
      <c r="E42" s="1218"/>
      <c r="F42" s="1201"/>
      <c r="G42" s="1202"/>
      <c r="H42" s="1202"/>
      <c r="I42" s="1202"/>
      <c r="J42" s="1202"/>
      <c r="K42" s="1203"/>
      <c r="L42" s="1201"/>
      <c r="M42" s="1202"/>
      <c r="N42" s="1202"/>
      <c r="O42" s="1202"/>
      <c r="P42" s="1203"/>
    </row>
    <row r="43" spans="1:16">
      <c r="A43" s="1216"/>
      <c r="B43" s="1217"/>
      <c r="C43" s="1217"/>
      <c r="D43" s="1217"/>
      <c r="E43" s="1218"/>
      <c r="F43" s="1195"/>
      <c r="G43" s="1196"/>
      <c r="H43" s="1196"/>
      <c r="I43" s="1196"/>
      <c r="J43" s="1196"/>
      <c r="K43" s="1197"/>
      <c r="L43" s="1195"/>
      <c r="M43" s="1196"/>
      <c r="N43" s="1196"/>
      <c r="O43" s="1196"/>
      <c r="P43" s="1197"/>
    </row>
    <row r="44" spans="1:16">
      <c r="A44" s="1216"/>
      <c r="B44" s="1217"/>
      <c r="C44" s="1217"/>
      <c r="D44" s="1217"/>
      <c r="E44" s="1218"/>
      <c r="F44" s="1201"/>
      <c r="G44" s="1202"/>
      <c r="H44" s="1202"/>
      <c r="I44" s="1202"/>
      <c r="J44" s="1202"/>
      <c r="K44" s="1203"/>
      <c r="L44" s="1201"/>
      <c r="M44" s="1202"/>
      <c r="N44" s="1202"/>
      <c r="O44" s="1202"/>
      <c r="P44" s="1203"/>
    </row>
    <row r="45" spans="1:16">
      <c r="A45" s="1216"/>
      <c r="B45" s="1217"/>
      <c r="C45" s="1217"/>
      <c r="D45" s="1217"/>
      <c r="E45" s="1218"/>
      <c r="F45" s="1195"/>
      <c r="G45" s="1196"/>
      <c r="H45" s="1196"/>
      <c r="I45" s="1196"/>
      <c r="J45" s="1196"/>
      <c r="K45" s="1197"/>
      <c r="L45" s="1195"/>
      <c r="M45" s="1196"/>
      <c r="N45" s="1196"/>
      <c r="O45" s="1196"/>
      <c r="P45" s="1197"/>
    </row>
    <row r="46" spans="1:16">
      <c r="A46" s="1216"/>
      <c r="B46" s="1217"/>
      <c r="C46" s="1217"/>
      <c r="D46" s="1217"/>
      <c r="E46" s="1218"/>
      <c r="F46" s="1201"/>
      <c r="G46" s="1202"/>
      <c r="H46" s="1202"/>
      <c r="I46" s="1202"/>
      <c r="J46" s="1202"/>
      <c r="K46" s="1203"/>
      <c r="L46" s="1201"/>
      <c r="M46" s="1202"/>
      <c r="N46" s="1202"/>
      <c r="O46" s="1202"/>
      <c r="P46" s="1203"/>
    </row>
    <row r="47" spans="1:16">
      <c r="A47" s="1216"/>
      <c r="B47" s="1217"/>
      <c r="C47" s="1217"/>
      <c r="D47" s="1217"/>
      <c r="E47" s="1218"/>
      <c r="F47" s="1195"/>
      <c r="G47" s="1196"/>
      <c r="H47" s="1196"/>
      <c r="I47" s="1196"/>
      <c r="J47" s="1196"/>
      <c r="K47" s="1197"/>
      <c r="L47" s="1195"/>
      <c r="M47" s="1196"/>
      <c r="N47" s="1196"/>
      <c r="O47" s="1196"/>
      <c r="P47" s="1197"/>
    </row>
    <row r="48" spans="1:16">
      <c r="A48" s="1216"/>
      <c r="B48" s="1217"/>
      <c r="C48" s="1217"/>
      <c r="D48" s="1217"/>
      <c r="E48" s="1218"/>
      <c r="F48" s="1201"/>
      <c r="G48" s="1202"/>
      <c r="H48" s="1202"/>
      <c r="I48" s="1202"/>
      <c r="J48" s="1202"/>
      <c r="K48" s="1203"/>
      <c r="L48" s="1201"/>
      <c r="M48" s="1202"/>
      <c r="N48" s="1202"/>
      <c r="O48" s="1202"/>
      <c r="P48" s="1203"/>
    </row>
    <row r="49" spans="1:16">
      <c r="A49" s="1216"/>
      <c r="B49" s="1217"/>
      <c r="C49" s="1217"/>
      <c r="D49" s="1217"/>
      <c r="E49" s="1218"/>
      <c r="F49" s="1195"/>
      <c r="G49" s="1196"/>
      <c r="H49" s="1196"/>
      <c r="I49" s="1196"/>
      <c r="J49" s="1196"/>
      <c r="K49" s="1197"/>
      <c r="L49" s="1195"/>
      <c r="M49" s="1196"/>
      <c r="N49" s="1196"/>
      <c r="O49" s="1196"/>
      <c r="P49" s="1197"/>
    </row>
    <row r="50" spans="1:16">
      <c r="A50" s="1216"/>
      <c r="B50" s="1217"/>
      <c r="C50" s="1217"/>
      <c r="D50" s="1217"/>
      <c r="E50" s="1218"/>
      <c r="F50" s="1201"/>
      <c r="G50" s="1202"/>
      <c r="H50" s="1202"/>
      <c r="I50" s="1202"/>
      <c r="J50" s="1202"/>
      <c r="K50" s="1203"/>
      <c r="L50" s="1201"/>
      <c r="M50" s="1202"/>
      <c r="N50" s="1202"/>
      <c r="O50" s="1202"/>
      <c r="P50" s="1203"/>
    </row>
    <row r="51" spans="1:16">
      <c r="A51" s="1216"/>
      <c r="B51" s="1217"/>
      <c r="C51" s="1217"/>
      <c r="D51" s="1217"/>
      <c r="E51" s="1218"/>
      <c r="F51" s="1195"/>
      <c r="G51" s="1196"/>
      <c r="H51" s="1196"/>
      <c r="I51" s="1196"/>
      <c r="J51" s="1196"/>
      <c r="K51" s="1197"/>
      <c r="L51" s="1195"/>
      <c r="M51" s="1196"/>
      <c r="N51" s="1196"/>
      <c r="O51" s="1196"/>
      <c r="P51" s="1197"/>
    </row>
    <row r="52" spans="1:16">
      <c r="A52" s="1216"/>
      <c r="B52" s="1217"/>
      <c r="C52" s="1217"/>
      <c r="D52" s="1217"/>
      <c r="E52" s="1218"/>
      <c r="F52" s="1201"/>
      <c r="G52" s="1202"/>
      <c r="H52" s="1202"/>
      <c r="I52" s="1202"/>
      <c r="J52" s="1202"/>
      <c r="K52" s="1203"/>
      <c r="L52" s="1201"/>
      <c r="M52" s="1202"/>
      <c r="N52" s="1202"/>
      <c r="O52" s="1202"/>
      <c r="P52" s="1203"/>
    </row>
    <row r="53" spans="1:16">
      <c r="A53" s="1216"/>
      <c r="B53" s="1217"/>
      <c r="C53" s="1217"/>
      <c r="D53" s="1217"/>
      <c r="E53" s="1218"/>
      <c r="F53" s="1195"/>
      <c r="G53" s="1196"/>
      <c r="H53" s="1196"/>
      <c r="I53" s="1196"/>
      <c r="J53" s="1196"/>
      <c r="K53" s="1197"/>
      <c r="L53" s="1195"/>
      <c r="M53" s="1196"/>
      <c r="N53" s="1196"/>
      <c r="O53" s="1196"/>
      <c r="P53" s="1197"/>
    </row>
    <row r="54" spans="1:16">
      <c r="A54" s="1216"/>
      <c r="B54" s="1217"/>
      <c r="C54" s="1217"/>
      <c r="D54" s="1217"/>
      <c r="E54" s="1218"/>
      <c r="F54" s="1201"/>
      <c r="G54" s="1202"/>
      <c r="H54" s="1202"/>
      <c r="I54" s="1202"/>
      <c r="J54" s="1202"/>
      <c r="K54" s="1203"/>
      <c r="L54" s="1201"/>
      <c r="M54" s="1202"/>
      <c r="N54" s="1202"/>
      <c r="O54" s="1202"/>
      <c r="P54" s="1203"/>
    </row>
    <row r="55" spans="1:16">
      <c r="A55" s="1227" t="s">
        <v>36</v>
      </c>
      <c r="B55" s="1228"/>
      <c r="C55" s="1228"/>
      <c r="D55" s="1228"/>
      <c r="E55" s="1229"/>
      <c r="F55" s="1195"/>
      <c r="G55" s="1196"/>
      <c r="H55" s="1196"/>
      <c r="I55" s="1196"/>
      <c r="J55" s="1196"/>
      <c r="K55" s="1197"/>
      <c r="L55" s="1195"/>
      <c r="M55" s="1196"/>
      <c r="N55" s="1196"/>
      <c r="O55" s="1196"/>
      <c r="P55" s="1197"/>
    </row>
    <row r="56" spans="1:16">
      <c r="A56" s="1227"/>
      <c r="B56" s="1228"/>
      <c r="C56" s="1228"/>
      <c r="D56" s="1228"/>
      <c r="E56" s="1229"/>
      <c r="F56" s="1201"/>
      <c r="G56" s="1202"/>
      <c r="H56" s="1202"/>
      <c r="I56" s="1202"/>
      <c r="J56" s="1202"/>
      <c r="K56" s="1203"/>
      <c r="L56" s="1201"/>
      <c r="M56" s="1202"/>
      <c r="N56" s="1202"/>
      <c r="O56" s="1202"/>
      <c r="P56" s="1203"/>
    </row>
    <row r="57" spans="1:16">
      <c r="A57" s="70"/>
      <c r="B57" s="70"/>
      <c r="C57" s="70"/>
      <c r="D57" s="70"/>
      <c r="E57" s="70"/>
      <c r="F57" s="70"/>
      <c r="G57" s="70"/>
      <c r="H57" s="70"/>
      <c r="I57" s="70"/>
      <c r="J57" s="482"/>
      <c r="K57" s="482"/>
      <c r="L57" s="482"/>
      <c r="M57" s="482"/>
      <c r="N57" s="70"/>
      <c r="O57" s="70"/>
      <c r="P57" s="70"/>
    </row>
    <row r="58" spans="1:16">
      <c r="A58" s="549"/>
      <c r="B58" s="549"/>
      <c r="C58" s="549"/>
      <c r="D58" s="549"/>
      <c r="E58" s="549"/>
      <c r="F58" s="549"/>
      <c r="G58" s="549"/>
      <c r="H58" s="549"/>
      <c r="I58" s="549"/>
      <c r="J58" s="549"/>
      <c r="K58" s="549"/>
      <c r="L58" s="549"/>
      <c r="M58" s="549"/>
      <c r="N58" s="549"/>
      <c r="O58" s="549"/>
      <c r="P58" s="549"/>
    </row>
    <row r="59" spans="1:16">
      <c r="A59" s="549"/>
      <c r="B59" s="549"/>
      <c r="C59" s="549"/>
      <c r="D59" s="549"/>
      <c r="E59" s="549"/>
      <c r="F59" s="549"/>
      <c r="G59" s="549"/>
      <c r="H59" s="549"/>
      <c r="I59" s="549"/>
      <c r="J59" s="31"/>
      <c r="K59" s="31"/>
      <c r="L59" s="31"/>
      <c r="M59" s="31"/>
      <c r="N59" s="549"/>
      <c r="O59" s="549"/>
      <c r="P59" s="549"/>
    </row>
    <row r="60" spans="1:16">
      <c r="A60" t="s">
        <v>1376</v>
      </c>
    </row>
    <row r="62" spans="1:16">
      <c r="A62" t="s">
        <v>1383</v>
      </c>
    </row>
    <row r="63" spans="1:16" ht="9" customHeight="1"/>
    <row r="64" spans="1:16">
      <c r="A64" t="s">
        <v>1384</v>
      </c>
    </row>
    <row r="65" spans="1:21" ht="9" customHeight="1"/>
    <row r="66" spans="1:21">
      <c r="A66" t="s">
        <v>1385</v>
      </c>
    </row>
    <row r="67" spans="1:21" ht="9" customHeight="1"/>
    <row r="68" spans="1:21" ht="13.5" customHeight="1">
      <c r="A68" t="s">
        <v>1386</v>
      </c>
      <c r="U68" t="s">
        <v>1387</v>
      </c>
    </row>
    <row r="69" spans="1:21" ht="9" customHeight="1"/>
    <row r="70" spans="1:21" ht="13.5" customHeight="1">
      <c r="A70" t="s">
        <v>1388</v>
      </c>
    </row>
    <row r="71" spans="1:21" ht="9" customHeight="1"/>
    <row r="72" spans="1:21">
      <c r="A72" t="s">
        <v>1389</v>
      </c>
    </row>
    <row r="73" spans="1:21" ht="9" customHeight="1"/>
    <row r="74" spans="1:21">
      <c r="A74" s="652" t="s">
        <v>1390</v>
      </c>
    </row>
    <row r="75" spans="1:21" ht="9" customHeight="1"/>
    <row r="76" spans="1:21">
      <c r="A76" s="1225" t="s">
        <v>1391</v>
      </c>
      <c r="B76" s="1226"/>
      <c r="C76" s="1226"/>
      <c r="D76" s="1226"/>
      <c r="E76" s="1226"/>
      <c r="F76" s="1226"/>
      <c r="G76" s="1226"/>
      <c r="H76" s="1226"/>
      <c r="I76" s="1226"/>
      <c r="J76" s="1226"/>
      <c r="K76" s="1226"/>
      <c r="L76" s="1226"/>
      <c r="M76" s="1226"/>
      <c r="N76" s="1226"/>
      <c r="O76" s="1226"/>
      <c r="P76" s="1226"/>
    </row>
    <row r="77" spans="1:21" ht="9" customHeight="1"/>
    <row r="78" spans="1:21">
      <c r="A78" t="s">
        <v>1392</v>
      </c>
    </row>
    <row r="80" spans="1:21">
      <c r="A80" t="s">
        <v>1393</v>
      </c>
    </row>
    <row r="81" spans="1:1" ht="8.25" customHeight="1"/>
    <row r="82" spans="1:1">
      <c r="A82" t="s">
        <v>1378</v>
      </c>
    </row>
    <row r="83" spans="1:1" ht="8.25" customHeight="1"/>
    <row r="84" spans="1:1">
      <c r="A84" t="s">
        <v>1379</v>
      </c>
    </row>
    <row r="85" spans="1:1" ht="9" customHeight="1"/>
    <row r="86" spans="1:1">
      <c r="A86" t="s">
        <v>1380</v>
      </c>
    </row>
  </sheetData>
  <mergeCells count="50">
    <mergeCell ref="A76:P76"/>
    <mergeCell ref="A55:E56"/>
    <mergeCell ref="F55:K56"/>
    <mergeCell ref="L55:P56"/>
    <mergeCell ref="A51:E52"/>
    <mergeCell ref="F51:K52"/>
    <mergeCell ref="L51:P52"/>
    <mergeCell ref="A53:E54"/>
    <mergeCell ref="F53:K54"/>
    <mergeCell ref="L53:P54"/>
    <mergeCell ref="A47:E48"/>
    <mergeCell ref="F47:K48"/>
    <mergeCell ref="L47:P48"/>
    <mergeCell ref="A49:E50"/>
    <mergeCell ref="F49:K50"/>
    <mergeCell ref="L49:P50"/>
    <mergeCell ref="A43:E44"/>
    <mergeCell ref="F43:K44"/>
    <mergeCell ref="L43:P44"/>
    <mergeCell ref="A45:E46"/>
    <mergeCell ref="F45:K46"/>
    <mergeCell ref="L45:P46"/>
    <mergeCell ref="A39:E40"/>
    <mergeCell ref="F39:K40"/>
    <mergeCell ref="L39:P40"/>
    <mergeCell ref="A41:E42"/>
    <mergeCell ref="F41:K42"/>
    <mergeCell ref="L41:P42"/>
    <mergeCell ref="L33:P34"/>
    <mergeCell ref="A35:E36"/>
    <mergeCell ref="F35:K36"/>
    <mergeCell ref="L35:P36"/>
    <mergeCell ref="A37:E38"/>
    <mergeCell ref="F37:K38"/>
    <mergeCell ref="L37:P38"/>
    <mergeCell ref="A33:E34"/>
    <mergeCell ref="F33:K34"/>
    <mergeCell ref="A3:Q3"/>
    <mergeCell ref="A29:E30"/>
    <mergeCell ref="F29:K30"/>
    <mergeCell ref="L29:P30"/>
    <mergeCell ref="A31:E32"/>
    <mergeCell ref="F31:K32"/>
    <mergeCell ref="L31:P32"/>
    <mergeCell ref="A25:E26"/>
    <mergeCell ref="F25:K26"/>
    <mergeCell ref="L25:P26"/>
    <mergeCell ref="A27:E28"/>
    <mergeCell ref="F27:K28"/>
    <mergeCell ref="L27:P28"/>
  </mergeCells>
  <phoneticPr fontId="3"/>
  <dataValidations count="1">
    <dataValidation type="list" allowBlank="1" showInputMessage="1" showErrorMessage="1" sqref="D57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D65596 IZ65596 SV65596 ACR65596 AMN65596 AWJ65596 BGF65596 BQB65596 BZX65596 CJT65596 CTP65596 DDL65596 DNH65596 DXD65596 EGZ65596 EQV65596 FAR65596 FKN65596 FUJ65596 GEF65596 GOB65596 GXX65596 HHT65596 HRP65596 IBL65596 ILH65596 IVD65596 JEZ65596 JOV65596 JYR65596 KIN65596 KSJ65596 LCF65596 LMB65596 LVX65596 MFT65596 MPP65596 MZL65596 NJH65596 NTD65596 OCZ65596 OMV65596 OWR65596 PGN65596 PQJ65596 QAF65596 QKB65596 QTX65596 RDT65596 RNP65596 RXL65596 SHH65596 SRD65596 TAZ65596 TKV65596 TUR65596 UEN65596 UOJ65596 UYF65596 VIB65596 VRX65596 WBT65596 WLP65596 WVL65596 D131132 IZ131132 SV131132 ACR131132 AMN131132 AWJ131132 BGF131132 BQB131132 BZX131132 CJT131132 CTP131132 DDL131132 DNH131132 DXD131132 EGZ131132 EQV131132 FAR131132 FKN131132 FUJ131132 GEF131132 GOB131132 GXX131132 HHT131132 HRP131132 IBL131132 ILH131132 IVD131132 JEZ131132 JOV131132 JYR131132 KIN131132 KSJ131132 LCF131132 LMB131132 LVX131132 MFT131132 MPP131132 MZL131132 NJH131132 NTD131132 OCZ131132 OMV131132 OWR131132 PGN131132 PQJ131132 QAF131132 QKB131132 QTX131132 RDT131132 RNP131132 RXL131132 SHH131132 SRD131132 TAZ131132 TKV131132 TUR131132 UEN131132 UOJ131132 UYF131132 VIB131132 VRX131132 WBT131132 WLP131132 WVL131132 D196668 IZ196668 SV196668 ACR196668 AMN196668 AWJ196668 BGF196668 BQB196668 BZX196668 CJT196668 CTP196668 DDL196668 DNH196668 DXD196668 EGZ196668 EQV196668 FAR196668 FKN196668 FUJ196668 GEF196668 GOB196668 GXX196668 HHT196668 HRP196668 IBL196668 ILH196668 IVD196668 JEZ196668 JOV196668 JYR196668 KIN196668 KSJ196668 LCF196668 LMB196668 LVX196668 MFT196668 MPP196668 MZL196668 NJH196668 NTD196668 OCZ196668 OMV196668 OWR196668 PGN196668 PQJ196668 QAF196668 QKB196668 QTX196668 RDT196668 RNP196668 RXL196668 SHH196668 SRD196668 TAZ196668 TKV196668 TUR196668 UEN196668 UOJ196668 UYF196668 VIB196668 VRX196668 WBT196668 WLP196668 WVL196668 D262204 IZ262204 SV262204 ACR262204 AMN262204 AWJ262204 BGF262204 BQB262204 BZX262204 CJT262204 CTP262204 DDL262204 DNH262204 DXD262204 EGZ262204 EQV262204 FAR262204 FKN262204 FUJ262204 GEF262204 GOB262204 GXX262204 HHT262204 HRP262204 IBL262204 ILH262204 IVD262204 JEZ262204 JOV262204 JYR262204 KIN262204 KSJ262204 LCF262204 LMB262204 LVX262204 MFT262204 MPP262204 MZL262204 NJH262204 NTD262204 OCZ262204 OMV262204 OWR262204 PGN262204 PQJ262204 QAF262204 QKB262204 QTX262204 RDT262204 RNP262204 RXL262204 SHH262204 SRD262204 TAZ262204 TKV262204 TUR262204 UEN262204 UOJ262204 UYF262204 VIB262204 VRX262204 WBT262204 WLP262204 WVL262204 D327740 IZ327740 SV327740 ACR327740 AMN327740 AWJ327740 BGF327740 BQB327740 BZX327740 CJT327740 CTP327740 DDL327740 DNH327740 DXD327740 EGZ327740 EQV327740 FAR327740 FKN327740 FUJ327740 GEF327740 GOB327740 GXX327740 HHT327740 HRP327740 IBL327740 ILH327740 IVD327740 JEZ327740 JOV327740 JYR327740 KIN327740 KSJ327740 LCF327740 LMB327740 LVX327740 MFT327740 MPP327740 MZL327740 NJH327740 NTD327740 OCZ327740 OMV327740 OWR327740 PGN327740 PQJ327740 QAF327740 QKB327740 QTX327740 RDT327740 RNP327740 RXL327740 SHH327740 SRD327740 TAZ327740 TKV327740 TUR327740 UEN327740 UOJ327740 UYF327740 VIB327740 VRX327740 WBT327740 WLP327740 WVL327740 D393276 IZ393276 SV393276 ACR393276 AMN393276 AWJ393276 BGF393276 BQB393276 BZX393276 CJT393276 CTP393276 DDL393276 DNH393276 DXD393276 EGZ393276 EQV393276 FAR393276 FKN393276 FUJ393276 GEF393276 GOB393276 GXX393276 HHT393276 HRP393276 IBL393276 ILH393276 IVD393276 JEZ393276 JOV393276 JYR393276 KIN393276 KSJ393276 LCF393276 LMB393276 LVX393276 MFT393276 MPP393276 MZL393276 NJH393276 NTD393276 OCZ393276 OMV393276 OWR393276 PGN393276 PQJ393276 QAF393276 QKB393276 QTX393276 RDT393276 RNP393276 RXL393276 SHH393276 SRD393276 TAZ393276 TKV393276 TUR393276 UEN393276 UOJ393276 UYF393276 VIB393276 VRX393276 WBT393276 WLP393276 WVL393276 D458812 IZ458812 SV458812 ACR458812 AMN458812 AWJ458812 BGF458812 BQB458812 BZX458812 CJT458812 CTP458812 DDL458812 DNH458812 DXD458812 EGZ458812 EQV458812 FAR458812 FKN458812 FUJ458812 GEF458812 GOB458812 GXX458812 HHT458812 HRP458812 IBL458812 ILH458812 IVD458812 JEZ458812 JOV458812 JYR458812 KIN458812 KSJ458812 LCF458812 LMB458812 LVX458812 MFT458812 MPP458812 MZL458812 NJH458812 NTD458812 OCZ458812 OMV458812 OWR458812 PGN458812 PQJ458812 QAF458812 QKB458812 QTX458812 RDT458812 RNP458812 RXL458812 SHH458812 SRD458812 TAZ458812 TKV458812 TUR458812 UEN458812 UOJ458812 UYF458812 VIB458812 VRX458812 WBT458812 WLP458812 WVL458812 D524348 IZ524348 SV524348 ACR524348 AMN524348 AWJ524348 BGF524348 BQB524348 BZX524348 CJT524348 CTP524348 DDL524348 DNH524348 DXD524348 EGZ524348 EQV524348 FAR524348 FKN524348 FUJ524348 GEF524348 GOB524348 GXX524348 HHT524348 HRP524348 IBL524348 ILH524348 IVD524348 JEZ524348 JOV524348 JYR524348 KIN524348 KSJ524348 LCF524348 LMB524348 LVX524348 MFT524348 MPP524348 MZL524348 NJH524348 NTD524348 OCZ524348 OMV524348 OWR524348 PGN524348 PQJ524348 QAF524348 QKB524348 QTX524348 RDT524348 RNP524348 RXL524348 SHH524348 SRD524348 TAZ524348 TKV524348 TUR524348 UEN524348 UOJ524348 UYF524348 VIB524348 VRX524348 WBT524348 WLP524348 WVL524348 D589884 IZ589884 SV589884 ACR589884 AMN589884 AWJ589884 BGF589884 BQB589884 BZX589884 CJT589884 CTP589884 DDL589884 DNH589884 DXD589884 EGZ589884 EQV589884 FAR589884 FKN589884 FUJ589884 GEF589884 GOB589884 GXX589884 HHT589884 HRP589884 IBL589884 ILH589884 IVD589884 JEZ589884 JOV589884 JYR589884 KIN589884 KSJ589884 LCF589884 LMB589884 LVX589884 MFT589884 MPP589884 MZL589884 NJH589884 NTD589884 OCZ589884 OMV589884 OWR589884 PGN589884 PQJ589884 QAF589884 QKB589884 QTX589884 RDT589884 RNP589884 RXL589884 SHH589884 SRD589884 TAZ589884 TKV589884 TUR589884 UEN589884 UOJ589884 UYF589884 VIB589884 VRX589884 WBT589884 WLP589884 WVL589884 D655420 IZ655420 SV655420 ACR655420 AMN655420 AWJ655420 BGF655420 BQB655420 BZX655420 CJT655420 CTP655420 DDL655420 DNH655420 DXD655420 EGZ655420 EQV655420 FAR655420 FKN655420 FUJ655420 GEF655420 GOB655420 GXX655420 HHT655420 HRP655420 IBL655420 ILH655420 IVD655420 JEZ655420 JOV655420 JYR655420 KIN655420 KSJ655420 LCF655420 LMB655420 LVX655420 MFT655420 MPP655420 MZL655420 NJH655420 NTD655420 OCZ655420 OMV655420 OWR655420 PGN655420 PQJ655420 QAF655420 QKB655420 QTX655420 RDT655420 RNP655420 RXL655420 SHH655420 SRD655420 TAZ655420 TKV655420 TUR655420 UEN655420 UOJ655420 UYF655420 VIB655420 VRX655420 WBT655420 WLP655420 WVL655420 D720956 IZ720956 SV720956 ACR720956 AMN720956 AWJ720956 BGF720956 BQB720956 BZX720956 CJT720956 CTP720956 DDL720956 DNH720956 DXD720956 EGZ720956 EQV720956 FAR720956 FKN720956 FUJ720956 GEF720956 GOB720956 GXX720956 HHT720956 HRP720956 IBL720956 ILH720956 IVD720956 JEZ720956 JOV720956 JYR720956 KIN720956 KSJ720956 LCF720956 LMB720956 LVX720956 MFT720956 MPP720956 MZL720956 NJH720956 NTD720956 OCZ720956 OMV720956 OWR720956 PGN720956 PQJ720956 QAF720956 QKB720956 QTX720956 RDT720956 RNP720956 RXL720956 SHH720956 SRD720956 TAZ720956 TKV720956 TUR720956 UEN720956 UOJ720956 UYF720956 VIB720956 VRX720956 WBT720956 WLP720956 WVL720956 D786492 IZ786492 SV786492 ACR786492 AMN786492 AWJ786492 BGF786492 BQB786492 BZX786492 CJT786492 CTP786492 DDL786492 DNH786492 DXD786492 EGZ786492 EQV786492 FAR786492 FKN786492 FUJ786492 GEF786492 GOB786492 GXX786492 HHT786492 HRP786492 IBL786492 ILH786492 IVD786492 JEZ786492 JOV786492 JYR786492 KIN786492 KSJ786492 LCF786492 LMB786492 LVX786492 MFT786492 MPP786492 MZL786492 NJH786492 NTD786492 OCZ786492 OMV786492 OWR786492 PGN786492 PQJ786492 QAF786492 QKB786492 QTX786492 RDT786492 RNP786492 RXL786492 SHH786492 SRD786492 TAZ786492 TKV786492 TUR786492 UEN786492 UOJ786492 UYF786492 VIB786492 VRX786492 WBT786492 WLP786492 WVL786492 D852028 IZ852028 SV852028 ACR852028 AMN852028 AWJ852028 BGF852028 BQB852028 BZX852028 CJT852028 CTP852028 DDL852028 DNH852028 DXD852028 EGZ852028 EQV852028 FAR852028 FKN852028 FUJ852028 GEF852028 GOB852028 GXX852028 HHT852028 HRP852028 IBL852028 ILH852028 IVD852028 JEZ852028 JOV852028 JYR852028 KIN852028 KSJ852028 LCF852028 LMB852028 LVX852028 MFT852028 MPP852028 MZL852028 NJH852028 NTD852028 OCZ852028 OMV852028 OWR852028 PGN852028 PQJ852028 QAF852028 QKB852028 QTX852028 RDT852028 RNP852028 RXL852028 SHH852028 SRD852028 TAZ852028 TKV852028 TUR852028 UEN852028 UOJ852028 UYF852028 VIB852028 VRX852028 WBT852028 WLP852028 WVL852028 D917564 IZ917564 SV917564 ACR917564 AMN917564 AWJ917564 BGF917564 BQB917564 BZX917564 CJT917564 CTP917564 DDL917564 DNH917564 DXD917564 EGZ917564 EQV917564 FAR917564 FKN917564 FUJ917564 GEF917564 GOB917564 GXX917564 HHT917564 HRP917564 IBL917564 ILH917564 IVD917564 JEZ917564 JOV917564 JYR917564 KIN917564 KSJ917564 LCF917564 LMB917564 LVX917564 MFT917564 MPP917564 MZL917564 NJH917564 NTD917564 OCZ917564 OMV917564 OWR917564 PGN917564 PQJ917564 QAF917564 QKB917564 QTX917564 RDT917564 RNP917564 RXL917564 SHH917564 SRD917564 TAZ917564 TKV917564 TUR917564 UEN917564 UOJ917564 UYF917564 VIB917564 VRX917564 WBT917564 WLP917564 WVL917564 D983100 IZ983100 SV983100 ACR983100 AMN983100 AWJ983100 BGF983100 BQB983100 BZX983100 CJT983100 CTP983100 DDL983100 DNH983100 DXD983100 EGZ983100 EQV983100 FAR983100 FKN983100 FUJ983100 GEF983100 GOB983100 GXX983100 HHT983100 HRP983100 IBL983100 ILH983100 IVD983100 JEZ983100 JOV983100 JYR983100 KIN983100 KSJ983100 LCF983100 LMB983100 LVX983100 MFT983100 MPP983100 MZL983100 NJH983100 NTD983100 OCZ983100 OMV983100 OWR983100 PGN983100 PQJ983100 QAF983100 QKB983100 QTX983100 RDT983100 RNP983100 RXL983100 SHH983100 SRD983100 TAZ983100 TKV983100 TUR983100 UEN983100 UOJ983100 UYF983100 VIB983100 VRX983100 WBT983100 WLP983100 WVL983100 D65599 IZ65599 SV65599 ACR65599 AMN65599 AWJ65599 BGF65599 BQB65599 BZX65599 CJT65599 CTP65599 DDL65599 DNH65599 DXD65599 EGZ65599 EQV65599 FAR65599 FKN65599 FUJ65599 GEF65599 GOB65599 GXX65599 HHT65599 HRP65599 IBL65599 ILH65599 IVD65599 JEZ65599 JOV65599 JYR65599 KIN65599 KSJ65599 LCF65599 LMB65599 LVX65599 MFT65599 MPP65599 MZL65599 NJH65599 NTD65599 OCZ65599 OMV65599 OWR65599 PGN65599 PQJ65599 QAF65599 QKB65599 QTX65599 RDT65599 RNP65599 RXL65599 SHH65599 SRD65599 TAZ65599 TKV65599 TUR65599 UEN65599 UOJ65599 UYF65599 VIB65599 VRX65599 WBT65599 WLP65599 WVL65599 D131135 IZ131135 SV131135 ACR131135 AMN131135 AWJ131135 BGF131135 BQB131135 BZX131135 CJT131135 CTP131135 DDL131135 DNH131135 DXD131135 EGZ131135 EQV131135 FAR131135 FKN131135 FUJ131135 GEF131135 GOB131135 GXX131135 HHT131135 HRP131135 IBL131135 ILH131135 IVD131135 JEZ131135 JOV131135 JYR131135 KIN131135 KSJ131135 LCF131135 LMB131135 LVX131135 MFT131135 MPP131135 MZL131135 NJH131135 NTD131135 OCZ131135 OMV131135 OWR131135 PGN131135 PQJ131135 QAF131135 QKB131135 QTX131135 RDT131135 RNP131135 RXL131135 SHH131135 SRD131135 TAZ131135 TKV131135 TUR131135 UEN131135 UOJ131135 UYF131135 VIB131135 VRX131135 WBT131135 WLP131135 WVL131135 D196671 IZ196671 SV196671 ACR196671 AMN196671 AWJ196671 BGF196671 BQB196671 BZX196671 CJT196671 CTP196671 DDL196671 DNH196671 DXD196671 EGZ196671 EQV196671 FAR196671 FKN196671 FUJ196671 GEF196671 GOB196671 GXX196671 HHT196671 HRP196671 IBL196671 ILH196671 IVD196671 JEZ196671 JOV196671 JYR196671 KIN196671 KSJ196671 LCF196671 LMB196671 LVX196671 MFT196671 MPP196671 MZL196671 NJH196671 NTD196671 OCZ196671 OMV196671 OWR196671 PGN196671 PQJ196671 QAF196671 QKB196671 QTX196671 RDT196671 RNP196671 RXL196671 SHH196671 SRD196671 TAZ196671 TKV196671 TUR196671 UEN196671 UOJ196671 UYF196671 VIB196671 VRX196671 WBT196671 WLP196671 WVL196671 D262207 IZ262207 SV262207 ACR262207 AMN262207 AWJ262207 BGF262207 BQB262207 BZX262207 CJT262207 CTP262207 DDL262207 DNH262207 DXD262207 EGZ262207 EQV262207 FAR262207 FKN262207 FUJ262207 GEF262207 GOB262207 GXX262207 HHT262207 HRP262207 IBL262207 ILH262207 IVD262207 JEZ262207 JOV262207 JYR262207 KIN262207 KSJ262207 LCF262207 LMB262207 LVX262207 MFT262207 MPP262207 MZL262207 NJH262207 NTD262207 OCZ262207 OMV262207 OWR262207 PGN262207 PQJ262207 QAF262207 QKB262207 QTX262207 RDT262207 RNP262207 RXL262207 SHH262207 SRD262207 TAZ262207 TKV262207 TUR262207 UEN262207 UOJ262207 UYF262207 VIB262207 VRX262207 WBT262207 WLP262207 WVL262207 D327743 IZ327743 SV327743 ACR327743 AMN327743 AWJ327743 BGF327743 BQB327743 BZX327743 CJT327743 CTP327743 DDL327743 DNH327743 DXD327743 EGZ327743 EQV327743 FAR327743 FKN327743 FUJ327743 GEF327743 GOB327743 GXX327743 HHT327743 HRP327743 IBL327743 ILH327743 IVD327743 JEZ327743 JOV327743 JYR327743 KIN327743 KSJ327743 LCF327743 LMB327743 LVX327743 MFT327743 MPP327743 MZL327743 NJH327743 NTD327743 OCZ327743 OMV327743 OWR327743 PGN327743 PQJ327743 QAF327743 QKB327743 QTX327743 RDT327743 RNP327743 RXL327743 SHH327743 SRD327743 TAZ327743 TKV327743 TUR327743 UEN327743 UOJ327743 UYF327743 VIB327743 VRX327743 WBT327743 WLP327743 WVL327743 D393279 IZ393279 SV393279 ACR393279 AMN393279 AWJ393279 BGF393279 BQB393279 BZX393279 CJT393279 CTP393279 DDL393279 DNH393279 DXD393279 EGZ393279 EQV393279 FAR393279 FKN393279 FUJ393279 GEF393279 GOB393279 GXX393279 HHT393279 HRP393279 IBL393279 ILH393279 IVD393279 JEZ393279 JOV393279 JYR393279 KIN393279 KSJ393279 LCF393279 LMB393279 LVX393279 MFT393279 MPP393279 MZL393279 NJH393279 NTD393279 OCZ393279 OMV393279 OWR393279 PGN393279 PQJ393279 QAF393279 QKB393279 QTX393279 RDT393279 RNP393279 RXL393279 SHH393279 SRD393279 TAZ393279 TKV393279 TUR393279 UEN393279 UOJ393279 UYF393279 VIB393279 VRX393279 WBT393279 WLP393279 WVL393279 D458815 IZ458815 SV458815 ACR458815 AMN458815 AWJ458815 BGF458815 BQB458815 BZX458815 CJT458815 CTP458815 DDL458815 DNH458815 DXD458815 EGZ458815 EQV458815 FAR458815 FKN458815 FUJ458815 GEF458815 GOB458815 GXX458815 HHT458815 HRP458815 IBL458815 ILH458815 IVD458815 JEZ458815 JOV458815 JYR458815 KIN458815 KSJ458815 LCF458815 LMB458815 LVX458815 MFT458815 MPP458815 MZL458815 NJH458815 NTD458815 OCZ458815 OMV458815 OWR458815 PGN458815 PQJ458815 QAF458815 QKB458815 QTX458815 RDT458815 RNP458815 RXL458815 SHH458815 SRD458815 TAZ458815 TKV458815 TUR458815 UEN458815 UOJ458815 UYF458815 VIB458815 VRX458815 WBT458815 WLP458815 WVL458815 D524351 IZ524351 SV524351 ACR524351 AMN524351 AWJ524351 BGF524351 BQB524351 BZX524351 CJT524351 CTP524351 DDL524351 DNH524351 DXD524351 EGZ524351 EQV524351 FAR524351 FKN524351 FUJ524351 GEF524351 GOB524351 GXX524351 HHT524351 HRP524351 IBL524351 ILH524351 IVD524351 JEZ524351 JOV524351 JYR524351 KIN524351 KSJ524351 LCF524351 LMB524351 LVX524351 MFT524351 MPP524351 MZL524351 NJH524351 NTD524351 OCZ524351 OMV524351 OWR524351 PGN524351 PQJ524351 QAF524351 QKB524351 QTX524351 RDT524351 RNP524351 RXL524351 SHH524351 SRD524351 TAZ524351 TKV524351 TUR524351 UEN524351 UOJ524351 UYF524351 VIB524351 VRX524351 WBT524351 WLP524351 WVL524351 D589887 IZ589887 SV589887 ACR589887 AMN589887 AWJ589887 BGF589887 BQB589887 BZX589887 CJT589887 CTP589887 DDL589887 DNH589887 DXD589887 EGZ589887 EQV589887 FAR589887 FKN589887 FUJ589887 GEF589887 GOB589887 GXX589887 HHT589887 HRP589887 IBL589887 ILH589887 IVD589887 JEZ589887 JOV589887 JYR589887 KIN589887 KSJ589887 LCF589887 LMB589887 LVX589887 MFT589887 MPP589887 MZL589887 NJH589887 NTD589887 OCZ589887 OMV589887 OWR589887 PGN589887 PQJ589887 QAF589887 QKB589887 QTX589887 RDT589887 RNP589887 RXL589887 SHH589887 SRD589887 TAZ589887 TKV589887 TUR589887 UEN589887 UOJ589887 UYF589887 VIB589887 VRX589887 WBT589887 WLP589887 WVL589887 D655423 IZ655423 SV655423 ACR655423 AMN655423 AWJ655423 BGF655423 BQB655423 BZX655423 CJT655423 CTP655423 DDL655423 DNH655423 DXD655423 EGZ655423 EQV655423 FAR655423 FKN655423 FUJ655423 GEF655423 GOB655423 GXX655423 HHT655423 HRP655423 IBL655423 ILH655423 IVD655423 JEZ655423 JOV655423 JYR655423 KIN655423 KSJ655423 LCF655423 LMB655423 LVX655423 MFT655423 MPP655423 MZL655423 NJH655423 NTD655423 OCZ655423 OMV655423 OWR655423 PGN655423 PQJ655423 QAF655423 QKB655423 QTX655423 RDT655423 RNP655423 RXL655423 SHH655423 SRD655423 TAZ655423 TKV655423 TUR655423 UEN655423 UOJ655423 UYF655423 VIB655423 VRX655423 WBT655423 WLP655423 WVL655423 D720959 IZ720959 SV720959 ACR720959 AMN720959 AWJ720959 BGF720959 BQB720959 BZX720959 CJT720959 CTP720959 DDL720959 DNH720959 DXD720959 EGZ720959 EQV720959 FAR720959 FKN720959 FUJ720959 GEF720959 GOB720959 GXX720959 HHT720959 HRP720959 IBL720959 ILH720959 IVD720959 JEZ720959 JOV720959 JYR720959 KIN720959 KSJ720959 LCF720959 LMB720959 LVX720959 MFT720959 MPP720959 MZL720959 NJH720959 NTD720959 OCZ720959 OMV720959 OWR720959 PGN720959 PQJ720959 QAF720959 QKB720959 QTX720959 RDT720959 RNP720959 RXL720959 SHH720959 SRD720959 TAZ720959 TKV720959 TUR720959 UEN720959 UOJ720959 UYF720959 VIB720959 VRX720959 WBT720959 WLP720959 WVL720959 D786495 IZ786495 SV786495 ACR786495 AMN786495 AWJ786495 BGF786495 BQB786495 BZX786495 CJT786495 CTP786495 DDL786495 DNH786495 DXD786495 EGZ786495 EQV786495 FAR786495 FKN786495 FUJ786495 GEF786495 GOB786495 GXX786495 HHT786495 HRP786495 IBL786495 ILH786495 IVD786495 JEZ786495 JOV786495 JYR786495 KIN786495 KSJ786495 LCF786495 LMB786495 LVX786495 MFT786495 MPP786495 MZL786495 NJH786495 NTD786495 OCZ786495 OMV786495 OWR786495 PGN786495 PQJ786495 QAF786495 QKB786495 QTX786495 RDT786495 RNP786495 RXL786495 SHH786495 SRD786495 TAZ786495 TKV786495 TUR786495 UEN786495 UOJ786495 UYF786495 VIB786495 VRX786495 WBT786495 WLP786495 WVL786495 D852031 IZ852031 SV852031 ACR852031 AMN852031 AWJ852031 BGF852031 BQB852031 BZX852031 CJT852031 CTP852031 DDL852031 DNH852031 DXD852031 EGZ852031 EQV852031 FAR852031 FKN852031 FUJ852031 GEF852031 GOB852031 GXX852031 HHT852031 HRP852031 IBL852031 ILH852031 IVD852031 JEZ852031 JOV852031 JYR852031 KIN852031 KSJ852031 LCF852031 LMB852031 LVX852031 MFT852031 MPP852031 MZL852031 NJH852031 NTD852031 OCZ852031 OMV852031 OWR852031 PGN852031 PQJ852031 QAF852031 QKB852031 QTX852031 RDT852031 RNP852031 RXL852031 SHH852031 SRD852031 TAZ852031 TKV852031 TUR852031 UEN852031 UOJ852031 UYF852031 VIB852031 VRX852031 WBT852031 WLP852031 WVL852031 D917567 IZ917567 SV917567 ACR917567 AMN917567 AWJ917567 BGF917567 BQB917567 BZX917567 CJT917567 CTP917567 DDL917567 DNH917567 DXD917567 EGZ917567 EQV917567 FAR917567 FKN917567 FUJ917567 GEF917567 GOB917567 GXX917567 HHT917567 HRP917567 IBL917567 ILH917567 IVD917567 JEZ917567 JOV917567 JYR917567 KIN917567 KSJ917567 LCF917567 LMB917567 LVX917567 MFT917567 MPP917567 MZL917567 NJH917567 NTD917567 OCZ917567 OMV917567 OWR917567 PGN917567 PQJ917567 QAF917567 QKB917567 QTX917567 RDT917567 RNP917567 RXL917567 SHH917567 SRD917567 TAZ917567 TKV917567 TUR917567 UEN917567 UOJ917567 UYF917567 VIB917567 VRX917567 WBT917567 WLP917567 WVL917567 D983103 IZ983103 SV983103 ACR983103 AMN983103 AWJ983103 BGF983103 BQB983103 BZX983103 CJT983103 CTP983103 DDL983103 DNH983103 DXD983103 EGZ983103 EQV983103 FAR983103 FKN983103 FUJ983103 GEF983103 GOB983103 GXX983103 HHT983103 HRP983103 IBL983103 ILH983103 IVD983103 JEZ983103 JOV983103 JYR983103 KIN983103 KSJ983103 LCF983103 LMB983103 LVX983103 MFT983103 MPP983103 MZL983103 NJH983103 NTD983103 OCZ983103 OMV983103 OWR983103 PGN983103 PQJ983103 QAF983103 QKB983103 QTX983103 RDT983103 RNP983103 RXL983103 SHH983103 SRD983103 TAZ983103 TKV983103 TUR983103 UEN983103 UOJ983103 UYF983103 VIB983103 VRX983103 WBT983103 WLP983103 WVL983103" xr:uid="{00000000-0002-0000-1C00-000000000000}">
      <formula1>"　,衆議院議員,参議院議員"</formula1>
    </dataValidation>
  </dataValidations>
  <pageMargins left="0.78740157480314965" right="0.19685039370078741" top="0.78740157480314965" bottom="0.78740157480314965"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51"/>
  <sheetViews>
    <sheetView view="pageBreakPreview" zoomScaleNormal="100" workbookViewId="0">
      <selection activeCell="L9" sqref="L9"/>
    </sheetView>
  </sheetViews>
  <sheetFormatPr defaultColWidth="9" defaultRowHeight="14.25"/>
  <cols>
    <col min="1" max="1" width="4.125" style="1" customWidth="1"/>
    <col min="2" max="2" width="2.625" style="1" customWidth="1"/>
    <col min="3" max="3" width="14.625" style="1" customWidth="1"/>
    <col min="4" max="11" width="8.125" style="1" customWidth="1"/>
    <col min="12" max="12" width="11.875" style="1" customWidth="1"/>
    <col min="13" max="16384" width="9" style="1"/>
  </cols>
  <sheetData>
    <row r="1" spans="1:12">
      <c r="K1" s="2" t="s">
        <v>1228</v>
      </c>
    </row>
    <row r="3" spans="1:12" ht="17.25">
      <c r="A3" s="1246" t="s">
        <v>1229</v>
      </c>
      <c r="B3" s="1246"/>
      <c r="C3" s="1246"/>
      <c r="D3" s="1246"/>
      <c r="E3" s="1246"/>
      <c r="F3" s="1246"/>
      <c r="G3" s="1246"/>
      <c r="H3" s="1246"/>
      <c r="I3" s="1246"/>
      <c r="J3" s="1246"/>
      <c r="K3" s="1246"/>
    </row>
    <row r="4" spans="1:12">
      <c r="A4" s="665"/>
      <c r="B4" s="665"/>
      <c r="C4" s="665"/>
      <c r="D4" s="665"/>
      <c r="E4" s="665"/>
      <c r="F4" s="665"/>
      <c r="G4" s="665"/>
      <c r="H4" s="665"/>
      <c r="I4" s="665"/>
      <c r="J4" s="665"/>
      <c r="K4" s="665"/>
    </row>
    <row r="5" spans="1:12">
      <c r="A5" s="665"/>
      <c r="B5" s="665"/>
      <c r="C5" s="665"/>
      <c r="D5" s="665"/>
      <c r="E5" s="665"/>
      <c r="F5" s="665"/>
      <c r="G5" s="665"/>
      <c r="H5" s="665"/>
      <c r="I5" s="701"/>
      <c r="J5" s="702"/>
      <c r="K5" s="700" t="s">
        <v>1363</v>
      </c>
      <c r="L5" s="391"/>
    </row>
    <row r="6" spans="1:12" ht="15" thickBot="1">
      <c r="A6" s="675" t="s">
        <v>1233</v>
      </c>
      <c r="B6" s="508"/>
      <c r="C6" s="508"/>
      <c r="D6" s="508"/>
      <c r="E6" s="508"/>
      <c r="F6" s="508"/>
      <c r="G6" s="508"/>
      <c r="H6" s="508"/>
      <c r="I6" s="508"/>
      <c r="J6" s="508"/>
      <c r="K6" s="508"/>
    </row>
    <row r="7" spans="1:12" ht="30" customHeight="1">
      <c r="A7" s="666">
        <v>1</v>
      </c>
      <c r="B7" s="1230" t="s">
        <v>184</v>
      </c>
      <c r="C7" s="1231"/>
      <c r="D7" s="1232">
        <f>入力シート!C8</f>
        <v>0</v>
      </c>
      <c r="E7" s="1233"/>
      <c r="F7" s="680"/>
      <c r="G7" s="680"/>
      <c r="H7" s="1233">
        <f>入力シート!C10</f>
        <v>0</v>
      </c>
      <c r="I7" s="1233"/>
      <c r="J7" s="344"/>
      <c r="K7" s="345"/>
    </row>
    <row r="8" spans="1:12" ht="30" customHeight="1">
      <c r="A8" s="660">
        <v>2</v>
      </c>
      <c r="B8" s="1236" t="s">
        <v>1230</v>
      </c>
      <c r="C8" s="1237"/>
      <c r="D8" s="662"/>
      <c r="E8" s="663"/>
      <c r="F8" s="663"/>
      <c r="G8" s="663"/>
      <c r="H8" s="663"/>
      <c r="I8" s="663"/>
      <c r="J8" s="663"/>
      <c r="K8" s="664"/>
    </row>
    <row r="9" spans="1:12" ht="30" customHeight="1" thickBot="1">
      <c r="A9" s="669">
        <v>3</v>
      </c>
      <c r="B9" s="1234" t="s">
        <v>186</v>
      </c>
      <c r="C9" s="1235"/>
      <c r="D9" s="670" t="s">
        <v>1231</v>
      </c>
      <c r="E9" s="667"/>
      <c r="F9" s="667"/>
      <c r="G9" s="667"/>
      <c r="H9" s="671" t="s">
        <v>1232</v>
      </c>
      <c r="I9" s="667"/>
      <c r="J9" s="667"/>
      <c r="K9" s="668"/>
    </row>
    <row r="10" spans="1:12" ht="15" customHeight="1">
      <c r="A10" s="672"/>
      <c r="B10" s="673"/>
      <c r="C10" s="673"/>
      <c r="D10" s="674"/>
      <c r="E10" s="674"/>
      <c r="F10" s="674"/>
      <c r="G10" s="674"/>
      <c r="H10" s="674"/>
      <c r="I10" s="674"/>
      <c r="J10" s="674"/>
      <c r="K10" s="674"/>
    </row>
    <row r="11" spans="1:12" ht="15" customHeight="1" thickBot="1">
      <c r="A11" s="678" t="s">
        <v>1234</v>
      </c>
      <c r="B11" s="676"/>
      <c r="C11" s="676"/>
      <c r="D11" s="677"/>
      <c r="E11" s="677"/>
      <c r="F11" s="677"/>
      <c r="G11" s="677"/>
      <c r="H11" s="677"/>
      <c r="I11" s="677"/>
      <c r="J11" s="677"/>
      <c r="K11" s="677"/>
    </row>
    <row r="12" spans="1:12" ht="30" customHeight="1">
      <c r="A12" s="666">
        <v>1</v>
      </c>
      <c r="B12" s="1230" t="s">
        <v>1235</v>
      </c>
      <c r="C12" s="1231"/>
      <c r="D12" s="1247" t="s">
        <v>1240</v>
      </c>
      <c r="E12" s="1248"/>
      <c r="F12" s="1249" t="s">
        <v>1241</v>
      </c>
      <c r="G12" s="1248"/>
      <c r="H12" s="1249" t="s">
        <v>1242</v>
      </c>
      <c r="I12" s="1248"/>
      <c r="J12" s="1249" t="s">
        <v>1243</v>
      </c>
      <c r="K12" s="1250"/>
    </row>
    <row r="13" spans="1:12" ht="30" customHeight="1">
      <c r="A13" s="660">
        <v>2</v>
      </c>
      <c r="B13" s="1236" t="s">
        <v>1236</v>
      </c>
      <c r="C13" s="1237"/>
      <c r="D13" s="1251" t="s">
        <v>1244</v>
      </c>
      <c r="E13" s="1252"/>
      <c r="F13" s="1254" t="s">
        <v>1244</v>
      </c>
      <c r="G13" s="1254"/>
      <c r="H13" s="1254" t="s">
        <v>1244</v>
      </c>
      <c r="I13" s="1254"/>
      <c r="J13" s="1252" t="s">
        <v>1244</v>
      </c>
      <c r="K13" s="1253"/>
    </row>
    <row r="14" spans="1:12" ht="30" customHeight="1">
      <c r="A14" s="661">
        <v>3</v>
      </c>
      <c r="B14" s="1236" t="s">
        <v>1237</v>
      </c>
      <c r="C14" s="1237"/>
      <c r="D14" s="1242" t="s">
        <v>1245</v>
      </c>
      <c r="E14" s="1229"/>
      <c r="F14" s="1245" t="s">
        <v>1245</v>
      </c>
      <c r="G14" s="1229"/>
      <c r="H14" s="1245" t="s">
        <v>1245</v>
      </c>
      <c r="I14" s="1229"/>
      <c r="J14" s="1240" t="s">
        <v>1245</v>
      </c>
      <c r="K14" s="1241"/>
    </row>
    <row r="15" spans="1:12" ht="30" customHeight="1">
      <c r="A15" s="661">
        <v>4</v>
      </c>
      <c r="B15" s="1236" t="s">
        <v>1238</v>
      </c>
      <c r="C15" s="1237"/>
      <c r="D15" s="1242" t="s">
        <v>1245</v>
      </c>
      <c r="E15" s="1229"/>
      <c r="F15" s="1245" t="s">
        <v>1245</v>
      </c>
      <c r="G15" s="1229"/>
      <c r="H15" s="1245" t="s">
        <v>1245</v>
      </c>
      <c r="I15" s="1229"/>
      <c r="J15" s="1240" t="s">
        <v>1245</v>
      </c>
      <c r="K15" s="1241"/>
    </row>
    <row r="16" spans="1:12" ht="30" customHeight="1" thickBot="1">
      <c r="A16" s="679">
        <v>5</v>
      </c>
      <c r="B16" s="1234" t="s">
        <v>1239</v>
      </c>
      <c r="C16" s="1235"/>
      <c r="D16" s="1243"/>
      <c r="E16" s="1244"/>
      <c r="F16" s="1238"/>
      <c r="G16" s="1244"/>
      <c r="H16" s="1238"/>
      <c r="I16" s="1244"/>
      <c r="J16" s="1238"/>
      <c r="K16" s="1239"/>
    </row>
    <row r="17" spans="1:11" customFormat="1" ht="15" customHeight="1"/>
    <row r="18" spans="1:11" customFormat="1" ht="15" customHeight="1" thickBot="1">
      <c r="A18" s="678" t="s">
        <v>1246</v>
      </c>
    </row>
    <row r="19" spans="1:11" customFormat="1" ht="30" customHeight="1">
      <c r="A19" s="666">
        <v>1</v>
      </c>
      <c r="B19" s="1230" t="s">
        <v>1247</v>
      </c>
      <c r="C19" s="1231"/>
      <c r="D19" s="681" t="s">
        <v>1250</v>
      </c>
      <c r="E19" s="674"/>
      <c r="F19" s="674"/>
      <c r="G19" s="674"/>
      <c r="H19" s="674"/>
      <c r="I19" s="674"/>
      <c r="J19" s="674"/>
      <c r="K19" s="682"/>
    </row>
    <row r="20" spans="1:11" customFormat="1" ht="30" customHeight="1">
      <c r="A20" s="660">
        <v>2</v>
      </c>
      <c r="B20" s="1236" t="s">
        <v>1248</v>
      </c>
      <c r="C20" s="1237"/>
      <c r="D20" s="683"/>
      <c r="E20" s="684" t="s">
        <v>1251</v>
      </c>
      <c r="F20" s="684"/>
      <c r="G20" s="684"/>
      <c r="H20" s="684"/>
      <c r="I20" s="684"/>
      <c r="J20" s="684"/>
      <c r="K20" s="687"/>
    </row>
    <row r="21" spans="1:11" customFormat="1" ht="30" customHeight="1">
      <c r="A21" s="661">
        <v>3</v>
      </c>
      <c r="B21" s="1236" t="s">
        <v>1249</v>
      </c>
      <c r="C21" s="1237"/>
      <c r="D21" s="685"/>
      <c r="E21" s="10"/>
      <c r="F21" s="690"/>
      <c r="G21" s="10"/>
      <c r="H21" s="690"/>
      <c r="I21" s="10"/>
      <c r="J21" s="691"/>
      <c r="K21" s="686"/>
    </row>
    <row r="22" spans="1:11" customFormat="1" ht="30" customHeight="1" thickBot="1">
      <c r="A22" s="679">
        <v>4</v>
      </c>
      <c r="B22" s="1234" t="s">
        <v>683</v>
      </c>
      <c r="C22" s="1235"/>
      <c r="D22" s="688"/>
      <c r="E22" s="692"/>
      <c r="F22" s="693"/>
      <c r="G22" s="692"/>
      <c r="H22" s="693"/>
      <c r="I22" s="692"/>
      <c r="J22" s="694"/>
      <c r="K22" s="689"/>
    </row>
    <row r="23" spans="1:11" customFormat="1" ht="15" customHeight="1"/>
    <row r="24" spans="1:11" ht="15" thickBot="1">
      <c r="A24" s="675" t="s">
        <v>1252</v>
      </c>
      <c r="B24" s="508"/>
      <c r="C24" s="508"/>
      <c r="D24" s="508"/>
      <c r="E24" s="508"/>
      <c r="F24" s="508"/>
      <c r="G24" s="508"/>
      <c r="H24" s="508"/>
      <c r="I24" s="508"/>
      <c r="J24" s="508"/>
      <c r="K24" s="508"/>
    </row>
    <row r="25" spans="1:11" ht="30" customHeight="1">
      <c r="A25" s="666">
        <v>1</v>
      </c>
      <c r="B25" s="1230" t="s">
        <v>1253</v>
      </c>
      <c r="C25" s="1231"/>
      <c r="D25" s="1232"/>
      <c r="E25" s="1233"/>
      <c r="F25" s="680"/>
      <c r="G25" s="680"/>
      <c r="H25" s="1233"/>
      <c r="I25" s="1233"/>
      <c r="J25" s="344"/>
      <c r="K25" s="345"/>
    </row>
    <row r="26" spans="1:11" ht="30" customHeight="1" thickBot="1">
      <c r="A26" s="695">
        <v>2</v>
      </c>
      <c r="B26" s="1234" t="s">
        <v>1254</v>
      </c>
      <c r="C26" s="1235"/>
      <c r="D26" s="696"/>
      <c r="E26" s="697"/>
      <c r="F26" s="697"/>
      <c r="G26" s="697"/>
      <c r="H26" s="697"/>
      <c r="I26" s="697"/>
      <c r="J26" s="697"/>
      <c r="K26" s="698"/>
    </row>
    <row r="29" spans="1:11">
      <c r="E29" s="1" t="s">
        <v>1256</v>
      </c>
    </row>
    <row r="30" spans="1:11">
      <c r="E30" s="1" t="s">
        <v>1257</v>
      </c>
    </row>
    <row r="31" spans="1:11">
      <c r="F31" s="1" t="s">
        <v>1260</v>
      </c>
      <c r="G31" s="1" t="s">
        <v>1261</v>
      </c>
    </row>
    <row r="32" spans="1:11">
      <c r="G32" s="1" t="s">
        <v>1262</v>
      </c>
    </row>
    <row r="33" spans="1:11">
      <c r="G33" s="1" t="s">
        <v>1263</v>
      </c>
    </row>
    <row r="34" spans="1:11">
      <c r="G34" s="1" t="s">
        <v>1264</v>
      </c>
    </row>
    <row r="35" spans="1:11">
      <c r="A35" s="589"/>
      <c r="B35" s="589"/>
      <c r="C35" s="589"/>
      <c r="D35" s="589"/>
      <c r="E35" s="589"/>
      <c r="F35" s="589"/>
      <c r="G35" s="589"/>
      <c r="H35" s="589"/>
      <c r="I35" s="589"/>
      <c r="J35" s="589"/>
      <c r="K35" s="589"/>
    </row>
    <row r="36" spans="1:11">
      <c r="A36" s="699" t="s">
        <v>1255</v>
      </c>
      <c r="B36" s="589"/>
      <c r="C36" s="589"/>
      <c r="D36" s="589"/>
      <c r="E36" s="589"/>
      <c r="F36" s="589"/>
      <c r="G36" s="589"/>
      <c r="H36" s="589"/>
      <c r="I36" s="589"/>
      <c r="J36" s="589"/>
      <c r="K36" s="589"/>
    </row>
    <row r="37" spans="1:11">
      <c r="A37" s="699" t="s">
        <v>1255</v>
      </c>
      <c r="B37"/>
      <c r="C37"/>
      <c r="D37"/>
      <c r="E37"/>
      <c r="F37"/>
      <c r="G37"/>
      <c r="H37"/>
      <c r="I37"/>
      <c r="J37"/>
      <c r="K37"/>
    </row>
    <row r="38" spans="1:11">
      <c r="A38" s="699" t="s">
        <v>1258</v>
      </c>
      <c r="B38"/>
      <c r="C38"/>
      <c r="D38"/>
      <c r="E38"/>
      <c r="F38"/>
      <c r="G38"/>
      <c r="H38"/>
      <c r="I38"/>
      <c r="J38"/>
      <c r="K38"/>
    </row>
    <row r="39" spans="1:11">
      <c r="A39" s="699" t="s">
        <v>1259</v>
      </c>
      <c r="B39"/>
      <c r="C39"/>
      <c r="D39"/>
      <c r="E39"/>
      <c r="F39"/>
      <c r="G39"/>
      <c r="H39"/>
      <c r="I39"/>
      <c r="J39"/>
      <c r="K39"/>
    </row>
    <row r="40" spans="1:11">
      <c r="A40" t="s">
        <v>301</v>
      </c>
      <c r="B40"/>
      <c r="C40"/>
      <c r="D40"/>
      <c r="E40"/>
      <c r="F40"/>
      <c r="G40"/>
      <c r="H40"/>
      <c r="I40"/>
      <c r="J40"/>
      <c r="K40"/>
    </row>
    <row r="41" spans="1:11">
      <c r="A41" s="589"/>
      <c r="B41"/>
      <c r="C41"/>
      <c r="D41"/>
      <c r="E41"/>
      <c r="F41"/>
      <c r="G41"/>
      <c r="H41"/>
      <c r="I41"/>
      <c r="J41"/>
      <c r="K41"/>
    </row>
    <row r="42" spans="1:11">
      <c r="A42" s="589"/>
      <c r="B42"/>
      <c r="C42"/>
      <c r="D42"/>
      <c r="E42"/>
      <c r="F42"/>
      <c r="G42"/>
      <c r="H42"/>
      <c r="I42"/>
      <c r="J42"/>
      <c r="K42"/>
    </row>
    <row r="43" spans="1:11">
      <c r="A43" s="589"/>
      <c r="B43"/>
      <c r="C43"/>
      <c r="D43"/>
      <c r="E43"/>
      <c r="F43"/>
      <c r="G43"/>
      <c r="H43"/>
      <c r="I43"/>
      <c r="J43"/>
      <c r="K43"/>
    </row>
    <row r="44" spans="1:11">
      <c r="A44" s="589"/>
      <c r="B44"/>
      <c r="C44"/>
      <c r="D44"/>
      <c r="E44"/>
      <c r="F44"/>
      <c r="G44"/>
      <c r="H44"/>
      <c r="I44"/>
      <c r="J44"/>
      <c r="K44"/>
    </row>
    <row r="45" spans="1:11">
      <c r="A45" s="589"/>
      <c r="B45"/>
      <c r="C45"/>
      <c r="D45"/>
      <c r="E45"/>
      <c r="F45"/>
      <c r="G45"/>
      <c r="H45"/>
      <c r="I45"/>
      <c r="J45"/>
      <c r="K45"/>
    </row>
    <row r="46" spans="1:11">
      <c r="A46" s="589"/>
      <c r="B46" s="589"/>
      <c r="C46" s="589"/>
      <c r="D46" s="589"/>
      <c r="E46" s="589"/>
      <c r="F46" s="589"/>
      <c r="G46" s="589"/>
      <c r="H46" s="589"/>
      <c r="I46" s="589"/>
      <c r="J46" s="589"/>
      <c r="K46" s="589"/>
    </row>
    <row r="47" spans="1:11">
      <c r="A47" s="589"/>
      <c r="B47" s="589"/>
      <c r="C47" s="589"/>
      <c r="D47" s="589"/>
      <c r="E47" s="589"/>
      <c r="F47" s="589"/>
      <c r="G47" s="589"/>
      <c r="H47" s="589"/>
      <c r="I47" s="589"/>
      <c r="J47" s="589"/>
      <c r="K47" s="589"/>
    </row>
    <row r="48" spans="1:11">
      <c r="A48" s="589"/>
      <c r="B48" s="589"/>
      <c r="C48" s="589"/>
      <c r="D48" s="589"/>
      <c r="E48" s="589"/>
      <c r="F48" s="589"/>
      <c r="G48" s="589"/>
      <c r="H48" s="589"/>
      <c r="I48" s="589"/>
      <c r="J48" s="589"/>
      <c r="K48" s="589"/>
    </row>
    <row r="49" spans="1:11">
      <c r="A49" s="589"/>
      <c r="B49" s="589"/>
      <c r="C49" s="589"/>
      <c r="D49" s="589"/>
      <c r="E49" s="589"/>
      <c r="F49" s="589"/>
      <c r="G49" s="589"/>
      <c r="H49" s="589"/>
      <c r="I49" s="589"/>
      <c r="J49" s="589"/>
      <c r="K49" s="589"/>
    </row>
    <row r="50" spans="1:11">
      <c r="A50" s="589"/>
      <c r="B50" s="589"/>
      <c r="C50" s="589"/>
      <c r="D50" s="589"/>
      <c r="E50" s="589"/>
      <c r="F50" s="589"/>
      <c r="G50" s="589"/>
      <c r="H50" s="589"/>
      <c r="I50" s="589"/>
      <c r="J50" s="589"/>
      <c r="K50" s="589"/>
    </row>
    <row r="51" spans="1:11">
      <c r="A51" s="589"/>
      <c r="B51" s="589"/>
      <c r="C51" s="589"/>
      <c r="D51" s="589"/>
      <c r="E51" s="589"/>
      <c r="F51" s="589"/>
      <c r="G51" s="589"/>
      <c r="H51" s="589"/>
      <c r="I51" s="589"/>
      <c r="J51" s="589"/>
      <c r="K51" s="589"/>
    </row>
  </sheetData>
  <mergeCells count="39">
    <mergeCell ref="B9:C9"/>
    <mergeCell ref="B12:C12"/>
    <mergeCell ref="B13:C13"/>
    <mergeCell ref="D12:E12"/>
    <mergeCell ref="J12:K12"/>
    <mergeCell ref="H12:I12"/>
    <mergeCell ref="F12:G12"/>
    <mergeCell ref="D13:E13"/>
    <mergeCell ref="J13:K13"/>
    <mergeCell ref="H13:I13"/>
    <mergeCell ref="F13:G13"/>
    <mergeCell ref="D7:E7"/>
    <mergeCell ref="H7:I7"/>
    <mergeCell ref="A3:K3"/>
    <mergeCell ref="B7:C7"/>
    <mergeCell ref="B8:C8"/>
    <mergeCell ref="B20:C20"/>
    <mergeCell ref="H14:I14"/>
    <mergeCell ref="H15:I15"/>
    <mergeCell ref="H16:I16"/>
    <mergeCell ref="B15:C15"/>
    <mergeCell ref="B14:C14"/>
    <mergeCell ref="B16:C16"/>
    <mergeCell ref="B19:C19"/>
    <mergeCell ref="J16:K16"/>
    <mergeCell ref="J15:K15"/>
    <mergeCell ref="J14:K14"/>
    <mergeCell ref="D14:E14"/>
    <mergeCell ref="D15:E15"/>
    <mergeCell ref="D16:E16"/>
    <mergeCell ref="F16:G16"/>
    <mergeCell ref="F15:G15"/>
    <mergeCell ref="F14:G14"/>
    <mergeCell ref="B25:C25"/>
    <mergeCell ref="D25:E25"/>
    <mergeCell ref="H25:I25"/>
    <mergeCell ref="B26:C26"/>
    <mergeCell ref="B21:C21"/>
    <mergeCell ref="B22:C22"/>
  </mergeCells>
  <phoneticPr fontId="3"/>
  <pageMargins left="0.78740157480314965" right="0.39370078740157483" top="0.78740157480314965" bottom="0.78740157480314965" header="0.51181102362204722" footer="0.51181102362204722"/>
  <pageSetup paperSize="9" orientation="portrait" horizontalDpi="200" verticalDpi="200"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54"/>
  <sheetViews>
    <sheetView view="pageBreakPreview" zoomScaleNormal="100" zoomScaleSheetLayoutView="100" workbookViewId="0">
      <selection activeCell="M8" sqref="M8"/>
    </sheetView>
  </sheetViews>
  <sheetFormatPr defaultColWidth="9" defaultRowHeight="14.25"/>
  <cols>
    <col min="1" max="5" width="9" style="289"/>
    <col min="6" max="6" width="3" style="289" customWidth="1"/>
    <col min="7" max="9" width="9" style="289"/>
    <col min="10" max="10" width="9.25" style="289" customWidth="1"/>
    <col min="11" max="11" width="3.125" style="289" customWidth="1"/>
    <col min="12" max="16384" width="9" style="289"/>
  </cols>
  <sheetData>
    <row r="1" spans="1:11">
      <c r="K1" s="290" t="s">
        <v>1093</v>
      </c>
    </row>
    <row r="4" spans="1:11" ht="28.5">
      <c r="A4" s="917" t="s">
        <v>191</v>
      </c>
      <c r="B4" s="917"/>
      <c r="C4" s="917"/>
      <c r="D4" s="917"/>
      <c r="E4" s="917"/>
      <c r="F4" s="917"/>
      <c r="G4" s="917"/>
      <c r="H4" s="917"/>
      <c r="I4" s="917"/>
      <c r="J4" s="917"/>
    </row>
    <row r="5" spans="1:11" ht="14.25" customHeight="1">
      <c r="A5" s="174"/>
      <c r="B5" s="174"/>
      <c r="C5" s="174"/>
      <c r="D5" s="174"/>
      <c r="E5" s="174"/>
      <c r="F5" s="174"/>
      <c r="G5" s="174"/>
      <c r="H5" s="174"/>
      <c r="I5" s="174"/>
      <c r="J5" s="174"/>
    </row>
    <row r="6" spans="1:11" ht="14.25" customHeight="1">
      <c r="A6" s="174"/>
      <c r="B6" s="174"/>
      <c r="C6" s="174"/>
      <c r="D6" s="174"/>
      <c r="E6" s="174"/>
      <c r="F6" s="174"/>
      <c r="G6" s="174"/>
      <c r="H6" s="174"/>
      <c r="I6" s="174"/>
      <c r="J6" s="174"/>
    </row>
    <row r="7" spans="1:11" ht="14.25" customHeight="1">
      <c r="A7" s="291"/>
      <c r="B7" s="174"/>
      <c r="C7" s="174"/>
      <c r="D7" s="174"/>
      <c r="E7" s="174"/>
      <c r="F7" s="174"/>
      <c r="G7" s="174"/>
      <c r="H7" s="174"/>
      <c r="I7" s="174"/>
      <c r="J7" s="174"/>
    </row>
    <row r="8" spans="1:11" ht="18" customHeight="1">
      <c r="A8" s="292" t="s">
        <v>1556</v>
      </c>
      <c r="B8" s="174"/>
      <c r="C8" s="174"/>
      <c r="D8" s="174"/>
      <c r="E8" s="174"/>
      <c r="F8" s="174"/>
      <c r="G8" s="174"/>
      <c r="H8" s="174"/>
      <c r="I8" s="174"/>
      <c r="J8" s="174"/>
    </row>
    <row r="9" spans="1:11" ht="18" customHeight="1">
      <c r="A9" s="293" t="s">
        <v>1557</v>
      </c>
      <c r="B9" s="174"/>
      <c r="C9" s="174"/>
      <c r="D9" s="174"/>
      <c r="E9" s="174"/>
      <c r="F9" s="174"/>
      <c r="G9" s="174"/>
      <c r="H9" s="174"/>
      <c r="I9" s="174"/>
      <c r="J9" s="174"/>
    </row>
    <row r="10" spans="1:11" ht="18" customHeight="1">
      <c r="A10" s="293" t="s">
        <v>1062</v>
      </c>
      <c r="B10" s="174"/>
      <c r="C10" s="174"/>
      <c r="D10" s="174"/>
      <c r="E10" s="174"/>
      <c r="F10" s="174"/>
      <c r="G10" s="174"/>
      <c r="H10" s="174"/>
      <c r="I10" s="174"/>
      <c r="J10" s="174"/>
    </row>
    <row r="11" spans="1:11" ht="14.25" customHeight="1">
      <c r="A11" s="291"/>
      <c r="B11" s="174"/>
      <c r="C11" s="174"/>
      <c r="D11" s="174"/>
      <c r="E11" s="174"/>
      <c r="F11" s="174"/>
      <c r="G11" s="174"/>
      <c r="H11" s="174"/>
      <c r="I11" s="174"/>
      <c r="J11" s="174"/>
    </row>
    <row r="12" spans="1:11" ht="14.25" customHeight="1">
      <c r="A12" s="291"/>
      <c r="B12" s="174"/>
      <c r="C12" s="174"/>
      <c r="D12" s="174"/>
      <c r="E12" s="174"/>
      <c r="F12" s="174"/>
      <c r="G12" s="174"/>
      <c r="H12" s="174"/>
      <c r="I12" s="174"/>
      <c r="J12" s="174"/>
    </row>
    <row r="13" spans="1:11" ht="14.25" customHeight="1">
      <c r="A13" s="1255" t="s">
        <v>1394</v>
      </c>
      <c r="B13" s="1255"/>
      <c r="C13" s="1255"/>
      <c r="D13" s="174"/>
      <c r="E13" s="174"/>
      <c r="F13" s="174"/>
      <c r="G13" s="174"/>
      <c r="H13" s="174"/>
      <c r="I13" s="174"/>
      <c r="J13" s="174"/>
    </row>
    <row r="14" spans="1:11" ht="14.25" customHeight="1">
      <c r="A14" s="291"/>
      <c r="B14" s="174"/>
      <c r="C14" s="174"/>
      <c r="D14" s="174"/>
      <c r="E14" s="174"/>
      <c r="F14" s="174"/>
      <c r="G14" s="174"/>
      <c r="H14" s="174"/>
      <c r="I14" s="174"/>
      <c r="J14" s="174"/>
    </row>
    <row r="15" spans="1:11" ht="14.25" customHeight="1">
      <c r="A15" s="291"/>
      <c r="B15" s="174"/>
      <c r="C15" s="174"/>
      <c r="D15" s="174"/>
      <c r="E15" s="353" t="s">
        <v>192</v>
      </c>
      <c r="F15" s="353"/>
      <c r="G15" s="292" t="s">
        <v>599</v>
      </c>
      <c r="H15" s="291"/>
      <c r="I15" s="291"/>
      <c r="J15" s="291"/>
    </row>
    <row r="16" spans="1:11" ht="14.25" customHeight="1">
      <c r="A16" s="291"/>
      <c r="B16" s="174"/>
      <c r="C16" s="174"/>
      <c r="D16" s="174"/>
      <c r="E16" s="353"/>
      <c r="F16" s="353"/>
      <c r="G16" s="291"/>
      <c r="H16" s="291"/>
      <c r="I16" s="291"/>
      <c r="J16" s="291"/>
    </row>
    <row r="17" spans="1:10" ht="14.25" customHeight="1">
      <c r="A17" s="291"/>
      <c r="B17" s="174"/>
      <c r="C17" s="174"/>
      <c r="D17" s="174"/>
      <c r="E17" s="353"/>
      <c r="F17" s="353"/>
      <c r="G17" s="291"/>
      <c r="H17" s="291"/>
      <c r="I17" s="291"/>
      <c r="J17" s="291"/>
    </row>
    <row r="18" spans="1:10" ht="14.25" customHeight="1">
      <c r="A18" s="291"/>
      <c r="B18" s="174"/>
      <c r="C18" s="174"/>
      <c r="D18" s="174"/>
      <c r="E18" s="353"/>
      <c r="F18" s="353"/>
      <c r="G18" s="291"/>
      <c r="H18" s="291"/>
      <c r="I18" s="291"/>
      <c r="J18" s="291"/>
    </row>
    <row r="19" spans="1:10" ht="14.25" customHeight="1">
      <c r="A19" s="291"/>
      <c r="B19" s="174"/>
      <c r="C19" s="174"/>
      <c r="D19" s="174"/>
      <c r="E19" s="353" t="s">
        <v>533</v>
      </c>
      <c r="F19" s="353"/>
      <c r="G19" s="1256">
        <f>入力シート!C22</f>
        <v>0</v>
      </c>
      <c r="H19" s="1256"/>
      <c r="I19" s="1256"/>
      <c r="J19" s="1256"/>
    </row>
    <row r="20" spans="1:10" ht="14.25" customHeight="1">
      <c r="A20" s="291"/>
      <c r="B20" s="174"/>
      <c r="C20" s="174"/>
      <c r="D20" s="174"/>
      <c r="E20" s="353"/>
      <c r="F20" s="353"/>
      <c r="G20" s="1256"/>
      <c r="H20" s="1256"/>
      <c r="I20" s="1256"/>
      <c r="J20" s="1256"/>
    </row>
    <row r="21" spans="1:10" ht="14.25" customHeight="1">
      <c r="A21" s="291"/>
      <c r="B21" s="174"/>
      <c r="C21" s="174"/>
      <c r="D21" s="174"/>
      <c r="E21" s="353"/>
      <c r="F21" s="353"/>
      <c r="G21" s="291"/>
      <c r="H21" s="291"/>
      <c r="I21" s="291"/>
      <c r="J21" s="291"/>
    </row>
    <row r="22" spans="1:10" ht="14.25" customHeight="1">
      <c r="A22" s="291"/>
      <c r="B22" s="174"/>
      <c r="C22" s="174"/>
      <c r="D22" s="174"/>
      <c r="E22" s="353"/>
      <c r="F22" s="353"/>
      <c r="G22" s="291"/>
      <c r="H22" s="291"/>
      <c r="I22" s="291"/>
      <c r="J22" s="291"/>
    </row>
    <row r="23" spans="1:10" ht="14.25" customHeight="1">
      <c r="A23" s="291"/>
      <c r="B23" s="174"/>
      <c r="C23" s="174"/>
      <c r="D23" s="174"/>
      <c r="E23" s="353" t="s">
        <v>540</v>
      </c>
      <c r="F23" s="353"/>
      <c r="G23" s="1072">
        <f>入力シート!C29</f>
        <v>0</v>
      </c>
      <c r="H23" s="1072"/>
      <c r="I23" s="1072"/>
      <c r="J23" s="1072"/>
    </row>
    <row r="24" spans="1:10" ht="14.25" customHeight="1">
      <c r="A24" s="291"/>
      <c r="B24" s="174"/>
      <c r="C24" s="174"/>
      <c r="D24" s="174"/>
      <c r="E24" s="353"/>
      <c r="F24" s="353"/>
      <c r="G24" s="291"/>
      <c r="H24" s="291"/>
      <c r="I24" s="291"/>
      <c r="J24" s="291"/>
    </row>
    <row r="25" spans="1:10" ht="14.25" customHeight="1">
      <c r="A25" s="291"/>
      <c r="B25" s="174"/>
      <c r="C25" s="174"/>
      <c r="D25" s="174"/>
      <c r="E25" s="353"/>
      <c r="F25" s="353"/>
      <c r="G25" s="291"/>
      <c r="H25" s="291"/>
      <c r="I25" s="291"/>
      <c r="J25" s="291"/>
    </row>
    <row r="26" spans="1:10" ht="14.25" customHeight="1">
      <c r="A26" s="291"/>
      <c r="B26" s="174"/>
      <c r="C26" s="174"/>
      <c r="D26" s="174"/>
      <c r="E26" s="174"/>
      <c r="F26" s="174"/>
      <c r="G26" s="174"/>
      <c r="H26" s="174"/>
      <c r="I26" s="174"/>
      <c r="J26" s="174"/>
    </row>
    <row r="27" spans="1:10" ht="14.25" customHeight="1">
      <c r="A27" s="291"/>
      <c r="B27" s="174"/>
      <c r="C27" s="174"/>
      <c r="D27" s="174"/>
      <c r="E27" s="353" t="s">
        <v>544</v>
      </c>
      <c r="F27" s="293"/>
      <c r="G27" s="280">
        <f>入力シート!C8</f>
        <v>0</v>
      </c>
      <c r="H27" s="280">
        <f>入力シート!C10</f>
        <v>0</v>
      </c>
      <c r="J27" s="289" t="s">
        <v>513</v>
      </c>
    </row>
    <row r="28" spans="1:10" ht="14.25" customHeight="1">
      <c r="A28" s="291"/>
      <c r="B28" s="174"/>
      <c r="C28" s="174"/>
      <c r="D28" s="174"/>
      <c r="E28" s="174"/>
      <c r="F28" s="174"/>
      <c r="G28" s="174"/>
      <c r="H28" s="174"/>
      <c r="I28" s="174"/>
      <c r="J28" s="174"/>
    </row>
    <row r="31" spans="1:10">
      <c r="A31" s="1257"/>
      <c r="B31" s="1257"/>
      <c r="C31" s="1257"/>
      <c r="D31" s="1257"/>
      <c r="E31" s="291" t="s">
        <v>515</v>
      </c>
    </row>
    <row r="36" spans="1:10">
      <c r="A36" s="293"/>
      <c r="B36" s="293"/>
      <c r="C36" s="293"/>
      <c r="D36" s="293"/>
      <c r="E36" s="293"/>
      <c r="F36" s="293"/>
      <c r="G36" s="293"/>
      <c r="H36" s="293"/>
      <c r="I36" s="293"/>
      <c r="J36" s="293"/>
    </row>
    <row r="37" spans="1:10">
      <c r="A37" s="289" t="s">
        <v>683</v>
      </c>
    </row>
    <row r="38" spans="1:10">
      <c r="A38" s="289" t="s">
        <v>193</v>
      </c>
    </row>
    <row r="39" spans="1:10" ht="14.25" customHeight="1"/>
    <row r="40" spans="1:10" ht="14.25" customHeight="1">
      <c r="A40" s="295" t="s">
        <v>194</v>
      </c>
      <c r="B40" s="295"/>
      <c r="C40" s="295"/>
      <c r="D40" s="295"/>
      <c r="E40" s="295"/>
      <c r="F40" s="295"/>
      <c r="G40" s="295"/>
      <c r="H40" s="295"/>
      <c r="I40" s="295"/>
    </row>
    <row r="41" spans="1:10" ht="14.25" customHeight="1">
      <c r="A41" s="295" t="s">
        <v>195</v>
      </c>
      <c r="B41" s="295"/>
      <c r="C41" s="295"/>
      <c r="D41" s="295"/>
      <c r="E41" s="295"/>
      <c r="F41" s="295"/>
      <c r="G41" s="295"/>
      <c r="H41" s="295"/>
      <c r="I41" s="295"/>
    </row>
    <row r="42" spans="1:10">
      <c r="A42" s="295" t="s">
        <v>196</v>
      </c>
      <c r="B42" s="295"/>
      <c r="C42" s="295"/>
      <c r="D42" s="298"/>
      <c r="E42" s="298"/>
      <c r="F42" s="298"/>
      <c r="G42" s="298"/>
      <c r="H42" s="298"/>
      <c r="I42" s="295"/>
      <c r="J42" s="295"/>
    </row>
    <row r="43" spans="1:10">
      <c r="A43" s="295" t="s">
        <v>197</v>
      </c>
      <c r="B43" s="295"/>
      <c r="C43" s="295"/>
      <c r="D43" s="298"/>
      <c r="E43" s="298"/>
      <c r="F43" s="298"/>
      <c r="G43" s="298"/>
      <c r="H43" s="298"/>
      <c r="I43" s="295"/>
      <c r="J43" s="295"/>
    </row>
    <row r="44" spans="1:10">
      <c r="A44" s="295"/>
      <c r="B44" s="295"/>
      <c r="C44" s="295"/>
      <c r="D44" s="298"/>
      <c r="E44" s="298"/>
      <c r="F44" s="298"/>
      <c r="G44" s="298"/>
      <c r="H44" s="298"/>
      <c r="I44" s="295"/>
      <c r="J44" s="295"/>
    </row>
    <row r="45" spans="1:10">
      <c r="A45" s="295" t="s">
        <v>198</v>
      </c>
      <c r="B45" s="295"/>
      <c r="C45" s="295"/>
      <c r="D45" s="298"/>
      <c r="E45" s="298"/>
      <c r="F45" s="298"/>
      <c r="G45" s="298"/>
      <c r="H45" s="298"/>
      <c r="I45" s="295"/>
      <c r="J45" s="295"/>
    </row>
    <row r="46" spans="1:10">
      <c r="B46" s="296"/>
      <c r="C46" s="292"/>
      <c r="D46" s="295"/>
      <c r="E46" s="295"/>
      <c r="F46" s="295"/>
      <c r="G46" s="295"/>
      <c r="H46" s="295"/>
      <c r="I46" s="295"/>
      <c r="J46" s="295"/>
    </row>
    <row r="47" spans="1:10">
      <c r="B47" s="296"/>
      <c r="C47" s="292"/>
    </row>
    <row r="49" spans="5:8">
      <c r="E49" s="290"/>
      <c r="F49" s="290"/>
      <c r="G49" s="288"/>
    </row>
    <row r="54" spans="5:8">
      <c r="E54" s="290"/>
      <c r="F54" s="290"/>
      <c r="G54" s="280"/>
      <c r="H54" s="280"/>
    </row>
  </sheetData>
  <mergeCells count="5">
    <mergeCell ref="A4:J4"/>
    <mergeCell ref="A13:C13"/>
    <mergeCell ref="G23:J23"/>
    <mergeCell ref="G19:J20"/>
    <mergeCell ref="A31:D31"/>
  </mergeCells>
  <phoneticPr fontId="3"/>
  <pageMargins left="0.78740157480314965" right="0.47244094488188981" top="0.78740157480314965" bottom="0.78740157480314965" header="0.51181102362204722" footer="0.51181102362204722"/>
  <pageSetup paperSize="9" orientation="portrait" blackAndWhite="1" horizontalDpi="200" verticalDpi="200"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S96"/>
  <sheetViews>
    <sheetView view="pageBreakPreview" topLeftCell="A82" zoomScaleNormal="75" zoomScaleSheetLayoutView="100" workbookViewId="0">
      <selection activeCell="T89" sqref="T89"/>
    </sheetView>
  </sheetViews>
  <sheetFormatPr defaultColWidth="5.625" defaultRowHeight="13.5"/>
  <cols>
    <col min="1" max="2" width="4.125" style="354" customWidth="1"/>
    <col min="3" max="3" width="3.25" style="382" customWidth="1"/>
    <col min="4" max="4" width="2.625" style="552" customWidth="1"/>
    <col min="5" max="5" width="3.25" style="382" customWidth="1"/>
    <col min="6" max="6" width="2.625" style="552" customWidth="1"/>
    <col min="7" max="7" width="3.25" style="382" customWidth="1"/>
    <col min="8" max="8" width="2.625" style="552" customWidth="1"/>
    <col min="9" max="9" width="3.25" style="382" customWidth="1"/>
    <col min="10" max="10" width="2.625" style="552" customWidth="1"/>
    <col min="11" max="11" width="3.25" style="382" customWidth="1"/>
    <col min="12" max="12" width="2.625" style="552" customWidth="1"/>
    <col min="13" max="13" width="3.25" style="382" customWidth="1"/>
    <col min="14" max="14" width="2.625" style="552" customWidth="1"/>
    <col min="15" max="15" width="3.25" style="382" customWidth="1"/>
    <col min="16" max="16" width="2.625" style="553" customWidth="1"/>
    <col min="17" max="17" width="3.25" style="382" customWidth="1"/>
    <col min="18" max="18" width="2.625" style="552" customWidth="1"/>
    <col min="19" max="19" width="3.25" style="382" customWidth="1"/>
    <col min="20" max="20" width="2.625" style="552" customWidth="1"/>
    <col min="21" max="21" width="3.25" style="382" customWidth="1"/>
    <col min="22" max="22" width="2.625" style="552" customWidth="1"/>
    <col min="23" max="23" width="3.25" style="382" customWidth="1"/>
    <col min="24" max="24" width="2.625" style="552" customWidth="1"/>
    <col min="25" max="25" width="3.25" style="382" customWidth="1"/>
    <col min="26" max="26" width="2.625" style="552" customWidth="1"/>
    <col min="27" max="27" width="3.25" style="382" customWidth="1"/>
    <col min="28" max="28" width="2.625" style="552" customWidth="1"/>
    <col min="29" max="29" width="3.25" style="382" customWidth="1"/>
    <col min="30" max="30" width="2.625" style="552" customWidth="1"/>
    <col min="31" max="31" width="3.25" style="382" customWidth="1"/>
    <col min="32" max="32" width="2.625" style="552" customWidth="1"/>
    <col min="33" max="33" width="3.25" style="382" customWidth="1"/>
    <col min="34" max="34" width="2.75" style="552" customWidth="1"/>
    <col min="35" max="35" width="3.25" style="382" customWidth="1"/>
    <col min="36" max="36" width="2.625" style="552" customWidth="1"/>
    <col min="37" max="37" width="3.25" style="382" customWidth="1"/>
    <col min="38" max="38" width="2.625" style="552" customWidth="1"/>
    <col min="39" max="39" width="3.25" style="382" customWidth="1"/>
    <col min="40" max="40" width="2.625" style="552" customWidth="1"/>
    <col min="41" max="41" width="3.25" style="382" customWidth="1"/>
    <col min="42" max="42" width="2.625" style="553" customWidth="1"/>
    <col min="43" max="43" width="3.625" style="354" customWidth="1"/>
    <col min="44" max="45" width="2.625" style="354" customWidth="1"/>
    <col min="46" max="48" width="3.5" style="354" customWidth="1"/>
    <col min="49" max="256" width="5.625" style="354"/>
    <col min="257" max="258" width="4.125" style="354" customWidth="1"/>
    <col min="259" max="259" width="3.25" style="354" customWidth="1"/>
    <col min="260" max="260" width="2.625" style="354" customWidth="1"/>
    <col min="261" max="261" width="3.25" style="354" customWidth="1"/>
    <col min="262" max="262" width="2.625" style="354" customWidth="1"/>
    <col min="263" max="263" width="3.25" style="354" customWidth="1"/>
    <col min="264" max="264" width="2.625" style="354" customWidth="1"/>
    <col min="265" max="265" width="3.25" style="354" customWidth="1"/>
    <col min="266" max="266" width="2.625" style="354" customWidth="1"/>
    <col min="267" max="267" width="3.25" style="354" customWidth="1"/>
    <col min="268" max="268" width="2.625" style="354" customWidth="1"/>
    <col min="269" max="269" width="3.25" style="354" customWidth="1"/>
    <col min="270" max="270" width="2.625" style="354" customWidth="1"/>
    <col min="271" max="271" width="3.25" style="354" customWidth="1"/>
    <col min="272" max="272" width="2.625" style="354" customWidth="1"/>
    <col min="273" max="273" width="3.25" style="354" customWidth="1"/>
    <col min="274" max="274" width="2.625" style="354" customWidth="1"/>
    <col min="275" max="275" width="3.25" style="354" customWidth="1"/>
    <col min="276" max="276" width="2.625" style="354" customWidth="1"/>
    <col min="277" max="277" width="3.25" style="354" customWidth="1"/>
    <col min="278" max="278" width="2.625" style="354" customWidth="1"/>
    <col min="279" max="279" width="3.25" style="354" customWidth="1"/>
    <col min="280" max="280" width="2.625" style="354" customWidth="1"/>
    <col min="281" max="281" width="3.25" style="354" customWidth="1"/>
    <col min="282" max="282" width="2.625" style="354" customWidth="1"/>
    <col min="283" max="283" width="3.25" style="354" customWidth="1"/>
    <col min="284" max="284" width="2.625" style="354" customWidth="1"/>
    <col min="285" max="285" width="3.25" style="354" customWidth="1"/>
    <col min="286" max="286" width="2.625" style="354" customWidth="1"/>
    <col min="287" max="287" width="3.25" style="354" customWidth="1"/>
    <col min="288" max="288" width="2.625" style="354" customWidth="1"/>
    <col min="289" max="289" width="3.25" style="354" customWidth="1"/>
    <col min="290" max="290" width="2.75" style="354" customWidth="1"/>
    <col min="291" max="291" width="3.25" style="354" customWidth="1"/>
    <col min="292" max="292" width="2.625" style="354" customWidth="1"/>
    <col min="293" max="293" width="3.25" style="354" customWidth="1"/>
    <col min="294" max="294" width="2.625" style="354" customWidth="1"/>
    <col min="295" max="295" width="3.25" style="354" customWidth="1"/>
    <col min="296" max="296" width="2.625" style="354" customWidth="1"/>
    <col min="297" max="297" width="3.25" style="354" customWidth="1"/>
    <col min="298" max="298" width="2.625" style="354" customWidth="1"/>
    <col min="299" max="299" width="3.625" style="354" customWidth="1"/>
    <col min="300" max="301" width="2.625" style="354" customWidth="1"/>
    <col min="302" max="304" width="3.5" style="354" customWidth="1"/>
    <col min="305" max="512" width="5.625" style="354"/>
    <col min="513" max="514" width="4.125" style="354" customWidth="1"/>
    <col min="515" max="515" width="3.25" style="354" customWidth="1"/>
    <col min="516" max="516" width="2.625" style="354" customWidth="1"/>
    <col min="517" max="517" width="3.25" style="354" customWidth="1"/>
    <col min="518" max="518" width="2.625" style="354" customWidth="1"/>
    <col min="519" max="519" width="3.25" style="354" customWidth="1"/>
    <col min="520" max="520" width="2.625" style="354" customWidth="1"/>
    <col min="521" max="521" width="3.25" style="354" customWidth="1"/>
    <col min="522" max="522" width="2.625" style="354" customWidth="1"/>
    <col min="523" max="523" width="3.25" style="354" customWidth="1"/>
    <col min="524" max="524" width="2.625" style="354" customWidth="1"/>
    <col min="525" max="525" width="3.25" style="354" customWidth="1"/>
    <col min="526" max="526" width="2.625" style="354" customWidth="1"/>
    <col min="527" max="527" width="3.25" style="354" customWidth="1"/>
    <col min="528" max="528" width="2.625" style="354" customWidth="1"/>
    <col min="529" max="529" width="3.25" style="354" customWidth="1"/>
    <col min="530" max="530" width="2.625" style="354" customWidth="1"/>
    <col min="531" max="531" width="3.25" style="354" customWidth="1"/>
    <col min="532" max="532" width="2.625" style="354" customWidth="1"/>
    <col min="533" max="533" width="3.25" style="354" customWidth="1"/>
    <col min="534" max="534" width="2.625" style="354" customWidth="1"/>
    <col min="535" max="535" width="3.25" style="354" customWidth="1"/>
    <col min="536" max="536" width="2.625" style="354" customWidth="1"/>
    <col min="537" max="537" width="3.25" style="354" customWidth="1"/>
    <col min="538" max="538" width="2.625" style="354" customWidth="1"/>
    <col min="539" max="539" width="3.25" style="354" customWidth="1"/>
    <col min="540" max="540" width="2.625" style="354" customWidth="1"/>
    <col min="541" max="541" width="3.25" style="354" customWidth="1"/>
    <col min="542" max="542" width="2.625" style="354" customWidth="1"/>
    <col min="543" max="543" width="3.25" style="354" customWidth="1"/>
    <col min="544" max="544" width="2.625" style="354" customWidth="1"/>
    <col min="545" max="545" width="3.25" style="354" customWidth="1"/>
    <col min="546" max="546" width="2.75" style="354" customWidth="1"/>
    <col min="547" max="547" width="3.25" style="354" customWidth="1"/>
    <col min="548" max="548" width="2.625" style="354" customWidth="1"/>
    <col min="549" max="549" width="3.25" style="354" customWidth="1"/>
    <col min="550" max="550" width="2.625" style="354" customWidth="1"/>
    <col min="551" max="551" width="3.25" style="354" customWidth="1"/>
    <col min="552" max="552" width="2.625" style="354" customWidth="1"/>
    <col min="553" max="553" width="3.25" style="354" customWidth="1"/>
    <col min="554" max="554" width="2.625" style="354" customWidth="1"/>
    <col min="555" max="555" width="3.625" style="354" customWidth="1"/>
    <col min="556" max="557" width="2.625" style="354" customWidth="1"/>
    <col min="558" max="560" width="3.5" style="354" customWidth="1"/>
    <col min="561" max="768" width="5.625" style="354"/>
    <col min="769" max="770" width="4.125" style="354" customWidth="1"/>
    <col min="771" max="771" width="3.25" style="354" customWidth="1"/>
    <col min="772" max="772" width="2.625" style="354" customWidth="1"/>
    <col min="773" max="773" width="3.25" style="354" customWidth="1"/>
    <col min="774" max="774" width="2.625" style="354" customWidth="1"/>
    <col min="775" max="775" width="3.25" style="354" customWidth="1"/>
    <col min="776" max="776" width="2.625" style="354" customWidth="1"/>
    <col min="777" max="777" width="3.25" style="354" customWidth="1"/>
    <col min="778" max="778" width="2.625" style="354" customWidth="1"/>
    <col min="779" max="779" width="3.25" style="354" customWidth="1"/>
    <col min="780" max="780" width="2.625" style="354" customWidth="1"/>
    <col min="781" max="781" width="3.25" style="354" customWidth="1"/>
    <col min="782" max="782" width="2.625" style="354" customWidth="1"/>
    <col min="783" max="783" width="3.25" style="354" customWidth="1"/>
    <col min="784" max="784" width="2.625" style="354" customWidth="1"/>
    <col min="785" max="785" width="3.25" style="354" customWidth="1"/>
    <col min="786" max="786" width="2.625" style="354" customWidth="1"/>
    <col min="787" max="787" width="3.25" style="354" customWidth="1"/>
    <col min="788" max="788" width="2.625" style="354" customWidth="1"/>
    <col min="789" max="789" width="3.25" style="354" customWidth="1"/>
    <col min="790" max="790" width="2.625" style="354" customWidth="1"/>
    <col min="791" max="791" width="3.25" style="354" customWidth="1"/>
    <col min="792" max="792" width="2.625" style="354" customWidth="1"/>
    <col min="793" max="793" width="3.25" style="354" customWidth="1"/>
    <col min="794" max="794" width="2.625" style="354" customWidth="1"/>
    <col min="795" max="795" width="3.25" style="354" customWidth="1"/>
    <col min="796" max="796" width="2.625" style="354" customWidth="1"/>
    <col min="797" max="797" width="3.25" style="354" customWidth="1"/>
    <col min="798" max="798" width="2.625" style="354" customWidth="1"/>
    <col min="799" max="799" width="3.25" style="354" customWidth="1"/>
    <col min="800" max="800" width="2.625" style="354" customWidth="1"/>
    <col min="801" max="801" width="3.25" style="354" customWidth="1"/>
    <col min="802" max="802" width="2.75" style="354" customWidth="1"/>
    <col min="803" max="803" width="3.25" style="354" customWidth="1"/>
    <col min="804" max="804" width="2.625" style="354" customWidth="1"/>
    <col min="805" max="805" width="3.25" style="354" customWidth="1"/>
    <col min="806" max="806" width="2.625" style="354" customWidth="1"/>
    <col min="807" max="807" width="3.25" style="354" customWidth="1"/>
    <col min="808" max="808" width="2.625" style="354" customWidth="1"/>
    <col min="809" max="809" width="3.25" style="354" customWidth="1"/>
    <col min="810" max="810" width="2.625" style="354" customWidth="1"/>
    <col min="811" max="811" width="3.625" style="354" customWidth="1"/>
    <col min="812" max="813" width="2.625" style="354" customWidth="1"/>
    <col min="814" max="816" width="3.5" style="354" customWidth="1"/>
    <col min="817" max="1024" width="5.625" style="354"/>
    <col min="1025" max="1026" width="4.125" style="354" customWidth="1"/>
    <col min="1027" max="1027" width="3.25" style="354" customWidth="1"/>
    <col min="1028" max="1028" width="2.625" style="354" customWidth="1"/>
    <col min="1029" max="1029" width="3.25" style="354" customWidth="1"/>
    <col min="1030" max="1030" width="2.625" style="354" customWidth="1"/>
    <col min="1031" max="1031" width="3.25" style="354" customWidth="1"/>
    <col min="1032" max="1032" width="2.625" style="354" customWidth="1"/>
    <col min="1033" max="1033" width="3.25" style="354" customWidth="1"/>
    <col min="1034" max="1034" width="2.625" style="354" customWidth="1"/>
    <col min="1035" max="1035" width="3.25" style="354" customWidth="1"/>
    <col min="1036" max="1036" width="2.625" style="354" customWidth="1"/>
    <col min="1037" max="1037" width="3.25" style="354" customWidth="1"/>
    <col min="1038" max="1038" width="2.625" style="354" customWidth="1"/>
    <col min="1039" max="1039" width="3.25" style="354" customWidth="1"/>
    <col min="1040" max="1040" width="2.625" style="354" customWidth="1"/>
    <col min="1041" max="1041" width="3.25" style="354" customWidth="1"/>
    <col min="1042" max="1042" width="2.625" style="354" customWidth="1"/>
    <col min="1043" max="1043" width="3.25" style="354" customWidth="1"/>
    <col min="1044" max="1044" width="2.625" style="354" customWidth="1"/>
    <col min="1045" max="1045" width="3.25" style="354" customWidth="1"/>
    <col min="1046" max="1046" width="2.625" style="354" customWidth="1"/>
    <col min="1047" max="1047" width="3.25" style="354" customWidth="1"/>
    <col min="1048" max="1048" width="2.625" style="354" customWidth="1"/>
    <col min="1049" max="1049" width="3.25" style="354" customWidth="1"/>
    <col min="1050" max="1050" width="2.625" style="354" customWidth="1"/>
    <col min="1051" max="1051" width="3.25" style="354" customWidth="1"/>
    <col min="1052" max="1052" width="2.625" style="354" customWidth="1"/>
    <col min="1053" max="1053" width="3.25" style="354" customWidth="1"/>
    <col min="1054" max="1054" width="2.625" style="354" customWidth="1"/>
    <col min="1055" max="1055" width="3.25" style="354" customWidth="1"/>
    <col min="1056" max="1056" width="2.625" style="354" customWidth="1"/>
    <col min="1057" max="1057" width="3.25" style="354" customWidth="1"/>
    <col min="1058" max="1058" width="2.75" style="354" customWidth="1"/>
    <col min="1059" max="1059" width="3.25" style="354" customWidth="1"/>
    <col min="1060" max="1060" width="2.625" style="354" customWidth="1"/>
    <col min="1061" max="1061" width="3.25" style="354" customWidth="1"/>
    <col min="1062" max="1062" width="2.625" style="354" customWidth="1"/>
    <col min="1063" max="1063" width="3.25" style="354" customWidth="1"/>
    <col min="1064" max="1064" width="2.625" style="354" customWidth="1"/>
    <col min="1065" max="1065" width="3.25" style="354" customWidth="1"/>
    <col min="1066" max="1066" width="2.625" style="354" customWidth="1"/>
    <col min="1067" max="1067" width="3.625" style="354" customWidth="1"/>
    <col min="1068" max="1069" width="2.625" style="354" customWidth="1"/>
    <col min="1070" max="1072" width="3.5" style="354" customWidth="1"/>
    <col min="1073" max="1280" width="5.625" style="354"/>
    <col min="1281" max="1282" width="4.125" style="354" customWidth="1"/>
    <col min="1283" max="1283" width="3.25" style="354" customWidth="1"/>
    <col min="1284" max="1284" width="2.625" style="354" customWidth="1"/>
    <col min="1285" max="1285" width="3.25" style="354" customWidth="1"/>
    <col min="1286" max="1286" width="2.625" style="354" customWidth="1"/>
    <col min="1287" max="1287" width="3.25" style="354" customWidth="1"/>
    <col min="1288" max="1288" width="2.625" style="354" customWidth="1"/>
    <col min="1289" max="1289" width="3.25" style="354" customWidth="1"/>
    <col min="1290" max="1290" width="2.625" style="354" customWidth="1"/>
    <col min="1291" max="1291" width="3.25" style="354" customWidth="1"/>
    <col min="1292" max="1292" width="2.625" style="354" customWidth="1"/>
    <col min="1293" max="1293" width="3.25" style="354" customWidth="1"/>
    <col min="1294" max="1294" width="2.625" style="354" customWidth="1"/>
    <col min="1295" max="1295" width="3.25" style="354" customWidth="1"/>
    <col min="1296" max="1296" width="2.625" style="354" customWidth="1"/>
    <col min="1297" max="1297" width="3.25" style="354" customWidth="1"/>
    <col min="1298" max="1298" width="2.625" style="354" customWidth="1"/>
    <col min="1299" max="1299" width="3.25" style="354" customWidth="1"/>
    <col min="1300" max="1300" width="2.625" style="354" customWidth="1"/>
    <col min="1301" max="1301" width="3.25" style="354" customWidth="1"/>
    <col min="1302" max="1302" width="2.625" style="354" customWidth="1"/>
    <col min="1303" max="1303" width="3.25" style="354" customWidth="1"/>
    <col min="1304" max="1304" width="2.625" style="354" customWidth="1"/>
    <col min="1305" max="1305" width="3.25" style="354" customWidth="1"/>
    <col min="1306" max="1306" width="2.625" style="354" customWidth="1"/>
    <col min="1307" max="1307" width="3.25" style="354" customWidth="1"/>
    <col min="1308" max="1308" width="2.625" style="354" customWidth="1"/>
    <col min="1309" max="1309" width="3.25" style="354" customWidth="1"/>
    <col min="1310" max="1310" width="2.625" style="354" customWidth="1"/>
    <col min="1311" max="1311" width="3.25" style="354" customWidth="1"/>
    <col min="1312" max="1312" width="2.625" style="354" customWidth="1"/>
    <col min="1313" max="1313" width="3.25" style="354" customWidth="1"/>
    <col min="1314" max="1314" width="2.75" style="354" customWidth="1"/>
    <col min="1315" max="1315" width="3.25" style="354" customWidth="1"/>
    <col min="1316" max="1316" width="2.625" style="354" customWidth="1"/>
    <col min="1317" max="1317" width="3.25" style="354" customWidth="1"/>
    <col min="1318" max="1318" width="2.625" style="354" customWidth="1"/>
    <col min="1319" max="1319" width="3.25" style="354" customWidth="1"/>
    <col min="1320" max="1320" width="2.625" style="354" customWidth="1"/>
    <col min="1321" max="1321" width="3.25" style="354" customWidth="1"/>
    <col min="1322" max="1322" width="2.625" style="354" customWidth="1"/>
    <col min="1323" max="1323" width="3.625" style="354" customWidth="1"/>
    <col min="1324" max="1325" width="2.625" style="354" customWidth="1"/>
    <col min="1326" max="1328" width="3.5" style="354" customWidth="1"/>
    <col min="1329" max="1536" width="5.625" style="354"/>
    <col min="1537" max="1538" width="4.125" style="354" customWidth="1"/>
    <col min="1539" max="1539" width="3.25" style="354" customWidth="1"/>
    <col min="1540" max="1540" width="2.625" style="354" customWidth="1"/>
    <col min="1541" max="1541" width="3.25" style="354" customWidth="1"/>
    <col min="1542" max="1542" width="2.625" style="354" customWidth="1"/>
    <col min="1543" max="1543" width="3.25" style="354" customWidth="1"/>
    <col min="1544" max="1544" width="2.625" style="354" customWidth="1"/>
    <col min="1545" max="1545" width="3.25" style="354" customWidth="1"/>
    <col min="1546" max="1546" width="2.625" style="354" customWidth="1"/>
    <col min="1547" max="1547" width="3.25" style="354" customWidth="1"/>
    <col min="1548" max="1548" width="2.625" style="354" customWidth="1"/>
    <col min="1549" max="1549" width="3.25" style="354" customWidth="1"/>
    <col min="1550" max="1550" width="2.625" style="354" customWidth="1"/>
    <col min="1551" max="1551" width="3.25" style="354" customWidth="1"/>
    <col min="1552" max="1552" width="2.625" style="354" customWidth="1"/>
    <col min="1553" max="1553" width="3.25" style="354" customWidth="1"/>
    <col min="1554" max="1554" width="2.625" style="354" customWidth="1"/>
    <col min="1555" max="1555" width="3.25" style="354" customWidth="1"/>
    <col min="1556" max="1556" width="2.625" style="354" customWidth="1"/>
    <col min="1557" max="1557" width="3.25" style="354" customWidth="1"/>
    <col min="1558" max="1558" width="2.625" style="354" customWidth="1"/>
    <col min="1559" max="1559" width="3.25" style="354" customWidth="1"/>
    <col min="1560" max="1560" width="2.625" style="354" customWidth="1"/>
    <col min="1561" max="1561" width="3.25" style="354" customWidth="1"/>
    <col min="1562" max="1562" width="2.625" style="354" customWidth="1"/>
    <col min="1563" max="1563" width="3.25" style="354" customWidth="1"/>
    <col min="1564" max="1564" width="2.625" style="354" customWidth="1"/>
    <col min="1565" max="1565" width="3.25" style="354" customWidth="1"/>
    <col min="1566" max="1566" width="2.625" style="354" customWidth="1"/>
    <col min="1567" max="1567" width="3.25" style="354" customWidth="1"/>
    <col min="1568" max="1568" width="2.625" style="354" customWidth="1"/>
    <col min="1569" max="1569" width="3.25" style="354" customWidth="1"/>
    <col min="1570" max="1570" width="2.75" style="354" customWidth="1"/>
    <col min="1571" max="1571" width="3.25" style="354" customWidth="1"/>
    <col min="1572" max="1572" width="2.625" style="354" customWidth="1"/>
    <col min="1573" max="1573" width="3.25" style="354" customWidth="1"/>
    <col min="1574" max="1574" width="2.625" style="354" customWidth="1"/>
    <col min="1575" max="1575" width="3.25" style="354" customWidth="1"/>
    <col min="1576" max="1576" width="2.625" style="354" customWidth="1"/>
    <col min="1577" max="1577" width="3.25" style="354" customWidth="1"/>
    <col min="1578" max="1578" width="2.625" style="354" customWidth="1"/>
    <col min="1579" max="1579" width="3.625" style="354" customWidth="1"/>
    <col min="1580" max="1581" width="2.625" style="354" customWidth="1"/>
    <col min="1582" max="1584" width="3.5" style="354" customWidth="1"/>
    <col min="1585" max="1792" width="5.625" style="354"/>
    <col min="1793" max="1794" width="4.125" style="354" customWidth="1"/>
    <col min="1795" max="1795" width="3.25" style="354" customWidth="1"/>
    <col min="1796" max="1796" width="2.625" style="354" customWidth="1"/>
    <col min="1797" max="1797" width="3.25" style="354" customWidth="1"/>
    <col min="1798" max="1798" width="2.625" style="354" customWidth="1"/>
    <col min="1799" max="1799" width="3.25" style="354" customWidth="1"/>
    <col min="1800" max="1800" width="2.625" style="354" customWidth="1"/>
    <col min="1801" max="1801" width="3.25" style="354" customWidth="1"/>
    <col min="1802" max="1802" width="2.625" style="354" customWidth="1"/>
    <col min="1803" max="1803" width="3.25" style="354" customWidth="1"/>
    <col min="1804" max="1804" width="2.625" style="354" customWidth="1"/>
    <col min="1805" max="1805" width="3.25" style="354" customWidth="1"/>
    <col min="1806" max="1806" width="2.625" style="354" customWidth="1"/>
    <col min="1807" max="1807" width="3.25" style="354" customWidth="1"/>
    <col min="1808" max="1808" width="2.625" style="354" customWidth="1"/>
    <col min="1809" max="1809" width="3.25" style="354" customWidth="1"/>
    <col min="1810" max="1810" width="2.625" style="354" customWidth="1"/>
    <col min="1811" max="1811" width="3.25" style="354" customWidth="1"/>
    <col min="1812" max="1812" width="2.625" style="354" customWidth="1"/>
    <col min="1813" max="1813" width="3.25" style="354" customWidth="1"/>
    <col min="1814" max="1814" width="2.625" style="354" customWidth="1"/>
    <col min="1815" max="1815" width="3.25" style="354" customWidth="1"/>
    <col min="1816" max="1816" width="2.625" style="354" customWidth="1"/>
    <col min="1817" max="1817" width="3.25" style="354" customWidth="1"/>
    <col min="1818" max="1818" width="2.625" style="354" customWidth="1"/>
    <col min="1819" max="1819" width="3.25" style="354" customWidth="1"/>
    <col min="1820" max="1820" width="2.625" style="354" customWidth="1"/>
    <col min="1821" max="1821" width="3.25" style="354" customWidth="1"/>
    <col min="1822" max="1822" width="2.625" style="354" customWidth="1"/>
    <col min="1823" max="1823" width="3.25" style="354" customWidth="1"/>
    <col min="1824" max="1824" width="2.625" style="354" customWidth="1"/>
    <col min="1825" max="1825" width="3.25" style="354" customWidth="1"/>
    <col min="1826" max="1826" width="2.75" style="354" customWidth="1"/>
    <col min="1827" max="1827" width="3.25" style="354" customWidth="1"/>
    <col min="1828" max="1828" width="2.625" style="354" customWidth="1"/>
    <col min="1829" max="1829" width="3.25" style="354" customWidth="1"/>
    <col min="1830" max="1830" width="2.625" style="354" customWidth="1"/>
    <col min="1831" max="1831" width="3.25" style="354" customWidth="1"/>
    <col min="1832" max="1832" width="2.625" style="354" customWidth="1"/>
    <col min="1833" max="1833" width="3.25" style="354" customWidth="1"/>
    <col min="1834" max="1834" width="2.625" style="354" customWidth="1"/>
    <col min="1835" max="1835" width="3.625" style="354" customWidth="1"/>
    <col min="1836" max="1837" width="2.625" style="354" customWidth="1"/>
    <col min="1838" max="1840" width="3.5" style="354" customWidth="1"/>
    <col min="1841" max="2048" width="5.625" style="354"/>
    <col min="2049" max="2050" width="4.125" style="354" customWidth="1"/>
    <col min="2051" max="2051" width="3.25" style="354" customWidth="1"/>
    <col min="2052" max="2052" width="2.625" style="354" customWidth="1"/>
    <col min="2053" max="2053" width="3.25" style="354" customWidth="1"/>
    <col min="2054" max="2054" width="2.625" style="354" customWidth="1"/>
    <col min="2055" max="2055" width="3.25" style="354" customWidth="1"/>
    <col min="2056" max="2056" width="2.625" style="354" customWidth="1"/>
    <col min="2057" max="2057" width="3.25" style="354" customWidth="1"/>
    <col min="2058" max="2058" width="2.625" style="354" customWidth="1"/>
    <col min="2059" max="2059" width="3.25" style="354" customWidth="1"/>
    <col min="2060" max="2060" width="2.625" style="354" customWidth="1"/>
    <col min="2061" max="2061" width="3.25" style="354" customWidth="1"/>
    <col min="2062" max="2062" width="2.625" style="354" customWidth="1"/>
    <col min="2063" max="2063" width="3.25" style="354" customWidth="1"/>
    <col min="2064" max="2064" width="2.625" style="354" customWidth="1"/>
    <col min="2065" max="2065" width="3.25" style="354" customWidth="1"/>
    <col min="2066" max="2066" width="2.625" style="354" customWidth="1"/>
    <col min="2067" max="2067" width="3.25" style="354" customWidth="1"/>
    <col min="2068" max="2068" width="2.625" style="354" customWidth="1"/>
    <col min="2069" max="2069" width="3.25" style="354" customWidth="1"/>
    <col min="2070" max="2070" width="2.625" style="354" customWidth="1"/>
    <col min="2071" max="2071" width="3.25" style="354" customWidth="1"/>
    <col min="2072" max="2072" width="2.625" style="354" customWidth="1"/>
    <col min="2073" max="2073" width="3.25" style="354" customWidth="1"/>
    <col min="2074" max="2074" width="2.625" style="354" customWidth="1"/>
    <col min="2075" max="2075" width="3.25" style="354" customWidth="1"/>
    <col min="2076" max="2076" width="2.625" style="354" customWidth="1"/>
    <col min="2077" max="2077" width="3.25" style="354" customWidth="1"/>
    <col min="2078" max="2078" width="2.625" style="354" customWidth="1"/>
    <col min="2079" max="2079" width="3.25" style="354" customWidth="1"/>
    <col min="2080" max="2080" width="2.625" style="354" customWidth="1"/>
    <col min="2081" max="2081" width="3.25" style="354" customWidth="1"/>
    <col min="2082" max="2082" width="2.75" style="354" customWidth="1"/>
    <col min="2083" max="2083" width="3.25" style="354" customWidth="1"/>
    <col min="2084" max="2084" width="2.625" style="354" customWidth="1"/>
    <col min="2085" max="2085" width="3.25" style="354" customWidth="1"/>
    <col min="2086" max="2086" width="2.625" style="354" customWidth="1"/>
    <col min="2087" max="2087" width="3.25" style="354" customWidth="1"/>
    <col min="2088" max="2088" width="2.625" style="354" customWidth="1"/>
    <col min="2089" max="2089" width="3.25" style="354" customWidth="1"/>
    <col min="2090" max="2090" width="2.625" style="354" customWidth="1"/>
    <col min="2091" max="2091" width="3.625" style="354" customWidth="1"/>
    <col min="2092" max="2093" width="2.625" style="354" customWidth="1"/>
    <col min="2094" max="2096" width="3.5" style="354" customWidth="1"/>
    <col min="2097" max="2304" width="5.625" style="354"/>
    <col min="2305" max="2306" width="4.125" style="354" customWidth="1"/>
    <col min="2307" max="2307" width="3.25" style="354" customWidth="1"/>
    <col min="2308" max="2308" width="2.625" style="354" customWidth="1"/>
    <col min="2309" max="2309" width="3.25" style="354" customWidth="1"/>
    <col min="2310" max="2310" width="2.625" style="354" customWidth="1"/>
    <col min="2311" max="2311" width="3.25" style="354" customWidth="1"/>
    <col min="2312" max="2312" width="2.625" style="354" customWidth="1"/>
    <col min="2313" max="2313" width="3.25" style="354" customWidth="1"/>
    <col min="2314" max="2314" width="2.625" style="354" customWidth="1"/>
    <col min="2315" max="2315" width="3.25" style="354" customWidth="1"/>
    <col min="2316" max="2316" width="2.625" style="354" customWidth="1"/>
    <col min="2317" max="2317" width="3.25" style="354" customWidth="1"/>
    <col min="2318" max="2318" width="2.625" style="354" customWidth="1"/>
    <col min="2319" max="2319" width="3.25" style="354" customWidth="1"/>
    <col min="2320" max="2320" width="2.625" style="354" customWidth="1"/>
    <col min="2321" max="2321" width="3.25" style="354" customWidth="1"/>
    <col min="2322" max="2322" width="2.625" style="354" customWidth="1"/>
    <col min="2323" max="2323" width="3.25" style="354" customWidth="1"/>
    <col min="2324" max="2324" width="2.625" style="354" customWidth="1"/>
    <col min="2325" max="2325" width="3.25" style="354" customWidth="1"/>
    <col min="2326" max="2326" width="2.625" style="354" customWidth="1"/>
    <col min="2327" max="2327" width="3.25" style="354" customWidth="1"/>
    <col min="2328" max="2328" width="2.625" style="354" customWidth="1"/>
    <col min="2329" max="2329" width="3.25" style="354" customWidth="1"/>
    <col min="2330" max="2330" width="2.625" style="354" customWidth="1"/>
    <col min="2331" max="2331" width="3.25" style="354" customWidth="1"/>
    <col min="2332" max="2332" width="2.625" style="354" customWidth="1"/>
    <col min="2333" max="2333" width="3.25" style="354" customWidth="1"/>
    <col min="2334" max="2334" width="2.625" style="354" customWidth="1"/>
    <col min="2335" max="2335" width="3.25" style="354" customWidth="1"/>
    <col min="2336" max="2336" width="2.625" style="354" customWidth="1"/>
    <col min="2337" max="2337" width="3.25" style="354" customWidth="1"/>
    <col min="2338" max="2338" width="2.75" style="354" customWidth="1"/>
    <col min="2339" max="2339" width="3.25" style="354" customWidth="1"/>
    <col min="2340" max="2340" width="2.625" style="354" customWidth="1"/>
    <col min="2341" max="2341" width="3.25" style="354" customWidth="1"/>
    <col min="2342" max="2342" width="2.625" style="354" customWidth="1"/>
    <col min="2343" max="2343" width="3.25" style="354" customWidth="1"/>
    <col min="2344" max="2344" width="2.625" style="354" customWidth="1"/>
    <col min="2345" max="2345" width="3.25" style="354" customWidth="1"/>
    <col min="2346" max="2346" width="2.625" style="354" customWidth="1"/>
    <col min="2347" max="2347" width="3.625" style="354" customWidth="1"/>
    <col min="2348" max="2349" width="2.625" style="354" customWidth="1"/>
    <col min="2350" max="2352" width="3.5" style="354" customWidth="1"/>
    <col min="2353" max="2560" width="5.625" style="354"/>
    <col min="2561" max="2562" width="4.125" style="354" customWidth="1"/>
    <col min="2563" max="2563" width="3.25" style="354" customWidth="1"/>
    <col min="2564" max="2564" width="2.625" style="354" customWidth="1"/>
    <col min="2565" max="2565" width="3.25" style="354" customWidth="1"/>
    <col min="2566" max="2566" width="2.625" style="354" customWidth="1"/>
    <col min="2567" max="2567" width="3.25" style="354" customWidth="1"/>
    <col min="2568" max="2568" width="2.625" style="354" customWidth="1"/>
    <col min="2569" max="2569" width="3.25" style="354" customWidth="1"/>
    <col min="2570" max="2570" width="2.625" style="354" customWidth="1"/>
    <col min="2571" max="2571" width="3.25" style="354" customWidth="1"/>
    <col min="2572" max="2572" width="2.625" style="354" customWidth="1"/>
    <col min="2573" max="2573" width="3.25" style="354" customWidth="1"/>
    <col min="2574" max="2574" width="2.625" style="354" customWidth="1"/>
    <col min="2575" max="2575" width="3.25" style="354" customWidth="1"/>
    <col min="2576" max="2576" width="2.625" style="354" customWidth="1"/>
    <col min="2577" max="2577" width="3.25" style="354" customWidth="1"/>
    <col min="2578" max="2578" width="2.625" style="354" customWidth="1"/>
    <col min="2579" max="2579" width="3.25" style="354" customWidth="1"/>
    <col min="2580" max="2580" width="2.625" style="354" customWidth="1"/>
    <col min="2581" max="2581" width="3.25" style="354" customWidth="1"/>
    <col min="2582" max="2582" width="2.625" style="354" customWidth="1"/>
    <col min="2583" max="2583" width="3.25" style="354" customWidth="1"/>
    <col min="2584" max="2584" width="2.625" style="354" customWidth="1"/>
    <col min="2585" max="2585" width="3.25" style="354" customWidth="1"/>
    <col min="2586" max="2586" width="2.625" style="354" customWidth="1"/>
    <col min="2587" max="2587" width="3.25" style="354" customWidth="1"/>
    <col min="2588" max="2588" width="2.625" style="354" customWidth="1"/>
    <col min="2589" max="2589" width="3.25" style="354" customWidth="1"/>
    <col min="2590" max="2590" width="2.625" style="354" customWidth="1"/>
    <col min="2591" max="2591" width="3.25" style="354" customWidth="1"/>
    <col min="2592" max="2592" width="2.625" style="354" customWidth="1"/>
    <col min="2593" max="2593" width="3.25" style="354" customWidth="1"/>
    <col min="2594" max="2594" width="2.75" style="354" customWidth="1"/>
    <col min="2595" max="2595" width="3.25" style="354" customWidth="1"/>
    <col min="2596" max="2596" width="2.625" style="354" customWidth="1"/>
    <col min="2597" max="2597" width="3.25" style="354" customWidth="1"/>
    <col min="2598" max="2598" width="2.625" style="354" customWidth="1"/>
    <col min="2599" max="2599" width="3.25" style="354" customWidth="1"/>
    <col min="2600" max="2600" width="2.625" style="354" customWidth="1"/>
    <col min="2601" max="2601" width="3.25" style="354" customWidth="1"/>
    <col min="2602" max="2602" width="2.625" style="354" customWidth="1"/>
    <col min="2603" max="2603" width="3.625" style="354" customWidth="1"/>
    <col min="2604" max="2605" width="2.625" style="354" customWidth="1"/>
    <col min="2606" max="2608" width="3.5" style="354" customWidth="1"/>
    <col min="2609" max="2816" width="5.625" style="354"/>
    <col min="2817" max="2818" width="4.125" style="354" customWidth="1"/>
    <col min="2819" max="2819" width="3.25" style="354" customWidth="1"/>
    <col min="2820" max="2820" width="2.625" style="354" customWidth="1"/>
    <col min="2821" max="2821" width="3.25" style="354" customWidth="1"/>
    <col min="2822" max="2822" width="2.625" style="354" customWidth="1"/>
    <col min="2823" max="2823" width="3.25" style="354" customWidth="1"/>
    <col min="2824" max="2824" width="2.625" style="354" customWidth="1"/>
    <col min="2825" max="2825" width="3.25" style="354" customWidth="1"/>
    <col min="2826" max="2826" width="2.625" style="354" customWidth="1"/>
    <col min="2827" max="2827" width="3.25" style="354" customWidth="1"/>
    <col min="2828" max="2828" width="2.625" style="354" customWidth="1"/>
    <col min="2829" max="2829" width="3.25" style="354" customWidth="1"/>
    <col min="2830" max="2830" width="2.625" style="354" customWidth="1"/>
    <col min="2831" max="2831" width="3.25" style="354" customWidth="1"/>
    <col min="2832" max="2832" width="2.625" style="354" customWidth="1"/>
    <col min="2833" max="2833" width="3.25" style="354" customWidth="1"/>
    <col min="2834" max="2834" width="2.625" style="354" customWidth="1"/>
    <col min="2835" max="2835" width="3.25" style="354" customWidth="1"/>
    <col min="2836" max="2836" width="2.625" style="354" customWidth="1"/>
    <col min="2837" max="2837" width="3.25" style="354" customWidth="1"/>
    <col min="2838" max="2838" width="2.625" style="354" customWidth="1"/>
    <col min="2839" max="2839" width="3.25" style="354" customWidth="1"/>
    <col min="2840" max="2840" width="2.625" style="354" customWidth="1"/>
    <col min="2841" max="2841" width="3.25" style="354" customWidth="1"/>
    <col min="2842" max="2842" width="2.625" style="354" customWidth="1"/>
    <col min="2843" max="2843" width="3.25" style="354" customWidth="1"/>
    <col min="2844" max="2844" width="2.625" style="354" customWidth="1"/>
    <col min="2845" max="2845" width="3.25" style="354" customWidth="1"/>
    <col min="2846" max="2846" width="2.625" style="354" customWidth="1"/>
    <col min="2847" max="2847" width="3.25" style="354" customWidth="1"/>
    <col min="2848" max="2848" width="2.625" style="354" customWidth="1"/>
    <col min="2849" max="2849" width="3.25" style="354" customWidth="1"/>
    <col min="2850" max="2850" width="2.75" style="354" customWidth="1"/>
    <col min="2851" max="2851" width="3.25" style="354" customWidth="1"/>
    <col min="2852" max="2852" width="2.625" style="354" customWidth="1"/>
    <col min="2853" max="2853" width="3.25" style="354" customWidth="1"/>
    <col min="2854" max="2854" width="2.625" style="354" customWidth="1"/>
    <col min="2855" max="2855" width="3.25" style="354" customWidth="1"/>
    <col min="2856" max="2856" width="2.625" style="354" customWidth="1"/>
    <col min="2857" max="2857" width="3.25" style="354" customWidth="1"/>
    <col min="2858" max="2858" width="2.625" style="354" customWidth="1"/>
    <col min="2859" max="2859" width="3.625" style="354" customWidth="1"/>
    <col min="2860" max="2861" width="2.625" style="354" customWidth="1"/>
    <col min="2862" max="2864" width="3.5" style="354" customWidth="1"/>
    <col min="2865" max="3072" width="5.625" style="354"/>
    <col min="3073" max="3074" width="4.125" style="354" customWidth="1"/>
    <col min="3075" max="3075" width="3.25" style="354" customWidth="1"/>
    <col min="3076" max="3076" width="2.625" style="354" customWidth="1"/>
    <col min="3077" max="3077" width="3.25" style="354" customWidth="1"/>
    <col min="3078" max="3078" width="2.625" style="354" customWidth="1"/>
    <col min="3079" max="3079" width="3.25" style="354" customWidth="1"/>
    <col min="3080" max="3080" width="2.625" style="354" customWidth="1"/>
    <col min="3081" max="3081" width="3.25" style="354" customWidth="1"/>
    <col min="3082" max="3082" width="2.625" style="354" customWidth="1"/>
    <col min="3083" max="3083" width="3.25" style="354" customWidth="1"/>
    <col min="3084" max="3084" width="2.625" style="354" customWidth="1"/>
    <col min="3085" max="3085" width="3.25" style="354" customWidth="1"/>
    <col min="3086" max="3086" width="2.625" style="354" customWidth="1"/>
    <col min="3087" max="3087" width="3.25" style="354" customWidth="1"/>
    <col min="3088" max="3088" width="2.625" style="354" customWidth="1"/>
    <col min="3089" max="3089" width="3.25" style="354" customWidth="1"/>
    <col min="3090" max="3090" width="2.625" style="354" customWidth="1"/>
    <col min="3091" max="3091" width="3.25" style="354" customWidth="1"/>
    <col min="3092" max="3092" width="2.625" style="354" customWidth="1"/>
    <col min="3093" max="3093" width="3.25" style="354" customWidth="1"/>
    <col min="3094" max="3094" width="2.625" style="354" customWidth="1"/>
    <col min="3095" max="3095" width="3.25" style="354" customWidth="1"/>
    <col min="3096" max="3096" width="2.625" style="354" customWidth="1"/>
    <col min="3097" max="3097" width="3.25" style="354" customWidth="1"/>
    <col min="3098" max="3098" width="2.625" style="354" customWidth="1"/>
    <col min="3099" max="3099" width="3.25" style="354" customWidth="1"/>
    <col min="3100" max="3100" width="2.625" style="354" customWidth="1"/>
    <col min="3101" max="3101" width="3.25" style="354" customWidth="1"/>
    <col min="3102" max="3102" width="2.625" style="354" customWidth="1"/>
    <col min="3103" max="3103" width="3.25" style="354" customWidth="1"/>
    <col min="3104" max="3104" width="2.625" style="354" customWidth="1"/>
    <col min="3105" max="3105" width="3.25" style="354" customWidth="1"/>
    <col min="3106" max="3106" width="2.75" style="354" customWidth="1"/>
    <col min="3107" max="3107" width="3.25" style="354" customWidth="1"/>
    <col min="3108" max="3108" width="2.625" style="354" customWidth="1"/>
    <col min="3109" max="3109" width="3.25" style="354" customWidth="1"/>
    <col min="3110" max="3110" width="2.625" style="354" customWidth="1"/>
    <col min="3111" max="3111" width="3.25" style="354" customWidth="1"/>
    <col min="3112" max="3112" width="2.625" style="354" customWidth="1"/>
    <col min="3113" max="3113" width="3.25" style="354" customWidth="1"/>
    <col min="3114" max="3114" width="2.625" style="354" customWidth="1"/>
    <col min="3115" max="3115" width="3.625" style="354" customWidth="1"/>
    <col min="3116" max="3117" width="2.625" style="354" customWidth="1"/>
    <col min="3118" max="3120" width="3.5" style="354" customWidth="1"/>
    <col min="3121" max="3328" width="5.625" style="354"/>
    <col min="3329" max="3330" width="4.125" style="354" customWidth="1"/>
    <col min="3331" max="3331" width="3.25" style="354" customWidth="1"/>
    <col min="3332" max="3332" width="2.625" style="354" customWidth="1"/>
    <col min="3333" max="3333" width="3.25" style="354" customWidth="1"/>
    <col min="3334" max="3334" width="2.625" style="354" customWidth="1"/>
    <col min="3335" max="3335" width="3.25" style="354" customWidth="1"/>
    <col min="3336" max="3336" width="2.625" style="354" customWidth="1"/>
    <col min="3337" max="3337" width="3.25" style="354" customWidth="1"/>
    <col min="3338" max="3338" width="2.625" style="354" customWidth="1"/>
    <col min="3339" max="3339" width="3.25" style="354" customWidth="1"/>
    <col min="3340" max="3340" width="2.625" style="354" customWidth="1"/>
    <col min="3341" max="3341" width="3.25" style="354" customWidth="1"/>
    <col min="3342" max="3342" width="2.625" style="354" customWidth="1"/>
    <col min="3343" max="3343" width="3.25" style="354" customWidth="1"/>
    <col min="3344" max="3344" width="2.625" style="354" customWidth="1"/>
    <col min="3345" max="3345" width="3.25" style="354" customWidth="1"/>
    <col min="3346" max="3346" width="2.625" style="354" customWidth="1"/>
    <col min="3347" max="3347" width="3.25" style="354" customWidth="1"/>
    <col min="3348" max="3348" width="2.625" style="354" customWidth="1"/>
    <col min="3349" max="3349" width="3.25" style="354" customWidth="1"/>
    <col min="3350" max="3350" width="2.625" style="354" customWidth="1"/>
    <col min="3351" max="3351" width="3.25" style="354" customWidth="1"/>
    <col min="3352" max="3352" width="2.625" style="354" customWidth="1"/>
    <col min="3353" max="3353" width="3.25" style="354" customWidth="1"/>
    <col min="3354" max="3354" width="2.625" style="354" customWidth="1"/>
    <col min="3355" max="3355" width="3.25" style="354" customWidth="1"/>
    <col min="3356" max="3356" width="2.625" style="354" customWidth="1"/>
    <col min="3357" max="3357" width="3.25" style="354" customWidth="1"/>
    <col min="3358" max="3358" width="2.625" style="354" customWidth="1"/>
    <col min="3359" max="3359" width="3.25" style="354" customWidth="1"/>
    <col min="3360" max="3360" width="2.625" style="354" customWidth="1"/>
    <col min="3361" max="3361" width="3.25" style="354" customWidth="1"/>
    <col min="3362" max="3362" width="2.75" style="354" customWidth="1"/>
    <col min="3363" max="3363" width="3.25" style="354" customWidth="1"/>
    <col min="3364" max="3364" width="2.625" style="354" customWidth="1"/>
    <col min="3365" max="3365" width="3.25" style="354" customWidth="1"/>
    <col min="3366" max="3366" width="2.625" style="354" customWidth="1"/>
    <col min="3367" max="3367" width="3.25" style="354" customWidth="1"/>
    <col min="3368" max="3368" width="2.625" style="354" customWidth="1"/>
    <col min="3369" max="3369" width="3.25" style="354" customWidth="1"/>
    <col min="3370" max="3370" width="2.625" style="354" customWidth="1"/>
    <col min="3371" max="3371" width="3.625" style="354" customWidth="1"/>
    <col min="3372" max="3373" width="2.625" style="354" customWidth="1"/>
    <col min="3374" max="3376" width="3.5" style="354" customWidth="1"/>
    <col min="3377" max="3584" width="5.625" style="354"/>
    <col min="3585" max="3586" width="4.125" style="354" customWidth="1"/>
    <col min="3587" max="3587" width="3.25" style="354" customWidth="1"/>
    <col min="3588" max="3588" width="2.625" style="354" customWidth="1"/>
    <col min="3589" max="3589" width="3.25" style="354" customWidth="1"/>
    <col min="3590" max="3590" width="2.625" style="354" customWidth="1"/>
    <col min="3591" max="3591" width="3.25" style="354" customWidth="1"/>
    <col min="3592" max="3592" width="2.625" style="354" customWidth="1"/>
    <col min="3593" max="3593" width="3.25" style="354" customWidth="1"/>
    <col min="3594" max="3594" width="2.625" style="354" customWidth="1"/>
    <col min="3595" max="3595" width="3.25" style="354" customWidth="1"/>
    <col min="3596" max="3596" width="2.625" style="354" customWidth="1"/>
    <col min="3597" max="3597" width="3.25" style="354" customWidth="1"/>
    <col min="3598" max="3598" width="2.625" style="354" customWidth="1"/>
    <col min="3599" max="3599" width="3.25" style="354" customWidth="1"/>
    <col min="3600" max="3600" width="2.625" style="354" customWidth="1"/>
    <col min="3601" max="3601" width="3.25" style="354" customWidth="1"/>
    <col min="3602" max="3602" width="2.625" style="354" customWidth="1"/>
    <col min="3603" max="3603" width="3.25" style="354" customWidth="1"/>
    <col min="3604" max="3604" width="2.625" style="354" customWidth="1"/>
    <col min="3605" max="3605" width="3.25" style="354" customWidth="1"/>
    <col min="3606" max="3606" width="2.625" style="354" customWidth="1"/>
    <col min="3607" max="3607" width="3.25" style="354" customWidth="1"/>
    <col min="3608" max="3608" width="2.625" style="354" customWidth="1"/>
    <col min="3609" max="3609" width="3.25" style="354" customWidth="1"/>
    <col min="3610" max="3610" width="2.625" style="354" customWidth="1"/>
    <col min="3611" max="3611" width="3.25" style="354" customWidth="1"/>
    <col min="3612" max="3612" width="2.625" style="354" customWidth="1"/>
    <col min="3613" max="3613" width="3.25" style="354" customWidth="1"/>
    <col min="3614" max="3614" width="2.625" style="354" customWidth="1"/>
    <col min="3615" max="3615" width="3.25" style="354" customWidth="1"/>
    <col min="3616" max="3616" width="2.625" style="354" customWidth="1"/>
    <col min="3617" max="3617" width="3.25" style="354" customWidth="1"/>
    <col min="3618" max="3618" width="2.75" style="354" customWidth="1"/>
    <col min="3619" max="3619" width="3.25" style="354" customWidth="1"/>
    <col min="3620" max="3620" width="2.625" style="354" customWidth="1"/>
    <col min="3621" max="3621" width="3.25" style="354" customWidth="1"/>
    <col min="3622" max="3622" width="2.625" style="354" customWidth="1"/>
    <col min="3623" max="3623" width="3.25" style="354" customWidth="1"/>
    <col min="3624" max="3624" width="2.625" style="354" customWidth="1"/>
    <col min="3625" max="3625" width="3.25" style="354" customWidth="1"/>
    <col min="3626" max="3626" width="2.625" style="354" customWidth="1"/>
    <col min="3627" max="3627" width="3.625" style="354" customWidth="1"/>
    <col min="3628" max="3629" width="2.625" style="354" customWidth="1"/>
    <col min="3630" max="3632" width="3.5" style="354" customWidth="1"/>
    <col min="3633" max="3840" width="5.625" style="354"/>
    <col min="3841" max="3842" width="4.125" style="354" customWidth="1"/>
    <col min="3843" max="3843" width="3.25" style="354" customWidth="1"/>
    <col min="3844" max="3844" width="2.625" style="354" customWidth="1"/>
    <col min="3845" max="3845" width="3.25" style="354" customWidth="1"/>
    <col min="3846" max="3846" width="2.625" style="354" customWidth="1"/>
    <col min="3847" max="3847" width="3.25" style="354" customWidth="1"/>
    <col min="3848" max="3848" width="2.625" style="354" customWidth="1"/>
    <col min="3849" max="3849" width="3.25" style="354" customWidth="1"/>
    <col min="3850" max="3850" width="2.625" style="354" customWidth="1"/>
    <col min="3851" max="3851" width="3.25" style="354" customWidth="1"/>
    <col min="3852" max="3852" width="2.625" style="354" customWidth="1"/>
    <col min="3853" max="3853" width="3.25" style="354" customWidth="1"/>
    <col min="3854" max="3854" width="2.625" style="354" customWidth="1"/>
    <col min="3855" max="3855" width="3.25" style="354" customWidth="1"/>
    <col min="3856" max="3856" width="2.625" style="354" customWidth="1"/>
    <col min="3857" max="3857" width="3.25" style="354" customWidth="1"/>
    <col min="3858" max="3858" width="2.625" style="354" customWidth="1"/>
    <col min="3859" max="3859" width="3.25" style="354" customWidth="1"/>
    <col min="3860" max="3860" width="2.625" style="354" customWidth="1"/>
    <col min="3861" max="3861" width="3.25" style="354" customWidth="1"/>
    <col min="3862" max="3862" width="2.625" style="354" customWidth="1"/>
    <col min="3863" max="3863" width="3.25" style="354" customWidth="1"/>
    <col min="3864" max="3864" width="2.625" style="354" customWidth="1"/>
    <col min="3865" max="3865" width="3.25" style="354" customWidth="1"/>
    <col min="3866" max="3866" width="2.625" style="354" customWidth="1"/>
    <col min="3867" max="3867" width="3.25" style="354" customWidth="1"/>
    <col min="3868" max="3868" width="2.625" style="354" customWidth="1"/>
    <col min="3869" max="3869" width="3.25" style="354" customWidth="1"/>
    <col min="3870" max="3870" width="2.625" style="354" customWidth="1"/>
    <col min="3871" max="3871" width="3.25" style="354" customWidth="1"/>
    <col min="3872" max="3872" width="2.625" style="354" customWidth="1"/>
    <col min="3873" max="3873" width="3.25" style="354" customWidth="1"/>
    <col min="3874" max="3874" width="2.75" style="354" customWidth="1"/>
    <col min="3875" max="3875" width="3.25" style="354" customWidth="1"/>
    <col min="3876" max="3876" width="2.625" style="354" customWidth="1"/>
    <col min="3877" max="3877" width="3.25" style="354" customWidth="1"/>
    <col min="3878" max="3878" width="2.625" style="354" customWidth="1"/>
    <col min="3879" max="3879" width="3.25" style="354" customWidth="1"/>
    <col min="3880" max="3880" width="2.625" style="354" customWidth="1"/>
    <col min="3881" max="3881" width="3.25" style="354" customWidth="1"/>
    <col min="3882" max="3882" width="2.625" style="354" customWidth="1"/>
    <col min="3883" max="3883" width="3.625" style="354" customWidth="1"/>
    <col min="3884" max="3885" width="2.625" style="354" customWidth="1"/>
    <col min="3886" max="3888" width="3.5" style="354" customWidth="1"/>
    <col min="3889" max="4096" width="5.625" style="354"/>
    <col min="4097" max="4098" width="4.125" style="354" customWidth="1"/>
    <col min="4099" max="4099" width="3.25" style="354" customWidth="1"/>
    <col min="4100" max="4100" width="2.625" style="354" customWidth="1"/>
    <col min="4101" max="4101" width="3.25" style="354" customWidth="1"/>
    <col min="4102" max="4102" width="2.625" style="354" customWidth="1"/>
    <col min="4103" max="4103" width="3.25" style="354" customWidth="1"/>
    <col min="4104" max="4104" width="2.625" style="354" customWidth="1"/>
    <col min="4105" max="4105" width="3.25" style="354" customWidth="1"/>
    <col min="4106" max="4106" width="2.625" style="354" customWidth="1"/>
    <col min="4107" max="4107" width="3.25" style="354" customWidth="1"/>
    <col min="4108" max="4108" width="2.625" style="354" customWidth="1"/>
    <col min="4109" max="4109" width="3.25" style="354" customWidth="1"/>
    <col min="4110" max="4110" width="2.625" style="354" customWidth="1"/>
    <col min="4111" max="4111" width="3.25" style="354" customWidth="1"/>
    <col min="4112" max="4112" width="2.625" style="354" customWidth="1"/>
    <col min="4113" max="4113" width="3.25" style="354" customWidth="1"/>
    <col min="4114" max="4114" width="2.625" style="354" customWidth="1"/>
    <col min="4115" max="4115" width="3.25" style="354" customWidth="1"/>
    <col min="4116" max="4116" width="2.625" style="354" customWidth="1"/>
    <col min="4117" max="4117" width="3.25" style="354" customWidth="1"/>
    <col min="4118" max="4118" width="2.625" style="354" customWidth="1"/>
    <col min="4119" max="4119" width="3.25" style="354" customWidth="1"/>
    <col min="4120" max="4120" width="2.625" style="354" customWidth="1"/>
    <col min="4121" max="4121" width="3.25" style="354" customWidth="1"/>
    <col min="4122" max="4122" width="2.625" style="354" customWidth="1"/>
    <col min="4123" max="4123" width="3.25" style="354" customWidth="1"/>
    <col min="4124" max="4124" width="2.625" style="354" customWidth="1"/>
    <col min="4125" max="4125" width="3.25" style="354" customWidth="1"/>
    <col min="4126" max="4126" width="2.625" style="354" customWidth="1"/>
    <col min="4127" max="4127" width="3.25" style="354" customWidth="1"/>
    <col min="4128" max="4128" width="2.625" style="354" customWidth="1"/>
    <col min="4129" max="4129" width="3.25" style="354" customWidth="1"/>
    <col min="4130" max="4130" width="2.75" style="354" customWidth="1"/>
    <col min="4131" max="4131" width="3.25" style="354" customWidth="1"/>
    <col min="4132" max="4132" width="2.625" style="354" customWidth="1"/>
    <col min="4133" max="4133" width="3.25" style="354" customWidth="1"/>
    <col min="4134" max="4134" width="2.625" style="354" customWidth="1"/>
    <col min="4135" max="4135" width="3.25" style="354" customWidth="1"/>
    <col min="4136" max="4136" width="2.625" style="354" customWidth="1"/>
    <col min="4137" max="4137" width="3.25" style="354" customWidth="1"/>
    <col min="4138" max="4138" width="2.625" style="354" customWidth="1"/>
    <col min="4139" max="4139" width="3.625" style="354" customWidth="1"/>
    <col min="4140" max="4141" width="2.625" style="354" customWidth="1"/>
    <col min="4142" max="4144" width="3.5" style="354" customWidth="1"/>
    <col min="4145" max="4352" width="5.625" style="354"/>
    <col min="4353" max="4354" width="4.125" style="354" customWidth="1"/>
    <col min="4355" max="4355" width="3.25" style="354" customWidth="1"/>
    <col min="4356" max="4356" width="2.625" style="354" customWidth="1"/>
    <col min="4357" max="4357" width="3.25" style="354" customWidth="1"/>
    <col min="4358" max="4358" width="2.625" style="354" customWidth="1"/>
    <col min="4359" max="4359" width="3.25" style="354" customWidth="1"/>
    <col min="4360" max="4360" width="2.625" style="354" customWidth="1"/>
    <col min="4361" max="4361" width="3.25" style="354" customWidth="1"/>
    <col min="4362" max="4362" width="2.625" style="354" customWidth="1"/>
    <col min="4363" max="4363" width="3.25" style="354" customWidth="1"/>
    <col min="4364" max="4364" width="2.625" style="354" customWidth="1"/>
    <col min="4365" max="4365" width="3.25" style="354" customWidth="1"/>
    <col min="4366" max="4366" width="2.625" style="354" customWidth="1"/>
    <col min="4367" max="4367" width="3.25" style="354" customWidth="1"/>
    <col min="4368" max="4368" width="2.625" style="354" customWidth="1"/>
    <col min="4369" max="4369" width="3.25" style="354" customWidth="1"/>
    <col min="4370" max="4370" width="2.625" style="354" customWidth="1"/>
    <col min="4371" max="4371" width="3.25" style="354" customWidth="1"/>
    <col min="4372" max="4372" width="2.625" style="354" customWidth="1"/>
    <col min="4373" max="4373" width="3.25" style="354" customWidth="1"/>
    <col min="4374" max="4374" width="2.625" style="354" customWidth="1"/>
    <col min="4375" max="4375" width="3.25" style="354" customWidth="1"/>
    <col min="4376" max="4376" width="2.625" style="354" customWidth="1"/>
    <col min="4377" max="4377" width="3.25" style="354" customWidth="1"/>
    <col min="4378" max="4378" width="2.625" style="354" customWidth="1"/>
    <col min="4379" max="4379" width="3.25" style="354" customWidth="1"/>
    <col min="4380" max="4380" width="2.625" style="354" customWidth="1"/>
    <col min="4381" max="4381" width="3.25" style="354" customWidth="1"/>
    <col min="4382" max="4382" width="2.625" style="354" customWidth="1"/>
    <col min="4383" max="4383" width="3.25" style="354" customWidth="1"/>
    <col min="4384" max="4384" width="2.625" style="354" customWidth="1"/>
    <col min="4385" max="4385" width="3.25" style="354" customWidth="1"/>
    <col min="4386" max="4386" width="2.75" style="354" customWidth="1"/>
    <col min="4387" max="4387" width="3.25" style="354" customWidth="1"/>
    <col min="4388" max="4388" width="2.625" style="354" customWidth="1"/>
    <col min="4389" max="4389" width="3.25" style="354" customWidth="1"/>
    <col min="4390" max="4390" width="2.625" style="354" customWidth="1"/>
    <col min="4391" max="4391" width="3.25" style="354" customWidth="1"/>
    <col min="4392" max="4392" width="2.625" style="354" customWidth="1"/>
    <col min="4393" max="4393" width="3.25" style="354" customWidth="1"/>
    <col min="4394" max="4394" width="2.625" style="354" customWidth="1"/>
    <col min="4395" max="4395" width="3.625" style="354" customWidth="1"/>
    <col min="4396" max="4397" width="2.625" style="354" customWidth="1"/>
    <col min="4398" max="4400" width="3.5" style="354" customWidth="1"/>
    <col min="4401" max="4608" width="5.625" style="354"/>
    <col min="4609" max="4610" width="4.125" style="354" customWidth="1"/>
    <col min="4611" max="4611" width="3.25" style="354" customWidth="1"/>
    <col min="4612" max="4612" width="2.625" style="354" customWidth="1"/>
    <col min="4613" max="4613" width="3.25" style="354" customWidth="1"/>
    <col min="4614" max="4614" width="2.625" style="354" customWidth="1"/>
    <col min="4615" max="4615" width="3.25" style="354" customWidth="1"/>
    <col min="4616" max="4616" width="2.625" style="354" customWidth="1"/>
    <col min="4617" max="4617" width="3.25" style="354" customWidth="1"/>
    <col min="4618" max="4618" width="2.625" style="354" customWidth="1"/>
    <col min="4619" max="4619" width="3.25" style="354" customWidth="1"/>
    <col min="4620" max="4620" width="2.625" style="354" customWidth="1"/>
    <col min="4621" max="4621" width="3.25" style="354" customWidth="1"/>
    <col min="4622" max="4622" width="2.625" style="354" customWidth="1"/>
    <col min="4623" max="4623" width="3.25" style="354" customWidth="1"/>
    <col min="4624" max="4624" width="2.625" style="354" customWidth="1"/>
    <col min="4625" max="4625" width="3.25" style="354" customWidth="1"/>
    <col min="4626" max="4626" width="2.625" style="354" customWidth="1"/>
    <col min="4627" max="4627" width="3.25" style="354" customWidth="1"/>
    <col min="4628" max="4628" width="2.625" style="354" customWidth="1"/>
    <col min="4629" max="4629" width="3.25" style="354" customWidth="1"/>
    <col min="4630" max="4630" width="2.625" style="354" customWidth="1"/>
    <col min="4631" max="4631" width="3.25" style="354" customWidth="1"/>
    <col min="4632" max="4632" width="2.625" style="354" customWidth="1"/>
    <col min="4633" max="4633" width="3.25" style="354" customWidth="1"/>
    <col min="4634" max="4634" width="2.625" style="354" customWidth="1"/>
    <col min="4635" max="4635" width="3.25" style="354" customWidth="1"/>
    <col min="4636" max="4636" width="2.625" style="354" customWidth="1"/>
    <col min="4637" max="4637" width="3.25" style="354" customWidth="1"/>
    <col min="4638" max="4638" width="2.625" style="354" customWidth="1"/>
    <col min="4639" max="4639" width="3.25" style="354" customWidth="1"/>
    <col min="4640" max="4640" width="2.625" style="354" customWidth="1"/>
    <col min="4641" max="4641" width="3.25" style="354" customWidth="1"/>
    <col min="4642" max="4642" width="2.75" style="354" customWidth="1"/>
    <col min="4643" max="4643" width="3.25" style="354" customWidth="1"/>
    <col min="4644" max="4644" width="2.625" style="354" customWidth="1"/>
    <col min="4645" max="4645" width="3.25" style="354" customWidth="1"/>
    <col min="4646" max="4646" width="2.625" style="354" customWidth="1"/>
    <col min="4647" max="4647" width="3.25" style="354" customWidth="1"/>
    <col min="4648" max="4648" width="2.625" style="354" customWidth="1"/>
    <col min="4649" max="4649" width="3.25" style="354" customWidth="1"/>
    <col min="4650" max="4650" width="2.625" style="354" customWidth="1"/>
    <col min="4651" max="4651" width="3.625" style="354" customWidth="1"/>
    <col min="4652" max="4653" width="2.625" style="354" customWidth="1"/>
    <col min="4654" max="4656" width="3.5" style="354" customWidth="1"/>
    <col min="4657" max="4864" width="5.625" style="354"/>
    <col min="4865" max="4866" width="4.125" style="354" customWidth="1"/>
    <col min="4867" max="4867" width="3.25" style="354" customWidth="1"/>
    <col min="4868" max="4868" width="2.625" style="354" customWidth="1"/>
    <col min="4869" max="4869" width="3.25" style="354" customWidth="1"/>
    <col min="4870" max="4870" width="2.625" style="354" customWidth="1"/>
    <col min="4871" max="4871" width="3.25" style="354" customWidth="1"/>
    <col min="4872" max="4872" width="2.625" style="354" customWidth="1"/>
    <col min="4873" max="4873" width="3.25" style="354" customWidth="1"/>
    <col min="4874" max="4874" width="2.625" style="354" customWidth="1"/>
    <col min="4875" max="4875" width="3.25" style="354" customWidth="1"/>
    <col min="4876" max="4876" width="2.625" style="354" customWidth="1"/>
    <col min="4877" max="4877" width="3.25" style="354" customWidth="1"/>
    <col min="4878" max="4878" width="2.625" style="354" customWidth="1"/>
    <col min="4879" max="4879" width="3.25" style="354" customWidth="1"/>
    <col min="4880" max="4880" width="2.625" style="354" customWidth="1"/>
    <col min="4881" max="4881" width="3.25" style="354" customWidth="1"/>
    <col min="4882" max="4882" width="2.625" style="354" customWidth="1"/>
    <col min="4883" max="4883" width="3.25" style="354" customWidth="1"/>
    <col min="4884" max="4884" width="2.625" style="354" customWidth="1"/>
    <col min="4885" max="4885" width="3.25" style="354" customWidth="1"/>
    <col min="4886" max="4886" width="2.625" style="354" customWidth="1"/>
    <col min="4887" max="4887" width="3.25" style="354" customWidth="1"/>
    <col min="4888" max="4888" width="2.625" style="354" customWidth="1"/>
    <col min="4889" max="4889" width="3.25" style="354" customWidth="1"/>
    <col min="4890" max="4890" width="2.625" style="354" customWidth="1"/>
    <col min="4891" max="4891" width="3.25" style="354" customWidth="1"/>
    <col min="4892" max="4892" width="2.625" style="354" customWidth="1"/>
    <col min="4893" max="4893" width="3.25" style="354" customWidth="1"/>
    <col min="4894" max="4894" width="2.625" style="354" customWidth="1"/>
    <col min="4895" max="4895" width="3.25" style="354" customWidth="1"/>
    <col min="4896" max="4896" width="2.625" style="354" customWidth="1"/>
    <col min="4897" max="4897" width="3.25" style="354" customWidth="1"/>
    <col min="4898" max="4898" width="2.75" style="354" customWidth="1"/>
    <col min="4899" max="4899" width="3.25" style="354" customWidth="1"/>
    <col min="4900" max="4900" width="2.625" style="354" customWidth="1"/>
    <col min="4901" max="4901" width="3.25" style="354" customWidth="1"/>
    <col min="4902" max="4902" width="2.625" style="354" customWidth="1"/>
    <col min="4903" max="4903" width="3.25" style="354" customWidth="1"/>
    <col min="4904" max="4904" width="2.625" style="354" customWidth="1"/>
    <col min="4905" max="4905" width="3.25" style="354" customWidth="1"/>
    <col min="4906" max="4906" width="2.625" style="354" customWidth="1"/>
    <col min="4907" max="4907" width="3.625" style="354" customWidth="1"/>
    <col min="4908" max="4909" width="2.625" style="354" customWidth="1"/>
    <col min="4910" max="4912" width="3.5" style="354" customWidth="1"/>
    <col min="4913" max="5120" width="5.625" style="354"/>
    <col min="5121" max="5122" width="4.125" style="354" customWidth="1"/>
    <col min="5123" max="5123" width="3.25" style="354" customWidth="1"/>
    <col min="5124" max="5124" width="2.625" style="354" customWidth="1"/>
    <col min="5125" max="5125" width="3.25" style="354" customWidth="1"/>
    <col min="5126" max="5126" width="2.625" style="354" customWidth="1"/>
    <col min="5127" max="5127" width="3.25" style="354" customWidth="1"/>
    <col min="5128" max="5128" width="2.625" style="354" customWidth="1"/>
    <col min="5129" max="5129" width="3.25" style="354" customWidth="1"/>
    <col min="5130" max="5130" width="2.625" style="354" customWidth="1"/>
    <col min="5131" max="5131" width="3.25" style="354" customWidth="1"/>
    <col min="5132" max="5132" width="2.625" style="354" customWidth="1"/>
    <col min="5133" max="5133" width="3.25" style="354" customWidth="1"/>
    <col min="5134" max="5134" width="2.625" style="354" customWidth="1"/>
    <col min="5135" max="5135" width="3.25" style="354" customWidth="1"/>
    <col min="5136" max="5136" width="2.625" style="354" customWidth="1"/>
    <col min="5137" max="5137" width="3.25" style="354" customWidth="1"/>
    <col min="5138" max="5138" width="2.625" style="354" customWidth="1"/>
    <col min="5139" max="5139" width="3.25" style="354" customWidth="1"/>
    <col min="5140" max="5140" width="2.625" style="354" customWidth="1"/>
    <col min="5141" max="5141" width="3.25" style="354" customWidth="1"/>
    <col min="5142" max="5142" width="2.625" style="354" customWidth="1"/>
    <col min="5143" max="5143" width="3.25" style="354" customWidth="1"/>
    <col min="5144" max="5144" width="2.625" style="354" customWidth="1"/>
    <col min="5145" max="5145" width="3.25" style="354" customWidth="1"/>
    <col min="5146" max="5146" width="2.625" style="354" customWidth="1"/>
    <col min="5147" max="5147" width="3.25" style="354" customWidth="1"/>
    <col min="5148" max="5148" width="2.625" style="354" customWidth="1"/>
    <col min="5149" max="5149" width="3.25" style="354" customWidth="1"/>
    <col min="5150" max="5150" width="2.625" style="354" customWidth="1"/>
    <col min="5151" max="5151" width="3.25" style="354" customWidth="1"/>
    <col min="5152" max="5152" width="2.625" style="354" customWidth="1"/>
    <col min="5153" max="5153" width="3.25" style="354" customWidth="1"/>
    <col min="5154" max="5154" width="2.75" style="354" customWidth="1"/>
    <col min="5155" max="5155" width="3.25" style="354" customWidth="1"/>
    <col min="5156" max="5156" width="2.625" style="354" customWidth="1"/>
    <col min="5157" max="5157" width="3.25" style="354" customWidth="1"/>
    <col min="5158" max="5158" width="2.625" style="354" customWidth="1"/>
    <col min="5159" max="5159" width="3.25" style="354" customWidth="1"/>
    <col min="5160" max="5160" width="2.625" style="354" customWidth="1"/>
    <col min="5161" max="5161" width="3.25" style="354" customWidth="1"/>
    <col min="5162" max="5162" width="2.625" style="354" customWidth="1"/>
    <col min="5163" max="5163" width="3.625" style="354" customWidth="1"/>
    <col min="5164" max="5165" width="2.625" style="354" customWidth="1"/>
    <col min="5166" max="5168" width="3.5" style="354" customWidth="1"/>
    <col min="5169" max="5376" width="5.625" style="354"/>
    <col min="5377" max="5378" width="4.125" style="354" customWidth="1"/>
    <col min="5379" max="5379" width="3.25" style="354" customWidth="1"/>
    <col min="5380" max="5380" width="2.625" style="354" customWidth="1"/>
    <col min="5381" max="5381" width="3.25" style="354" customWidth="1"/>
    <col min="5382" max="5382" width="2.625" style="354" customWidth="1"/>
    <col min="5383" max="5383" width="3.25" style="354" customWidth="1"/>
    <col min="5384" max="5384" width="2.625" style="354" customWidth="1"/>
    <col min="5385" max="5385" width="3.25" style="354" customWidth="1"/>
    <col min="5386" max="5386" width="2.625" style="354" customWidth="1"/>
    <col min="5387" max="5387" width="3.25" style="354" customWidth="1"/>
    <col min="5388" max="5388" width="2.625" style="354" customWidth="1"/>
    <col min="5389" max="5389" width="3.25" style="354" customWidth="1"/>
    <col min="5390" max="5390" width="2.625" style="354" customWidth="1"/>
    <col min="5391" max="5391" width="3.25" style="354" customWidth="1"/>
    <col min="5392" max="5392" width="2.625" style="354" customWidth="1"/>
    <col min="5393" max="5393" width="3.25" style="354" customWidth="1"/>
    <col min="5394" max="5394" width="2.625" style="354" customWidth="1"/>
    <col min="5395" max="5395" width="3.25" style="354" customWidth="1"/>
    <col min="5396" max="5396" width="2.625" style="354" customWidth="1"/>
    <col min="5397" max="5397" width="3.25" style="354" customWidth="1"/>
    <col min="5398" max="5398" width="2.625" style="354" customWidth="1"/>
    <col min="5399" max="5399" width="3.25" style="354" customWidth="1"/>
    <col min="5400" max="5400" width="2.625" style="354" customWidth="1"/>
    <col min="5401" max="5401" width="3.25" style="354" customWidth="1"/>
    <col min="5402" max="5402" width="2.625" style="354" customWidth="1"/>
    <col min="5403" max="5403" width="3.25" style="354" customWidth="1"/>
    <col min="5404" max="5404" width="2.625" style="354" customWidth="1"/>
    <col min="5405" max="5405" width="3.25" style="354" customWidth="1"/>
    <col min="5406" max="5406" width="2.625" style="354" customWidth="1"/>
    <col min="5407" max="5407" width="3.25" style="354" customWidth="1"/>
    <col min="5408" max="5408" width="2.625" style="354" customWidth="1"/>
    <col min="5409" max="5409" width="3.25" style="354" customWidth="1"/>
    <col min="5410" max="5410" width="2.75" style="354" customWidth="1"/>
    <col min="5411" max="5411" width="3.25" style="354" customWidth="1"/>
    <col min="5412" max="5412" width="2.625" style="354" customWidth="1"/>
    <col min="5413" max="5413" width="3.25" style="354" customWidth="1"/>
    <col min="5414" max="5414" width="2.625" style="354" customWidth="1"/>
    <col min="5415" max="5415" width="3.25" style="354" customWidth="1"/>
    <col min="5416" max="5416" width="2.625" style="354" customWidth="1"/>
    <col min="5417" max="5417" width="3.25" style="354" customWidth="1"/>
    <col min="5418" max="5418" width="2.625" style="354" customWidth="1"/>
    <col min="5419" max="5419" width="3.625" style="354" customWidth="1"/>
    <col min="5420" max="5421" width="2.625" style="354" customWidth="1"/>
    <col min="5422" max="5424" width="3.5" style="354" customWidth="1"/>
    <col min="5425" max="5632" width="5.625" style="354"/>
    <col min="5633" max="5634" width="4.125" style="354" customWidth="1"/>
    <col min="5635" max="5635" width="3.25" style="354" customWidth="1"/>
    <col min="5636" max="5636" width="2.625" style="354" customWidth="1"/>
    <col min="5637" max="5637" width="3.25" style="354" customWidth="1"/>
    <col min="5638" max="5638" width="2.625" style="354" customWidth="1"/>
    <col min="5639" max="5639" width="3.25" style="354" customWidth="1"/>
    <col min="5640" max="5640" width="2.625" style="354" customWidth="1"/>
    <col min="5641" max="5641" width="3.25" style="354" customWidth="1"/>
    <col min="5642" max="5642" width="2.625" style="354" customWidth="1"/>
    <col min="5643" max="5643" width="3.25" style="354" customWidth="1"/>
    <col min="5644" max="5644" width="2.625" style="354" customWidth="1"/>
    <col min="5645" max="5645" width="3.25" style="354" customWidth="1"/>
    <col min="5646" max="5646" width="2.625" style="354" customWidth="1"/>
    <col min="5647" max="5647" width="3.25" style="354" customWidth="1"/>
    <col min="5648" max="5648" width="2.625" style="354" customWidth="1"/>
    <col min="5649" max="5649" width="3.25" style="354" customWidth="1"/>
    <col min="5650" max="5650" width="2.625" style="354" customWidth="1"/>
    <col min="5651" max="5651" width="3.25" style="354" customWidth="1"/>
    <col min="5652" max="5652" width="2.625" style="354" customWidth="1"/>
    <col min="5653" max="5653" width="3.25" style="354" customWidth="1"/>
    <col min="5654" max="5654" width="2.625" style="354" customWidth="1"/>
    <col min="5655" max="5655" width="3.25" style="354" customWidth="1"/>
    <col min="5656" max="5656" width="2.625" style="354" customWidth="1"/>
    <col min="5657" max="5657" width="3.25" style="354" customWidth="1"/>
    <col min="5658" max="5658" width="2.625" style="354" customWidth="1"/>
    <col min="5659" max="5659" width="3.25" style="354" customWidth="1"/>
    <col min="5660" max="5660" width="2.625" style="354" customWidth="1"/>
    <col min="5661" max="5661" width="3.25" style="354" customWidth="1"/>
    <col min="5662" max="5662" width="2.625" style="354" customWidth="1"/>
    <col min="5663" max="5663" width="3.25" style="354" customWidth="1"/>
    <col min="5664" max="5664" width="2.625" style="354" customWidth="1"/>
    <col min="5665" max="5665" width="3.25" style="354" customWidth="1"/>
    <col min="5666" max="5666" width="2.75" style="354" customWidth="1"/>
    <col min="5667" max="5667" width="3.25" style="354" customWidth="1"/>
    <col min="5668" max="5668" width="2.625" style="354" customWidth="1"/>
    <col min="5669" max="5669" width="3.25" style="354" customWidth="1"/>
    <col min="5670" max="5670" width="2.625" style="354" customWidth="1"/>
    <col min="5671" max="5671" width="3.25" style="354" customWidth="1"/>
    <col min="5672" max="5672" width="2.625" style="354" customWidth="1"/>
    <col min="5673" max="5673" width="3.25" style="354" customWidth="1"/>
    <col min="5674" max="5674" width="2.625" style="354" customWidth="1"/>
    <col min="5675" max="5675" width="3.625" style="354" customWidth="1"/>
    <col min="5676" max="5677" width="2.625" style="354" customWidth="1"/>
    <col min="5678" max="5680" width="3.5" style="354" customWidth="1"/>
    <col min="5681" max="5888" width="5.625" style="354"/>
    <col min="5889" max="5890" width="4.125" style="354" customWidth="1"/>
    <col min="5891" max="5891" width="3.25" style="354" customWidth="1"/>
    <col min="5892" max="5892" width="2.625" style="354" customWidth="1"/>
    <col min="5893" max="5893" width="3.25" style="354" customWidth="1"/>
    <col min="5894" max="5894" width="2.625" style="354" customWidth="1"/>
    <col min="5895" max="5895" width="3.25" style="354" customWidth="1"/>
    <col min="5896" max="5896" width="2.625" style="354" customWidth="1"/>
    <col min="5897" max="5897" width="3.25" style="354" customWidth="1"/>
    <col min="5898" max="5898" width="2.625" style="354" customWidth="1"/>
    <col min="5899" max="5899" width="3.25" style="354" customWidth="1"/>
    <col min="5900" max="5900" width="2.625" style="354" customWidth="1"/>
    <col min="5901" max="5901" width="3.25" style="354" customWidth="1"/>
    <col min="5902" max="5902" width="2.625" style="354" customWidth="1"/>
    <col min="5903" max="5903" width="3.25" style="354" customWidth="1"/>
    <col min="5904" max="5904" width="2.625" style="354" customWidth="1"/>
    <col min="5905" max="5905" width="3.25" style="354" customWidth="1"/>
    <col min="5906" max="5906" width="2.625" style="354" customWidth="1"/>
    <col min="5907" max="5907" width="3.25" style="354" customWidth="1"/>
    <col min="5908" max="5908" width="2.625" style="354" customWidth="1"/>
    <col min="5909" max="5909" width="3.25" style="354" customWidth="1"/>
    <col min="5910" max="5910" width="2.625" style="354" customWidth="1"/>
    <col min="5911" max="5911" width="3.25" style="354" customWidth="1"/>
    <col min="5912" max="5912" width="2.625" style="354" customWidth="1"/>
    <col min="5913" max="5913" width="3.25" style="354" customWidth="1"/>
    <col min="5914" max="5914" width="2.625" style="354" customWidth="1"/>
    <col min="5915" max="5915" width="3.25" style="354" customWidth="1"/>
    <col min="5916" max="5916" width="2.625" style="354" customWidth="1"/>
    <col min="5917" max="5917" width="3.25" style="354" customWidth="1"/>
    <col min="5918" max="5918" width="2.625" style="354" customWidth="1"/>
    <col min="5919" max="5919" width="3.25" style="354" customWidth="1"/>
    <col min="5920" max="5920" width="2.625" style="354" customWidth="1"/>
    <col min="5921" max="5921" width="3.25" style="354" customWidth="1"/>
    <col min="5922" max="5922" width="2.75" style="354" customWidth="1"/>
    <col min="5923" max="5923" width="3.25" style="354" customWidth="1"/>
    <col min="5924" max="5924" width="2.625" style="354" customWidth="1"/>
    <col min="5925" max="5925" width="3.25" style="354" customWidth="1"/>
    <col min="5926" max="5926" width="2.625" style="354" customWidth="1"/>
    <col min="5927" max="5927" width="3.25" style="354" customWidth="1"/>
    <col min="5928" max="5928" width="2.625" style="354" customWidth="1"/>
    <col min="5929" max="5929" width="3.25" style="354" customWidth="1"/>
    <col min="5930" max="5930" width="2.625" style="354" customWidth="1"/>
    <col min="5931" max="5931" width="3.625" style="354" customWidth="1"/>
    <col min="5932" max="5933" width="2.625" style="354" customWidth="1"/>
    <col min="5934" max="5936" width="3.5" style="354" customWidth="1"/>
    <col min="5937" max="6144" width="5.625" style="354"/>
    <col min="6145" max="6146" width="4.125" style="354" customWidth="1"/>
    <col min="6147" max="6147" width="3.25" style="354" customWidth="1"/>
    <col min="6148" max="6148" width="2.625" style="354" customWidth="1"/>
    <col min="6149" max="6149" width="3.25" style="354" customWidth="1"/>
    <col min="6150" max="6150" width="2.625" style="354" customWidth="1"/>
    <col min="6151" max="6151" width="3.25" style="354" customWidth="1"/>
    <col min="6152" max="6152" width="2.625" style="354" customWidth="1"/>
    <col min="6153" max="6153" width="3.25" style="354" customWidth="1"/>
    <col min="6154" max="6154" width="2.625" style="354" customWidth="1"/>
    <col min="6155" max="6155" width="3.25" style="354" customWidth="1"/>
    <col min="6156" max="6156" width="2.625" style="354" customWidth="1"/>
    <col min="6157" max="6157" width="3.25" style="354" customWidth="1"/>
    <col min="6158" max="6158" width="2.625" style="354" customWidth="1"/>
    <col min="6159" max="6159" width="3.25" style="354" customWidth="1"/>
    <col min="6160" max="6160" width="2.625" style="354" customWidth="1"/>
    <col min="6161" max="6161" width="3.25" style="354" customWidth="1"/>
    <col min="6162" max="6162" width="2.625" style="354" customWidth="1"/>
    <col min="6163" max="6163" width="3.25" style="354" customWidth="1"/>
    <col min="6164" max="6164" width="2.625" style="354" customWidth="1"/>
    <col min="6165" max="6165" width="3.25" style="354" customWidth="1"/>
    <col min="6166" max="6166" width="2.625" style="354" customWidth="1"/>
    <col min="6167" max="6167" width="3.25" style="354" customWidth="1"/>
    <col min="6168" max="6168" width="2.625" style="354" customWidth="1"/>
    <col min="6169" max="6169" width="3.25" style="354" customWidth="1"/>
    <col min="6170" max="6170" width="2.625" style="354" customWidth="1"/>
    <col min="6171" max="6171" width="3.25" style="354" customWidth="1"/>
    <col min="6172" max="6172" width="2.625" style="354" customWidth="1"/>
    <col min="6173" max="6173" width="3.25" style="354" customWidth="1"/>
    <col min="6174" max="6174" width="2.625" style="354" customWidth="1"/>
    <col min="6175" max="6175" width="3.25" style="354" customWidth="1"/>
    <col min="6176" max="6176" width="2.625" style="354" customWidth="1"/>
    <col min="6177" max="6177" width="3.25" style="354" customWidth="1"/>
    <col min="6178" max="6178" width="2.75" style="354" customWidth="1"/>
    <col min="6179" max="6179" width="3.25" style="354" customWidth="1"/>
    <col min="6180" max="6180" width="2.625" style="354" customWidth="1"/>
    <col min="6181" max="6181" width="3.25" style="354" customWidth="1"/>
    <col min="6182" max="6182" width="2.625" style="354" customWidth="1"/>
    <col min="6183" max="6183" width="3.25" style="354" customWidth="1"/>
    <col min="6184" max="6184" width="2.625" style="354" customWidth="1"/>
    <col min="6185" max="6185" width="3.25" style="354" customWidth="1"/>
    <col min="6186" max="6186" width="2.625" style="354" customWidth="1"/>
    <col min="6187" max="6187" width="3.625" style="354" customWidth="1"/>
    <col min="6188" max="6189" width="2.625" style="354" customWidth="1"/>
    <col min="6190" max="6192" width="3.5" style="354" customWidth="1"/>
    <col min="6193" max="6400" width="5.625" style="354"/>
    <col min="6401" max="6402" width="4.125" style="354" customWidth="1"/>
    <col min="6403" max="6403" width="3.25" style="354" customWidth="1"/>
    <col min="6404" max="6404" width="2.625" style="354" customWidth="1"/>
    <col min="6405" max="6405" width="3.25" style="354" customWidth="1"/>
    <col min="6406" max="6406" width="2.625" style="354" customWidth="1"/>
    <col min="6407" max="6407" width="3.25" style="354" customWidth="1"/>
    <col min="6408" max="6408" width="2.625" style="354" customWidth="1"/>
    <col min="6409" max="6409" width="3.25" style="354" customWidth="1"/>
    <col min="6410" max="6410" width="2.625" style="354" customWidth="1"/>
    <col min="6411" max="6411" width="3.25" style="354" customWidth="1"/>
    <col min="6412" max="6412" width="2.625" style="354" customWidth="1"/>
    <col min="6413" max="6413" width="3.25" style="354" customWidth="1"/>
    <col min="6414" max="6414" width="2.625" style="354" customWidth="1"/>
    <col min="6415" max="6415" width="3.25" style="354" customWidth="1"/>
    <col min="6416" max="6416" width="2.625" style="354" customWidth="1"/>
    <col min="6417" max="6417" width="3.25" style="354" customWidth="1"/>
    <col min="6418" max="6418" width="2.625" style="354" customWidth="1"/>
    <col min="6419" max="6419" width="3.25" style="354" customWidth="1"/>
    <col min="6420" max="6420" width="2.625" style="354" customWidth="1"/>
    <col min="6421" max="6421" width="3.25" style="354" customWidth="1"/>
    <col min="6422" max="6422" width="2.625" style="354" customWidth="1"/>
    <col min="6423" max="6423" width="3.25" style="354" customWidth="1"/>
    <col min="6424" max="6424" width="2.625" style="354" customWidth="1"/>
    <col min="6425" max="6425" width="3.25" style="354" customWidth="1"/>
    <col min="6426" max="6426" width="2.625" style="354" customWidth="1"/>
    <col min="6427" max="6427" width="3.25" style="354" customWidth="1"/>
    <col min="6428" max="6428" width="2.625" style="354" customWidth="1"/>
    <col min="6429" max="6429" width="3.25" style="354" customWidth="1"/>
    <col min="6430" max="6430" width="2.625" style="354" customWidth="1"/>
    <col min="6431" max="6431" width="3.25" style="354" customWidth="1"/>
    <col min="6432" max="6432" width="2.625" style="354" customWidth="1"/>
    <col min="6433" max="6433" width="3.25" style="354" customWidth="1"/>
    <col min="6434" max="6434" width="2.75" style="354" customWidth="1"/>
    <col min="6435" max="6435" width="3.25" style="354" customWidth="1"/>
    <col min="6436" max="6436" width="2.625" style="354" customWidth="1"/>
    <col min="6437" max="6437" width="3.25" style="354" customWidth="1"/>
    <col min="6438" max="6438" width="2.625" style="354" customWidth="1"/>
    <col min="6439" max="6439" width="3.25" style="354" customWidth="1"/>
    <col min="6440" max="6440" width="2.625" style="354" customWidth="1"/>
    <col min="6441" max="6441" width="3.25" style="354" customWidth="1"/>
    <col min="6442" max="6442" width="2.625" style="354" customWidth="1"/>
    <col min="6443" max="6443" width="3.625" style="354" customWidth="1"/>
    <col min="6444" max="6445" width="2.625" style="354" customWidth="1"/>
    <col min="6446" max="6448" width="3.5" style="354" customWidth="1"/>
    <col min="6449" max="6656" width="5.625" style="354"/>
    <col min="6657" max="6658" width="4.125" style="354" customWidth="1"/>
    <col min="6659" max="6659" width="3.25" style="354" customWidth="1"/>
    <col min="6660" max="6660" width="2.625" style="354" customWidth="1"/>
    <col min="6661" max="6661" width="3.25" style="354" customWidth="1"/>
    <col min="6662" max="6662" width="2.625" style="354" customWidth="1"/>
    <col min="6663" max="6663" width="3.25" style="354" customWidth="1"/>
    <col min="6664" max="6664" width="2.625" style="354" customWidth="1"/>
    <col min="6665" max="6665" width="3.25" style="354" customWidth="1"/>
    <col min="6666" max="6666" width="2.625" style="354" customWidth="1"/>
    <col min="6667" max="6667" width="3.25" style="354" customWidth="1"/>
    <col min="6668" max="6668" width="2.625" style="354" customWidth="1"/>
    <col min="6669" max="6669" width="3.25" style="354" customWidth="1"/>
    <col min="6670" max="6670" width="2.625" style="354" customWidth="1"/>
    <col min="6671" max="6671" width="3.25" style="354" customWidth="1"/>
    <col min="6672" max="6672" width="2.625" style="354" customWidth="1"/>
    <col min="6673" max="6673" width="3.25" style="354" customWidth="1"/>
    <col min="6674" max="6674" width="2.625" style="354" customWidth="1"/>
    <col min="6675" max="6675" width="3.25" style="354" customWidth="1"/>
    <col min="6676" max="6676" width="2.625" style="354" customWidth="1"/>
    <col min="6677" max="6677" width="3.25" style="354" customWidth="1"/>
    <col min="6678" max="6678" width="2.625" style="354" customWidth="1"/>
    <col min="6679" max="6679" width="3.25" style="354" customWidth="1"/>
    <col min="6680" max="6680" width="2.625" style="354" customWidth="1"/>
    <col min="6681" max="6681" width="3.25" style="354" customWidth="1"/>
    <col min="6682" max="6682" width="2.625" style="354" customWidth="1"/>
    <col min="6683" max="6683" width="3.25" style="354" customWidth="1"/>
    <col min="6684" max="6684" width="2.625" style="354" customWidth="1"/>
    <col min="6685" max="6685" width="3.25" style="354" customWidth="1"/>
    <col min="6686" max="6686" width="2.625" style="354" customWidth="1"/>
    <col min="6687" max="6687" width="3.25" style="354" customWidth="1"/>
    <col min="6688" max="6688" width="2.625" style="354" customWidth="1"/>
    <col min="6689" max="6689" width="3.25" style="354" customWidth="1"/>
    <col min="6690" max="6690" width="2.75" style="354" customWidth="1"/>
    <col min="6691" max="6691" width="3.25" style="354" customWidth="1"/>
    <col min="6692" max="6692" width="2.625" style="354" customWidth="1"/>
    <col min="6693" max="6693" width="3.25" style="354" customWidth="1"/>
    <col min="6694" max="6694" width="2.625" style="354" customWidth="1"/>
    <col min="6695" max="6695" width="3.25" style="354" customWidth="1"/>
    <col min="6696" max="6696" width="2.625" style="354" customWidth="1"/>
    <col min="6697" max="6697" width="3.25" style="354" customWidth="1"/>
    <col min="6698" max="6698" width="2.625" style="354" customWidth="1"/>
    <col min="6699" max="6699" width="3.625" style="354" customWidth="1"/>
    <col min="6700" max="6701" width="2.625" style="354" customWidth="1"/>
    <col min="6702" max="6704" width="3.5" style="354" customWidth="1"/>
    <col min="6705" max="6912" width="5.625" style="354"/>
    <col min="6913" max="6914" width="4.125" style="354" customWidth="1"/>
    <col min="6915" max="6915" width="3.25" style="354" customWidth="1"/>
    <col min="6916" max="6916" width="2.625" style="354" customWidth="1"/>
    <col min="6917" max="6917" width="3.25" style="354" customWidth="1"/>
    <col min="6918" max="6918" width="2.625" style="354" customWidth="1"/>
    <col min="6919" max="6919" width="3.25" style="354" customWidth="1"/>
    <col min="6920" max="6920" width="2.625" style="354" customWidth="1"/>
    <col min="6921" max="6921" width="3.25" style="354" customWidth="1"/>
    <col min="6922" max="6922" width="2.625" style="354" customWidth="1"/>
    <col min="6923" max="6923" width="3.25" style="354" customWidth="1"/>
    <col min="6924" max="6924" width="2.625" style="354" customWidth="1"/>
    <col min="6925" max="6925" width="3.25" style="354" customWidth="1"/>
    <col min="6926" max="6926" width="2.625" style="354" customWidth="1"/>
    <col min="6927" max="6927" width="3.25" style="354" customWidth="1"/>
    <col min="6928" max="6928" width="2.625" style="354" customWidth="1"/>
    <col min="6929" max="6929" width="3.25" style="354" customWidth="1"/>
    <col min="6930" max="6930" width="2.625" style="354" customWidth="1"/>
    <col min="6931" max="6931" width="3.25" style="354" customWidth="1"/>
    <col min="6932" max="6932" width="2.625" style="354" customWidth="1"/>
    <col min="6933" max="6933" width="3.25" style="354" customWidth="1"/>
    <col min="6934" max="6934" width="2.625" style="354" customWidth="1"/>
    <col min="6935" max="6935" width="3.25" style="354" customWidth="1"/>
    <col min="6936" max="6936" width="2.625" style="354" customWidth="1"/>
    <col min="6937" max="6937" width="3.25" style="354" customWidth="1"/>
    <col min="6938" max="6938" width="2.625" style="354" customWidth="1"/>
    <col min="6939" max="6939" width="3.25" style="354" customWidth="1"/>
    <col min="6940" max="6940" width="2.625" style="354" customWidth="1"/>
    <col min="6941" max="6941" width="3.25" style="354" customWidth="1"/>
    <col min="6942" max="6942" width="2.625" style="354" customWidth="1"/>
    <col min="6943" max="6943" width="3.25" style="354" customWidth="1"/>
    <col min="6944" max="6944" width="2.625" style="354" customWidth="1"/>
    <col min="6945" max="6945" width="3.25" style="354" customWidth="1"/>
    <col min="6946" max="6946" width="2.75" style="354" customWidth="1"/>
    <col min="6947" max="6947" width="3.25" style="354" customWidth="1"/>
    <col min="6948" max="6948" width="2.625" style="354" customWidth="1"/>
    <col min="6949" max="6949" width="3.25" style="354" customWidth="1"/>
    <col min="6950" max="6950" width="2.625" style="354" customWidth="1"/>
    <col min="6951" max="6951" width="3.25" style="354" customWidth="1"/>
    <col min="6952" max="6952" width="2.625" style="354" customWidth="1"/>
    <col min="6953" max="6953" width="3.25" style="354" customWidth="1"/>
    <col min="6954" max="6954" width="2.625" style="354" customWidth="1"/>
    <col min="6955" max="6955" width="3.625" style="354" customWidth="1"/>
    <col min="6956" max="6957" width="2.625" style="354" customWidth="1"/>
    <col min="6958" max="6960" width="3.5" style="354" customWidth="1"/>
    <col min="6961" max="7168" width="5.625" style="354"/>
    <col min="7169" max="7170" width="4.125" style="354" customWidth="1"/>
    <col min="7171" max="7171" width="3.25" style="354" customWidth="1"/>
    <col min="7172" max="7172" width="2.625" style="354" customWidth="1"/>
    <col min="7173" max="7173" width="3.25" style="354" customWidth="1"/>
    <col min="7174" max="7174" width="2.625" style="354" customWidth="1"/>
    <col min="7175" max="7175" width="3.25" style="354" customWidth="1"/>
    <col min="7176" max="7176" width="2.625" style="354" customWidth="1"/>
    <col min="7177" max="7177" width="3.25" style="354" customWidth="1"/>
    <col min="7178" max="7178" width="2.625" style="354" customWidth="1"/>
    <col min="7179" max="7179" width="3.25" style="354" customWidth="1"/>
    <col min="7180" max="7180" width="2.625" style="354" customWidth="1"/>
    <col min="7181" max="7181" width="3.25" style="354" customWidth="1"/>
    <col min="7182" max="7182" width="2.625" style="354" customWidth="1"/>
    <col min="7183" max="7183" width="3.25" style="354" customWidth="1"/>
    <col min="7184" max="7184" width="2.625" style="354" customWidth="1"/>
    <col min="7185" max="7185" width="3.25" style="354" customWidth="1"/>
    <col min="7186" max="7186" width="2.625" style="354" customWidth="1"/>
    <col min="7187" max="7187" width="3.25" style="354" customWidth="1"/>
    <col min="7188" max="7188" width="2.625" style="354" customWidth="1"/>
    <col min="7189" max="7189" width="3.25" style="354" customWidth="1"/>
    <col min="7190" max="7190" width="2.625" style="354" customWidth="1"/>
    <col min="7191" max="7191" width="3.25" style="354" customWidth="1"/>
    <col min="7192" max="7192" width="2.625" style="354" customWidth="1"/>
    <col min="7193" max="7193" width="3.25" style="354" customWidth="1"/>
    <col min="7194" max="7194" width="2.625" style="354" customWidth="1"/>
    <col min="7195" max="7195" width="3.25" style="354" customWidth="1"/>
    <col min="7196" max="7196" width="2.625" style="354" customWidth="1"/>
    <col min="7197" max="7197" width="3.25" style="354" customWidth="1"/>
    <col min="7198" max="7198" width="2.625" style="354" customWidth="1"/>
    <col min="7199" max="7199" width="3.25" style="354" customWidth="1"/>
    <col min="7200" max="7200" width="2.625" style="354" customWidth="1"/>
    <col min="7201" max="7201" width="3.25" style="354" customWidth="1"/>
    <col min="7202" max="7202" width="2.75" style="354" customWidth="1"/>
    <col min="7203" max="7203" width="3.25" style="354" customWidth="1"/>
    <col min="7204" max="7204" width="2.625" style="354" customWidth="1"/>
    <col min="7205" max="7205" width="3.25" style="354" customWidth="1"/>
    <col min="7206" max="7206" width="2.625" style="354" customWidth="1"/>
    <col min="7207" max="7207" width="3.25" style="354" customWidth="1"/>
    <col min="7208" max="7208" width="2.625" style="354" customWidth="1"/>
    <col min="7209" max="7209" width="3.25" style="354" customWidth="1"/>
    <col min="7210" max="7210" width="2.625" style="354" customWidth="1"/>
    <col min="7211" max="7211" width="3.625" style="354" customWidth="1"/>
    <col min="7212" max="7213" width="2.625" style="354" customWidth="1"/>
    <col min="7214" max="7216" width="3.5" style="354" customWidth="1"/>
    <col min="7217" max="7424" width="5.625" style="354"/>
    <col min="7425" max="7426" width="4.125" style="354" customWidth="1"/>
    <col min="7427" max="7427" width="3.25" style="354" customWidth="1"/>
    <col min="7428" max="7428" width="2.625" style="354" customWidth="1"/>
    <col min="7429" max="7429" width="3.25" style="354" customWidth="1"/>
    <col min="7430" max="7430" width="2.625" style="354" customWidth="1"/>
    <col min="7431" max="7431" width="3.25" style="354" customWidth="1"/>
    <col min="7432" max="7432" width="2.625" style="354" customWidth="1"/>
    <col min="7433" max="7433" width="3.25" style="354" customWidth="1"/>
    <col min="7434" max="7434" width="2.625" style="354" customWidth="1"/>
    <col min="7435" max="7435" width="3.25" style="354" customWidth="1"/>
    <col min="7436" max="7436" width="2.625" style="354" customWidth="1"/>
    <col min="7437" max="7437" width="3.25" style="354" customWidth="1"/>
    <col min="7438" max="7438" width="2.625" style="354" customWidth="1"/>
    <col min="7439" max="7439" width="3.25" style="354" customWidth="1"/>
    <col min="7440" max="7440" width="2.625" style="354" customWidth="1"/>
    <col min="7441" max="7441" width="3.25" style="354" customWidth="1"/>
    <col min="7442" max="7442" width="2.625" style="354" customWidth="1"/>
    <col min="7443" max="7443" width="3.25" style="354" customWidth="1"/>
    <col min="7444" max="7444" width="2.625" style="354" customWidth="1"/>
    <col min="7445" max="7445" width="3.25" style="354" customWidth="1"/>
    <col min="7446" max="7446" width="2.625" style="354" customWidth="1"/>
    <col min="7447" max="7447" width="3.25" style="354" customWidth="1"/>
    <col min="7448" max="7448" width="2.625" style="354" customWidth="1"/>
    <col min="7449" max="7449" width="3.25" style="354" customWidth="1"/>
    <col min="7450" max="7450" width="2.625" style="354" customWidth="1"/>
    <col min="7451" max="7451" width="3.25" style="354" customWidth="1"/>
    <col min="7452" max="7452" width="2.625" style="354" customWidth="1"/>
    <col min="7453" max="7453" width="3.25" style="354" customWidth="1"/>
    <col min="7454" max="7454" width="2.625" style="354" customWidth="1"/>
    <col min="7455" max="7455" width="3.25" style="354" customWidth="1"/>
    <col min="7456" max="7456" width="2.625" style="354" customWidth="1"/>
    <col min="7457" max="7457" width="3.25" style="354" customWidth="1"/>
    <col min="7458" max="7458" width="2.75" style="354" customWidth="1"/>
    <col min="7459" max="7459" width="3.25" style="354" customWidth="1"/>
    <col min="7460" max="7460" width="2.625" style="354" customWidth="1"/>
    <col min="7461" max="7461" width="3.25" style="354" customWidth="1"/>
    <col min="7462" max="7462" width="2.625" style="354" customWidth="1"/>
    <col min="7463" max="7463" width="3.25" style="354" customWidth="1"/>
    <col min="7464" max="7464" width="2.625" style="354" customWidth="1"/>
    <col min="7465" max="7465" width="3.25" style="354" customWidth="1"/>
    <col min="7466" max="7466" width="2.625" style="354" customWidth="1"/>
    <col min="7467" max="7467" width="3.625" style="354" customWidth="1"/>
    <col min="7468" max="7469" width="2.625" style="354" customWidth="1"/>
    <col min="7470" max="7472" width="3.5" style="354" customWidth="1"/>
    <col min="7473" max="7680" width="5.625" style="354"/>
    <col min="7681" max="7682" width="4.125" style="354" customWidth="1"/>
    <col min="7683" max="7683" width="3.25" style="354" customWidth="1"/>
    <col min="7684" max="7684" width="2.625" style="354" customWidth="1"/>
    <col min="7685" max="7685" width="3.25" style="354" customWidth="1"/>
    <col min="7686" max="7686" width="2.625" style="354" customWidth="1"/>
    <col min="7687" max="7687" width="3.25" style="354" customWidth="1"/>
    <col min="7688" max="7688" width="2.625" style="354" customWidth="1"/>
    <col min="7689" max="7689" width="3.25" style="354" customWidth="1"/>
    <col min="7690" max="7690" width="2.625" style="354" customWidth="1"/>
    <col min="7691" max="7691" width="3.25" style="354" customWidth="1"/>
    <col min="7692" max="7692" width="2.625" style="354" customWidth="1"/>
    <col min="7693" max="7693" width="3.25" style="354" customWidth="1"/>
    <col min="7694" max="7694" width="2.625" style="354" customWidth="1"/>
    <col min="7695" max="7695" width="3.25" style="354" customWidth="1"/>
    <col min="7696" max="7696" width="2.625" style="354" customWidth="1"/>
    <col min="7697" max="7697" width="3.25" style="354" customWidth="1"/>
    <col min="7698" max="7698" width="2.625" style="354" customWidth="1"/>
    <col min="7699" max="7699" width="3.25" style="354" customWidth="1"/>
    <col min="7700" max="7700" width="2.625" style="354" customWidth="1"/>
    <col min="7701" max="7701" width="3.25" style="354" customWidth="1"/>
    <col min="7702" max="7702" width="2.625" style="354" customWidth="1"/>
    <col min="7703" max="7703" width="3.25" style="354" customWidth="1"/>
    <col min="7704" max="7704" width="2.625" style="354" customWidth="1"/>
    <col min="7705" max="7705" width="3.25" style="354" customWidth="1"/>
    <col min="7706" max="7706" width="2.625" style="354" customWidth="1"/>
    <col min="7707" max="7707" width="3.25" style="354" customWidth="1"/>
    <col min="7708" max="7708" width="2.625" style="354" customWidth="1"/>
    <col min="7709" max="7709" width="3.25" style="354" customWidth="1"/>
    <col min="7710" max="7710" width="2.625" style="354" customWidth="1"/>
    <col min="7711" max="7711" width="3.25" style="354" customWidth="1"/>
    <col min="7712" max="7712" width="2.625" style="354" customWidth="1"/>
    <col min="7713" max="7713" width="3.25" style="354" customWidth="1"/>
    <col min="7714" max="7714" width="2.75" style="354" customWidth="1"/>
    <col min="7715" max="7715" width="3.25" style="354" customWidth="1"/>
    <col min="7716" max="7716" width="2.625" style="354" customWidth="1"/>
    <col min="7717" max="7717" width="3.25" style="354" customWidth="1"/>
    <col min="7718" max="7718" width="2.625" style="354" customWidth="1"/>
    <col min="7719" max="7719" width="3.25" style="354" customWidth="1"/>
    <col min="7720" max="7720" width="2.625" style="354" customWidth="1"/>
    <col min="7721" max="7721" width="3.25" style="354" customWidth="1"/>
    <col min="7722" max="7722" width="2.625" style="354" customWidth="1"/>
    <col min="7723" max="7723" width="3.625" style="354" customWidth="1"/>
    <col min="7724" max="7725" width="2.625" style="354" customWidth="1"/>
    <col min="7726" max="7728" width="3.5" style="354" customWidth="1"/>
    <col min="7729" max="7936" width="5.625" style="354"/>
    <col min="7937" max="7938" width="4.125" style="354" customWidth="1"/>
    <col min="7939" max="7939" width="3.25" style="354" customWidth="1"/>
    <col min="7940" max="7940" width="2.625" style="354" customWidth="1"/>
    <col min="7941" max="7941" width="3.25" style="354" customWidth="1"/>
    <col min="7942" max="7942" width="2.625" style="354" customWidth="1"/>
    <col min="7943" max="7943" width="3.25" style="354" customWidth="1"/>
    <col min="7944" max="7944" width="2.625" style="354" customWidth="1"/>
    <col min="7945" max="7945" width="3.25" style="354" customWidth="1"/>
    <col min="7946" max="7946" width="2.625" style="354" customWidth="1"/>
    <col min="7947" max="7947" width="3.25" style="354" customWidth="1"/>
    <col min="7948" max="7948" width="2.625" style="354" customWidth="1"/>
    <col min="7949" max="7949" width="3.25" style="354" customWidth="1"/>
    <col min="7950" max="7950" width="2.625" style="354" customWidth="1"/>
    <col min="7951" max="7951" width="3.25" style="354" customWidth="1"/>
    <col min="7952" max="7952" width="2.625" style="354" customWidth="1"/>
    <col min="7953" max="7953" width="3.25" style="354" customWidth="1"/>
    <col min="7954" max="7954" width="2.625" style="354" customWidth="1"/>
    <col min="7955" max="7955" width="3.25" style="354" customWidth="1"/>
    <col min="7956" max="7956" width="2.625" style="354" customWidth="1"/>
    <col min="7957" max="7957" width="3.25" style="354" customWidth="1"/>
    <col min="7958" max="7958" width="2.625" style="354" customWidth="1"/>
    <col min="7959" max="7959" width="3.25" style="354" customWidth="1"/>
    <col min="7960" max="7960" width="2.625" style="354" customWidth="1"/>
    <col min="7961" max="7961" width="3.25" style="354" customWidth="1"/>
    <col min="7962" max="7962" width="2.625" style="354" customWidth="1"/>
    <col min="7963" max="7963" width="3.25" style="354" customWidth="1"/>
    <col min="7964" max="7964" width="2.625" style="354" customWidth="1"/>
    <col min="7965" max="7965" width="3.25" style="354" customWidth="1"/>
    <col min="7966" max="7966" width="2.625" style="354" customWidth="1"/>
    <col min="7967" max="7967" width="3.25" style="354" customWidth="1"/>
    <col min="7968" max="7968" width="2.625" style="354" customWidth="1"/>
    <col min="7969" max="7969" width="3.25" style="354" customWidth="1"/>
    <col min="7970" max="7970" width="2.75" style="354" customWidth="1"/>
    <col min="7971" max="7971" width="3.25" style="354" customWidth="1"/>
    <col min="7972" max="7972" width="2.625" style="354" customWidth="1"/>
    <col min="7973" max="7973" width="3.25" style="354" customWidth="1"/>
    <col min="7974" max="7974" width="2.625" style="354" customWidth="1"/>
    <col min="7975" max="7975" width="3.25" style="354" customWidth="1"/>
    <col min="7976" max="7976" width="2.625" style="354" customWidth="1"/>
    <col min="7977" max="7977" width="3.25" style="354" customWidth="1"/>
    <col min="7978" max="7978" width="2.625" style="354" customWidth="1"/>
    <col min="7979" max="7979" width="3.625" style="354" customWidth="1"/>
    <col min="7980" max="7981" width="2.625" style="354" customWidth="1"/>
    <col min="7982" max="7984" width="3.5" style="354" customWidth="1"/>
    <col min="7985" max="8192" width="5.625" style="354"/>
    <col min="8193" max="8194" width="4.125" style="354" customWidth="1"/>
    <col min="8195" max="8195" width="3.25" style="354" customWidth="1"/>
    <col min="8196" max="8196" width="2.625" style="354" customWidth="1"/>
    <col min="8197" max="8197" width="3.25" style="354" customWidth="1"/>
    <col min="8198" max="8198" width="2.625" style="354" customWidth="1"/>
    <col min="8199" max="8199" width="3.25" style="354" customWidth="1"/>
    <col min="8200" max="8200" width="2.625" style="354" customWidth="1"/>
    <col min="8201" max="8201" width="3.25" style="354" customWidth="1"/>
    <col min="8202" max="8202" width="2.625" style="354" customWidth="1"/>
    <col min="8203" max="8203" width="3.25" style="354" customWidth="1"/>
    <col min="8204" max="8204" width="2.625" style="354" customWidth="1"/>
    <col min="8205" max="8205" width="3.25" style="354" customWidth="1"/>
    <col min="8206" max="8206" width="2.625" style="354" customWidth="1"/>
    <col min="8207" max="8207" width="3.25" style="354" customWidth="1"/>
    <col min="8208" max="8208" width="2.625" style="354" customWidth="1"/>
    <col min="8209" max="8209" width="3.25" style="354" customWidth="1"/>
    <col min="8210" max="8210" width="2.625" style="354" customWidth="1"/>
    <col min="8211" max="8211" width="3.25" style="354" customWidth="1"/>
    <col min="8212" max="8212" width="2.625" style="354" customWidth="1"/>
    <col min="8213" max="8213" width="3.25" style="354" customWidth="1"/>
    <col min="8214" max="8214" width="2.625" style="354" customWidth="1"/>
    <col min="8215" max="8215" width="3.25" style="354" customWidth="1"/>
    <col min="8216" max="8216" width="2.625" style="354" customWidth="1"/>
    <col min="8217" max="8217" width="3.25" style="354" customWidth="1"/>
    <col min="8218" max="8218" width="2.625" style="354" customWidth="1"/>
    <col min="8219" max="8219" width="3.25" style="354" customWidth="1"/>
    <col min="8220" max="8220" width="2.625" style="354" customWidth="1"/>
    <col min="8221" max="8221" width="3.25" style="354" customWidth="1"/>
    <col min="8222" max="8222" width="2.625" style="354" customWidth="1"/>
    <col min="8223" max="8223" width="3.25" style="354" customWidth="1"/>
    <col min="8224" max="8224" width="2.625" style="354" customWidth="1"/>
    <col min="8225" max="8225" width="3.25" style="354" customWidth="1"/>
    <col min="8226" max="8226" width="2.75" style="354" customWidth="1"/>
    <col min="8227" max="8227" width="3.25" style="354" customWidth="1"/>
    <col min="8228" max="8228" width="2.625" style="354" customWidth="1"/>
    <col min="8229" max="8229" width="3.25" style="354" customWidth="1"/>
    <col min="8230" max="8230" width="2.625" style="354" customWidth="1"/>
    <col min="8231" max="8231" width="3.25" style="354" customWidth="1"/>
    <col min="8232" max="8232" width="2.625" style="354" customWidth="1"/>
    <col min="8233" max="8233" width="3.25" style="354" customWidth="1"/>
    <col min="8234" max="8234" width="2.625" style="354" customWidth="1"/>
    <col min="8235" max="8235" width="3.625" style="354" customWidth="1"/>
    <col min="8236" max="8237" width="2.625" style="354" customWidth="1"/>
    <col min="8238" max="8240" width="3.5" style="354" customWidth="1"/>
    <col min="8241" max="8448" width="5.625" style="354"/>
    <col min="8449" max="8450" width="4.125" style="354" customWidth="1"/>
    <col min="8451" max="8451" width="3.25" style="354" customWidth="1"/>
    <col min="8452" max="8452" width="2.625" style="354" customWidth="1"/>
    <col min="8453" max="8453" width="3.25" style="354" customWidth="1"/>
    <col min="8454" max="8454" width="2.625" style="354" customWidth="1"/>
    <col min="8455" max="8455" width="3.25" style="354" customWidth="1"/>
    <col min="8456" max="8456" width="2.625" style="354" customWidth="1"/>
    <col min="8457" max="8457" width="3.25" style="354" customWidth="1"/>
    <col min="8458" max="8458" width="2.625" style="354" customWidth="1"/>
    <col min="8459" max="8459" width="3.25" style="354" customWidth="1"/>
    <col min="8460" max="8460" width="2.625" style="354" customWidth="1"/>
    <col min="8461" max="8461" width="3.25" style="354" customWidth="1"/>
    <col min="8462" max="8462" width="2.625" style="354" customWidth="1"/>
    <col min="8463" max="8463" width="3.25" style="354" customWidth="1"/>
    <col min="8464" max="8464" width="2.625" style="354" customWidth="1"/>
    <col min="8465" max="8465" width="3.25" style="354" customWidth="1"/>
    <col min="8466" max="8466" width="2.625" style="354" customWidth="1"/>
    <col min="8467" max="8467" width="3.25" style="354" customWidth="1"/>
    <col min="8468" max="8468" width="2.625" style="354" customWidth="1"/>
    <col min="8469" max="8469" width="3.25" style="354" customWidth="1"/>
    <col min="8470" max="8470" width="2.625" style="354" customWidth="1"/>
    <col min="8471" max="8471" width="3.25" style="354" customWidth="1"/>
    <col min="8472" max="8472" width="2.625" style="354" customWidth="1"/>
    <col min="8473" max="8473" width="3.25" style="354" customWidth="1"/>
    <col min="8474" max="8474" width="2.625" style="354" customWidth="1"/>
    <col min="8475" max="8475" width="3.25" style="354" customWidth="1"/>
    <col min="8476" max="8476" width="2.625" style="354" customWidth="1"/>
    <col min="8477" max="8477" width="3.25" style="354" customWidth="1"/>
    <col min="8478" max="8478" width="2.625" style="354" customWidth="1"/>
    <col min="8479" max="8479" width="3.25" style="354" customWidth="1"/>
    <col min="8480" max="8480" width="2.625" style="354" customWidth="1"/>
    <col min="8481" max="8481" width="3.25" style="354" customWidth="1"/>
    <col min="8482" max="8482" width="2.75" style="354" customWidth="1"/>
    <col min="8483" max="8483" width="3.25" style="354" customWidth="1"/>
    <col min="8484" max="8484" width="2.625" style="354" customWidth="1"/>
    <col min="8485" max="8485" width="3.25" style="354" customWidth="1"/>
    <col min="8486" max="8486" width="2.625" style="354" customWidth="1"/>
    <col min="8487" max="8487" width="3.25" style="354" customWidth="1"/>
    <col min="8488" max="8488" width="2.625" style="354" customWidth="1"/>
    <col min="8489" max="8489" width="3.25" style="354" customWidth="1"/>
    <col min="8490" max="8490" width="2.625" style="354" customWidth="1"/>
    <col min="8491" max="8491" width="3.625" style="354" customWidth="1"/>
    <col min="8492" max="8493" width="2.625" style="354" customWidth="1"/>
    <col min="8494" max="8496" width="3.5" style="354" customWidth="1"/>
    <col min="8497" max="8704" width="5.625" style="354"/>
    <col min="8705" max="8706" width="4.125" style="354" customWidth="1"/>
    <col min="8707" max="8707" width="3.25" style="354" customWidth="1"/>
    <col min="8708" max="8708" width="2.625" style="354" customWidth="1"/>
    <col min="8709" max="8709" width="3.25" style="354" customWidth="1"/>
    <col min="8710" max="8710" width="2.625" style="354" customWidth="1"/>
    <col min="8711" max="8711" width="3.25" style="354" customWidth="1"/>
    <col min="8712" max="8712" width="2.625" style="354" customWidth="1"/>
    <col min="8713" max="8713" width="3.25" style="354" customWidth="1"/>
    <col min="8714" max="8714" width="2.625" style="354" customWidth="1"/>
    <col min="8715" max="8715" width="3.25" style="354" customWidth="1"/>
    <col min="8716" max="8716" width="2.625" style="354" customWidth="1"/>
    <col min="8717" max="8717" width="3.25" style="354" customWidth="1"/>
    <col min="8718" max="8718" width="2.625" style="354" customWidth="1"/>
    <col min="8719" max="8719" width="3.25" style="354" customWidth="1"/>
    <col min="8720" max="8720" width="2.625" style="354" customWidth="1"/>
    <col min="8721" max="8721" width="3.25" style="354" customWidth="1"/>
    <col min="8722" max="8722" width="2.625" style="354" customWidth="1"/>
    <col min="8723" max="8723" width="3.25" style="354" customWidth="1"/>
    <col min="8724" max="8724" width="2.625" style="354" customWidth="1"/>
    <col min="8725" max="8725" width="3.25" style="354" customWidth="1"/>
    <col min="8726" max="8726" width="2.625" style="354" customWidth="1"/>
    <col min="8727" max="8727" width="3.25" style="354" customWidth="1"/>
    <col min="8728" max="8728" width="2.625" style="354" customWidth="1"/>
    <col min="8729" max="8729" width="3.25" style="354" customWidth="1"/>
    <col min="8730" max="8730" width="2.625" style="354" customWidth="1"/>
    <col min="8731" max="8731" width="3.25" style="354" customWidth="1"/>
    <col min="8732" max="8732" width="2.625" style="354" customWidth="1"/>
    <col min="8733" max="8733" width="3.25" style="354" customWidth="1"/>
    <col min="8734" max="8734" width="2.625" style="354" customWidth="1"/>
    <col min="8735" max="8735" width="3.25" style="354" customWidth="1"/>
    <col min="8736" max="8736" width="2.625" style="354" customWidth="1"/>
    <col min="8737" max="8737" width="3.25" style="354" customWidth="1"/>
    <col min="8738" max="8738" width="2.75" style="354" customWidth="1"/>
    <col min="8739" max="8739" width="3.25" style="354" customWidth="1"/>
    <col min="8740" max="8740" width="2.625" style="354" customWidth="1"/>
    <col min="8741" max="8741" width="3.25" style="354" customWidth="1"/>
    <col min="8742" max="8742" width="2.625" style="354" customWidth="1"/>
    <col min="8743" max="8743" width="3.25" style="354" customWidth="1"/>
    <col min="8744" max="8744" width="2.625" style="354" customWidth="1"/>
    <col min="8745" max="8745" width="3.25" style="354" customWidth="1"/>
    <col min="8746" max="8746" width="2.625" style="354" customWidth="1"/>
    <col min="8747" max="8747" width="3.625" style="354" customWidth="1"/>
    <col min="8748" max="8749" width="2.625" style="354" customWidth="1"/>
    <col min="8750" max="8752" width="3.5" style="354" customWidth="1"/>
    <col min="8753" max="8960" width="5.625" style="354"/>
    <col min="8961" max="8962" width="4.125" style="354" customWidth="1"/>
    <col min="8963" max="8963" width="3.25" style="354" customWidth="1"/>
    <col min="8964" max="8964" width="2.625" style="354" customWidth="1"/>
    <col min="8965" max="8965" width="3.25" style="354" customWidth="1"/>
    <col min="8966" max="8966" width="2.625" style="354" customWidth="1"/>
    <col min="8967" max="8967" width="3.25" style="354" customWidth="1"/>
    <col min="8968" max="8968" width="2.625" style="354" customWidth="1"/>
    <col min="8969" max="8969" width="3.25" style="354" customWidth="1"/>
    <col min="8970" max="8970" width="2.625" style="354" customWidth="1"/>
    <col min="8971" max="8971" width="3.25" style="354" customWidth="1"/>
    <col min="8972" max="8972" width="2.625" style="354" customWidth="1"/>
    <col min="8973" max="8973" width="3.25" style="354" customWidth="1"/>
    <col min="8974" max="8974" width="2.625" style="354" customWidth="1"/>
    <col min="8975" max="8975" width="3.25" style="354" customWidth="1"/>
    <col min="8976" max="8976" width="2.625" style="354" customWidth="1"/>
    <col min="8977" max="8977" width="3.25" style="354" customWidth="1"/>
    <col min="8978" max="8978" width="2.625" style="354" customWidth="1"/>
    <col min="8979" max="8979" width="3.25" style="354" customWidth="1"/>
    <col min="8980" max="8980" width="2.625" style="354" customWidth="1"/>
    <col min="8981" max="8981" width="3.25" style="354" customWidth="1"/>
    <col min="8982" max="8982" width="2.625" style="354" customWidth="1"/>
    <col min="8983" max="8983" width="3.25" style="354" customWidth="1"/>
    <col min="8984" max="8984" width="2.625" style="354" customWidth="1"/>
    <col min="8985" max="8985" width="3.25" style="354" customWidth="1"/>
    <col min="8986" max="8986" width="2.625" style="354" customWidth="1"/>
    <col min="8987" max="8987" width="3.25" style="354" customWidth="1"/>
    <col min="8988" max="8988" width="2.625" style="354" customWidth="1"/>
    <col min="8989" max="8989" width="3.25" style="354" customWidth="1"/>
    <col min="8990" max="8990" width="2.625" style="354" customWidth="1"/>
    <col min="8991" max="8991" width="3.25" style="354" customWidth="1"/>
    <col min="8992" max="8992" width="2.625" style="354" customWidth="1"/>
    <col min="8993" max="8993" width="3.25" style="354" customWidth="1"/>
    <col min="8994" max="8994" width="2.75" style="354" customWidth="1"/>
    <col min="8995" max="8995" width="3.25" style="354" customWidth="1"/>
    <col min="8996" max="8996" width="2.625" style="354" customWidth="1"/>
    <col min="8997" max="8997" width="3.25" style="354" customWidth="1"/>
    <col min="8998" max="8998" width="2.625" style="354" customWidth="1"/>
    <col min="8999" max="8999" width="3.25" style="354" customWidth="1"/>
    <col min="9000" max="9000" width="2.625" style="354" customWidth="1"/>
    <col min="9001" max="9001" width="3.25" style="354" customWidth="1"/>
    <col min="9002" max="9002" width="2.625" style="354" customWidth="1"/>
    <col min="9003" max="9003" width="3.625" style="354" customWidth="1"/>
    <col min="9004" max="9005" width="2.625" style="354" customWidth="1"/>
    <col min="9006" max="9008" width="3.5" style="354" customWidth="1"/>
    <col min="9009" max="9216" width="5.625" style="354"/>
    <col min="9217" max="9218" width="4.125" style="354" customWidth="1"/>
    <col min="9219" max="9219" width="3.25" style="354" customWidth="1"/>
    <col min="9220" max="9220" width="2.625" style="354" customWidth="1"/>
    <col min="9221" max="9221" width="3.25" style="354" customWidth="1"/>
    <col min="9222" max="9222" width="2.625" style="354" customWidth="1"/>
    <col min="9223" max="9223" width="3.25" style="354" customWidth="1"/>
    <col min="9224" max="9224" width="2.625" style="354" customWidth="1"/>
    <col min="9225" max="9225" width="3.25" style="354" customWidth="1"/>
    <col min="9226" max="9226" width="2.625" style="354" customWidth="1"/>
    <col min="9227" max="9227" width="3.25" style="354" customWidth="1"/>
    <col min="9228" max="9228" width="2.625" style="354" customWidth="1"/>
    <col min="9229" max="9229" width="3.25" style="354" customWidth="1"/>
    <col min="9230" max="9230" width="2.625" style="354" customWidth="1"/>
    <col min="9231" max="9231" width="3.25" style="354" customWidth="1"/>
    <col min="9232" max="9232" width="2.625" style="354" customWidth="1"/>
    <col min="9233" max="9233" width="3.25" style="354" customWidth="1"/>
    <col min="9234" max="9234" width="2.625" style="354" customWidth="1"/>
    <col min="9235" max="9235" width="3.25" style="354" customWidth="1"/>
    <col min="9236" max="9236" width="2.625" style="354" customWidth="1"/>
    <col min="9237" max="9237" width="3.25" style="354" customWidth="1"/>
    <col min="9238" max="9238" width="2.625" style="354" customWidth="1"/>
    <col min="9239" max="9239" width="3.25" style="354" customWidth="1"/>
    <col min="9240" max="9240" width="2.625" style="354" customWidth="1"/>
    <col min="9241" max="9241" width="3.25" style="354" customWidth="1"/>
    <col min="9242" max="9242" width="2.625" style="354" customWidth="1"/>
    <col min="9243" max="9243" width="3.25" style="354" customWidth="1"/>
    <col min="9244" max="9244" width="2.625" style="354" customWidth="1"/>
    <col min="9245" max="9245" width="3.25" style="354" customWidth="1"/>
    <col min="9246" max="9246" width="2.625" style="354" customWidth="1"/>
    <col min="9247" max="9247" width="3.25" style="354" customWidth="1"/>
    <col min="9248" max="9248" width="2.625" style="354" customWidth="1"/>
    <col min="9249" max="9249" width="3.25" style="354" customWidth="1"/>
    <col min="9250" max="9250" width="2.75" style="354" customWidth="1"/>
    <col min="9251" max="9251" width="3.25" style="354" customWidth="1"/>
    <col min="9252" max="9252" width="2.625" style="354" customWidth="1"/>
    <col min="9253" max="9253" width="3.25" style="354" customWidth="1"/>
    <col min="9254" max="9254" width="2.625" style="354" customWidth="1"/>
    <col min="9255" max="9255" width="3.25" style="354" customWidth="1"/>
    <col min="9256" max="9256" width="2.625" style="354" customWidth="1"/>
    <col min="9257" max="9257" width="3.25" style="354" customWidth="1"/>
    <col min="9258" max="9258" width="2.625" style="354" customWidth="1"/>
    <col min="9259" max="9259" width="3.625" style="354" customWidth="1"/>
    <col min="9260" max="9261" width="2.625" style="354" customWidth="1"/>
    <col min="9262" max="9264" width="3.5" style="354" customWidth="1"/>
    <col min="9265" max="9472" width="5.625" style="354"/>
    <col min="9473" max="9474" width="4.125" style="354" customWidth="1"/>
    <col min="9475" max="9475" width="3.25" style="354" customWidth="1"/>
    <col min="9476" max="9476" width="2.625" style="354" customWidth="1"/>
    <col min="9477" max="9477" width="3.25" style="354" customWidth="1"/>
    <col min="9478" max="9478" width="2.625" style="354" customWidth="1"/>
    <col min="9479" max="9479" width="3.25" style="354" customWidth="1"/>
    <col min="9480" max="9480" width="2.625" style="354" customWidth="1"/>
    <col min="9481" max="9481" width="3.25" style="354" customWidth="1"/>
    <col min="9482" max="9482" width="2.625" style="354" customWidth="1"/>
    <col min="9483" max="9483" width="3.25" style="354" customWidth="1"/>
    <col min="9484" max="9484" width="2.625" style="354" customWidth="1"/>
    <col min="9485" max="9485" width="3.25" style="354" customWidth="1"/>
    <col min="9486" max="9486" width="2.625" style="354" customWidth="1"/>
    <col min="9487" max="9487" width="3.25" style="354" customWidth="1"/>
    <col min="9488" max="9488" width="2.625" style="354" customWidth="1"/>
    <col min="9489" max="9489" width="3.25" style="354" customWidth="1"/>
    <col min="9490" max="9490" width="2.625" style="354" customWidth="1"/>
    <col min="9491" max="9491" width="3.25" style="354" customWidth="1"/>
    <col min="9492" max="9492" width="2.625" style="354" customWidth="1"/>
    <col min="9493" max="9493" width="3.25" style="354" customWidth="1"/>
    <col min="9494" max="9494" width="2.625" style="354" customWidth="1"/>
    <col min="9495" max="9495" width="3.25" style="354" customWidth="1"/>
    <col min="9496" max="9496" width="2.625" style="354" customWidth="1"/>
    <col min="9497" max="9497" width="3.25" style="354" customWidth="1"/>
    <col min="9498" max="9498" width="2.625" style="354" customWidth="1"/>
    <col min="9499" max="9499" width="3.25" style="354" customWidth="1"/>
    <col min="9500" max="9500" width="2.625" style="354" customWidth="1"/>
    <col min="9501" max="9501" width="3.25" style="354" customWidth="1"/>
    <col min="9502" max="9502" width="2.625" style="354" customWidth="1"/>
    <col min="9503" max="9503" width="3.25" style="354" customWidth="1"/>
    <col min="9504" max="9504" width="2.625" style="354" customWidth="1"/>
    <col min="9505" max="9505" width="3.25" style="354" customWidth="1"/>
    <col min="9506" max="9506" width="2.75" style="354" customWidth="1"/>
    <col min="9507" max="9507" width="3.25" style="354" customWidth="1"/>
    <col min="9508" max="9508" width="2.625" style="354" customWidth="1"/>
    <col min="9509" max="9509" width="3.25" style="354" customWidth="1"/>
    <col min="9510" max="9510" width="2.625" style="354" customWidth="1"/>
    <col min="9511" max="9511" width="3.25" style="354" customWidth="1"/>
    <col min="9512" max="9512" width="2.625" style="354" customWidth="1"/>
    <col min="9513" max="9513" width="3.25" style="354" customWidth="1"/>
    <col min="9514" max="9514" width="2.625" style="354" customWidth="1"/>
    <col min="9515" max="9515" width="3.625" style="354" customWidth="1"/>
    <col min="9516" max="9517" width="2.625" style="354" customWidth="1"/>
    <col min="9518" max="9520" width="3.5" style="354" customWidth="1"/>
    <col min="9521" max="9728" width="5.625" style="354"/>
    <col min="9729" max="9730" width="4.125" style="354" customWidth="1"/>
    <col min="9731" max="9731" width="3.25" style="354" customWidth="1"/>
    <col min="9732" max="9732" width="2.625" style="354" customWidth="1"/>
    <col min="9733" max="9733" width="3.25" style="354" customWidth="1"/>
    <col min="9734" max="9734" width="2.625" style="354" customWidth="1"/>
    <col min="9735" max="9735" width="3.25" style="354" customWidth="1"/>
    <col min="9736" max="9736" width="2.625" style="354" customWidth="1"/>
    <col min="9737" max="9737" width="3.25" style="354" customWidth="1"/>
    <col min="9738" max="9738" width="2.625" style="354" customWidth="1"/>
    <col min="9739" max="9739" width="3.25" style="354" customWidth="1"/>
    <col min="9740" max="9740" width="2.625" style="354" customWidth="1"/>
    <col min="9741" max="9741" width="3.25" style="354" customWidth="1"/>
    <col min="9742" max="9742" width="2.625" style="354" customWidth="1"/>
    <col min="9743" max="9743" width="3.25" style="354" customWidth="1"/>
    <col min="9744" max="9744" width="2.625" style="354" customWidth="1"/>
    <col min="9745" max="9745" width="3.25" style="354" customWidth="1"/>
    <col min="9746" max="9746" width="2.625" style="354" customWidth="1"/>
    <col min="9747" max="9747" width="3.25" style="354" customWidth="1"/>
    <col min="9748" max="9748" width="2.625" style="354" customWidth="1"/>
    <col min="9749" max="9749" width="3.25" style="354" customWidth="1"/>
    <col min="9750" max="9750" width="2.625" style="354" customWidth="1"/>
    <col min="9751" max="9751" width="3.25" style="354" customWidth="1"/>
    <col min="9752" max="9752" width="2.625" style="354" customWidth="1"/>
    <col min="9753" max="9753" width="3.25" style="354" customWidth="1"/>
    <col min="9754" max="9754" width="2.625" style="354" customWidth="1"/>
    <col min="9755" max="9755" width="3.25" style="354" customWidth="1"/>
    <col min="9756" max="9756" width="2.625" style="354" customWidth="1"/>
    <col min="9757" max="9757" width="3.25" style="354" customWidth="1"/>
    <col min="9758" max="9758" width="2.625" style="354" customWidth="1"/>
    <col min="9759" max="9759" width="3.25" style="354" customWidth="1"/>
    <col min="9760" max="9760" width="2.625" style="354" customWidth="1"/>
    <col min="9761" max="9761" width="3.25" style="354" customWidth="1"/>
    <col min="9762" max="9762" width="2.75" style="354" customWidth="1"/>
    <col min="9763" max="9763" width="3.25" style="354" customWidth="1"/>
    <col min="9764" max="9764" width="2.625" style="354" customWidth="1"/>
    <col min="9765" max="9765" width="3.25" style="354" customWidth="1"/>
    <col min="9766" max="9766" width="2.625" style="354" customWidth="1"/>
    <col min="9767" max="9767" width="3.25" style="354" customWidth="1"/>
    <col min="9768" max="9768" width="2.625" style="354" customWidth="1"/>
    <col min="9769" max="9769" width="3.25" style="354" customWidth="1"/>
    <col min="9770" max="9770" width="2.625" style="354" customWidth="1"/>
    <col min="9771" max="9771" width="3.625" style="354" customWidth="1"/>
    <col min="9772" max="9773" width="2.625" style="354" customWidth="1"/>
    <col min="9774" max="9776" width="3.5" style="354" customWidth="1"/>
    <col min="9777" max="9984" width="5.625" style="354"/>
    <col min="9985" max="9986" width="4.125" style="354" customWidth="1"/>
    <col min="9987" max="9987" width="3.25" style="354" customWidth="1"/>
    <col min="9988" max="9988" width="2.625" style="354" customWidth="1"/>
    <col min="9989" max="9989" width="3.25" style="354" customWidth="1"/>
    <col min="9990" max="9990" width="2.625" style="354" customWidth="1"/>
    <col min="9991" max="9991" width="3.25" style="354" customWidth="1"/>
    <col min="9992" max="9992" width="2.625" style="354" customWidth="1"/>
    <col min="9993" max="9993" width="3.25" style="354" customWidth="1"/>
    <col min="9994" max="9994" width="2.625" style="354" customWidth="1"/>
    <col min="9995" max="9995" width="3.25" style="354" customWidth="1"/>
    <col min="9996" max="9996" width="2.625" style="354" customWidth="1"/>
    <col min="9997" max="9997" width="3.25" style="354" customWidth="1"/>
    <col min="9998" max="9998" width="2.625" style="354" customWidth="1"/>
    <col min="9999" max="9999" width="3.25" style="354" customWidth="1"/>
    <col min="10000" max="10000" width="2.625" style="354" customWidth="1"/>
    <col min="10001" max="10001" width="3.25" style="354" customWidth="1"/>
    <col min="10002" max="10002" width="2.625" style="354" customWidth="1"/>
    <col min="10003" max="10003" width="3.25" style="354" customWidth="1"/>
    <col min="10004" max="10004" width="2.625" style="354" customWidth="1"/>
    <col min="10005" max="10005" width="3.25" style="354" customWidth="1"/>
    <col min="10006" max="10006" width="2.625" style="354" customWidth="1"/>
    <col min="10007" max="10007" width="3.25" style="354" customWidth="1"/>
    <col min="10008" max="10008" width="2.625" style="354" customWidth="1"/>
    <col min="10009" max="10009" width="3.25" style="354" customWidth="1"/>
    <col min="10010" max="10010" width="2.625" style="354" customWidth="1"/>
    <col min="10011" max="10011" width="3.25" style="354" customWidth="1"/>
    <col min="10012" max="10012" width="2.625" style="354" customWidth="1"/>
    <col min="10013" max="10013" width="3.25" style="354" customWidth="1"/>
    <col min="10014" max="10014" width="2.625" style="354" customWidth="1"/>
    <col min="10015" max="10015" width="3.25" style="354" customWidth="1"/>
    <col min="10016" max="10016" width="2.625" style="354" customWidth="1"/>
    <col min="10017" max="10017" width="3.25" style="354" customWidth="1"/>
    <col min="10018" max="10018" width="2.75" style="354" customWidth="1"/>
    <col min="10019" max="10019" width="3.25" style="354" customWidth="1"/>
    <col min="10020" max="10020" width="2.625" style="354" customWidth="1"/>
    <col min="10021" max="10021" width="3.25" style="354" customWidth="1"/>
    <col min="10022" max="10022" width="2.625" style="354" customWidth="1"/>
    <col min="10023" max="10023" width="3.25" style="354" customWidth="1"/>
    <col min="10024" max="10024" width="2.625" style="354" customWidth="1"/>
    <col min="10025" max="10025" width="3.25" style="354" customWidth="1"/>
    <col min="10026" max="10026" width="2.625" style="354" customWidth="1"/>
    <col min="10027" max="10027" width="3.625" style="354" customWidth="1"/>
    <col min="10028" max="10029" width="2.625" style="354" customWidth="1"/>
    <col min="10030" max="10032" width="3.5" style="354" customWidth="1"/>
    <col min="10033" max="10240" width="5.625" style="354"/>
    <col min="10241" max="10242" width="4.125" style="354" customWidth="1"/>
    <col min="10243" max="10243" width="3.25" style="354" customWidth="1"/>
    <col min="10244" max="10244" width="2.625" style="354" customWidth="1"/>
    <col min="10245" max="10245" width="3.25" style="354" customWidth="1"/>
    <col min="10246" max="10246" width="2.625" style="354" customWidth="1"/>
    <col min="10247" max="10247" width="3.25" style="354" customWidth="1"/>
    <col min="10248" max="10248" width="2.625" style="354" customWidth="1"/>
    <col min="10249" max="10249" width="3.25" style="354" customWidth="1"/>
    <col min="10250" max="10250" width="2.625" style="354" customWidth="1"/>
    <col min="10251" max="10251" width="3.25" style="354" customWidth="1"/>
    <col min="10252" max="10252" width="2.625" style="354" customWidth="1"/>
    <col min="10253" max="10253" width="3.25" style="354" customWidth="1"/>
    <col min="10254" max="10254" width="2.625" style="354" customWidth="1"/>
    <col min="10255" max="10255" width="3.25" style="354" customWidth="1"/>
    <col min="10256" max="10256" width="2.625" style="354" customWidth="1"/>
    <col min="10257" max="10257" width="3.25" style="354" customWidth="1"/>
    <col min="10258" max="10258" width="2.625" style="354" customWidth="1"/>
    <col min="10259" max="10259" width="3.25" style="354" customWidth="1"/>
    <col min="10260" max="10260" width="2.625" style="354" customWidth="1"/>
    <col min="10261" max="10261" width="3.25" style="354" customWidth="1"/>
    <col min="10262" max="10262" width="2.625" style="354" customWidth="1"/>
    <col min="10263" max="10263" width="3.25" style="354" customWidth="1"/>
    <col min="10264" max="10264" width="2.625" style="354" customWidth="1"/>
    <col min="10265" max="10265" width="3.25" style="354" customWidth="1"/>
    <col min="10266" max="10266" width="2.625" style="354" customWidth="1"/>
    <col min="10267" max="10267" width="3.25" style="354" customWidth="1"/>
    <col min="10268" max="10268" width="2.625" style="354" customWidth="1"/>
    <col min="10269" max="10269" width="3.25" style="354" customWidth="1"/>
    <col min="10270" max="10270" width="2.625" style="354" customWidth="1"/>
    <col min="10271" max="10271" width="3.25" style="354" customWidth="1"/>
    <col min="10272" max="10272" width="2.625" style="354" customWidth="1"/>
    <col min="10273" max="10273" width="3.25" style="354" customWidth="1"/>
    <col min="10274" max="10274" width="2.75" style="354" customWidth="1"/>
    <col min="10275" max="10275" width="3.25" style="354" customWidth="1"/>
    <col min="10276" max="10276" width="2.625" style="354" customWidth="1"/>
    <col min="10277" max="10277" width="3.25" style="354" customWidth="1"/>
    <col min="10278" max="10278" width="2.625" style="354" customWidth="1"/>
    <col min="10279" max="10279" width="3.25" style="354" customWidth="1"/>
    <col min="10280" max="10280" width="2.625" style="354" customWidth="1"/>
    <col min="10281" max="10281" width="3.25" style="354" customWidth="1"/>
    <col min="10282" max="10282" width="2.625" style="354" customWidth="1"/>
    <col min="10283" max="10283" width="3.625" style="354" customWidth="1"/>
    <col min="10284" max="10285" width="2.625" style="354" customWidth="1"/>
    <col min="10286" max="10288" width="3.5" style="354" customWidth="1"/>
    <col min="10289" max="10496" width="5.625" style="354"/>
    <col min="10497" max="10498" width="4.125" style="354" customWidth="1"/>
    <col min="10499" max="10499" width="3.25" style="354" customWidth="1"/>
    <col min="10500" max="10500" width="2.625" style="354" customWidth="1"/>
    <col min="10501" max="10501" width="3.25" style="354" customWidth="1"/>
    <col min="10502" max="10502" width="2.625" style="354" customWidth="1"/>
    <col min="10503" max="10503" width="3.25" style="354" customWidth="1"/>
    <col min="10504" max="10504" width="2.625" style="354" customWidth="1"/>
    <col min="10505" max="10505" width="3.25" style="354" customWidth="1"/>
    <col min="10506" max="10506" width="2.625" style="354" customWidth="1"/>
    <col min="10507" max="10507" width="3.25" style="354" customWidth="1"/>
    <col min="10508" max="10508" width="2.625" style="354" customWidth="1"/>
    <col min="10509" max="10509" width="3.25" style="354" customWidth="1"/>
    <col min="10510" max="10510" width="2.625" style="354" customWidth="1"/>
    <col min="10511" max="10511" width="3.25" style="354" customWidth="1"/>
    <col min="10512" max="10512" width="2.625" style="354" customWidth="1"/>
    <col min="10513" max="10513" width="3.25" style="354" customWidth="1"/>
    <col min="10514" max="10514" width="2.625" style="354" customWidth="1"/>
    <col min="10515" max="10515" width="3.25" style="354" customWidth="1"/>
    <col min="10516" max="10516" width="2.625" style="354" customWidth="1"/>
    <col min="10517" max="10517" width="3.25" style="354" customWidth="1"/>
    <col min="10518" max="10518" width="2.625" style="354" customWidth="1"/>
    <col min="10519" max="10519" width="3.25" style="354" customWidth="1"/>
    <col min="10520" max="10520" width="2.625" style="354" customWidth="1"/>
    <col min="10521" max="10521" width="3.25" style="354" customWidth="1"/>
    <col min="10522" max="10522" width="2.625" style="354" customWidth="1"/>
    <col min="10523" max="10523" width="3.25" style="354" customWidth="1"/>
    <col min="10524" max="10524" width="2.625" style="354" customWidth="1"/>
    <col min="10525" max="10525" width="3.25" style="354" customWidth="1"/>
    <col min="10526" max="10526" width="2.625" style="354" customWidth="1"/>
    <col min="10527" max="10527" width="3.25" style="354" customWidth="1"/>
    <col min="10528" max="10528" width="2.625" style="354" customWidth="1"/>
    <col min="10529" max="10529" width="3.25" style="354" customWidth="1"/>
    <col min="10530" max="10530" width="2.75" style="354" customWidth="1"/>
    <col min="10531" max="10531" width="3.25" style="354" customWidth="1"/>
    <col min="10532" max="10532" width="2.625" style="354" customWidth="1"/>
    <col min="10533" max="10533" width="3.25" style="354" customWidth="1"/>
    <col min="10534" max="10534" width="2.625" style="354" customWidth="1"/>
    <col min="10535" max="10535" width="3.25" style="354" customWidth="1"/>
    <col min="10536" max="10536" width="2.625" style="354" customWidth="1"/>
    <col min="10537" max="10537" width="3.25" style="354" customWidth="1"/>
    <col min="10538" max="10538" width="2.625" style="354" customWidth="1"/>
    <col min="10539" max="10539" width="3.625" style="354" customWidth="1"/>
    <col min="10540" max="10541" width="2.625" style="354" customWidth="1"/>
    <col min="10542" max="10544" width="3.5" style="354" customWidth="1"/>
    <col min="10545" max="10752" width="5.625" style="354"/>
    <col min="10753" max="10754" width="4.125" style="354" customWidth="1"/>
    <col min="10755" max="10755" width="3.25" style="354" customWidth="1"/>
    <col min="10756" max="10756" width="2.625" style="354" customWidth="1"/>
    <col min="10757" max="10757" width="3.25" style="354" customWidth="1"/>
    <col min="10758" max="10758" width="2.625" style="354" customWidth="1"/>
    <col min="10759" max="10759" width="3.25" style="354" customWidth="1"/>
    <col min="10760" max="10760" width="2.625" style="354" customWidth="1"/>
    <col min="10761" max="10761" width="3.25" style="354" customWidth="1"/>
    <col min="10762" max="10762" width="2.625" style="354" customWidth="1"/>
    <col min="10763" max="10763" width="3.25" style="354" customWidth="1"/>
    <col min="10764" max="10764" width="2.625" style="354" customWidth="1"/>
    <col min="10765" max="10765" width="3.25" style="354" customWidth="1"/>
    <col min="10766" max="10766" width="2.625" style="354" customWidth="1"/>
    <col min="10767" max="10767" width="3.25" style="354" customWidth="1"/>
    <col min="10768" max="10768" width="2.625" style="354" customWidth="1"/>
    <col min="10769" max="10769" width="3.25" style="354" customWidth="1"/>
    <col min="10770" max="10770" width="2.625" style="354" customWidth="1"/>
    <col min="10771" max="10771" width="3.25" style="354" customWidth="1"/>
    <col min="10772" max="10772" width="2.625" style="354" customWidth="1"/>
    <col min="10773" max="10773" width="3.25" style="354" customWidth="1"/>
    <col min="10774" max="10774" width="2.625" style="354" customWidth="1"/>
    <col min="10775" max="10775" width="3.25" style="354" customWidth="1"/>
    <col min="10776" max="10776" width="2.625" style="354" customWidth="1"/>
    <col min="10777" max="10777" width="3.25" style="354" customWidth="1"/>
    <col min="10778" max="10778" width="2.625" style="354" customWidth="1"/>
    <col min="10779" max="10779" width="3.25" style="354" customWidth="1"/>
    <col min="10780" max="10780" width="2.625" style="354" customWidth="1"/>
    <col min="10781" max="10781" width="3.25" style="354" customWidth="1"/>
    <col min="10782" max="10782" width="2.625" style="354" customWidth="1"/>
    <col min="10783" max="10783" width="3.25" style="354" customWidth="1"/>
    <col min="10784" max="10784" width="2.625" style="354" customWidth="1"/>
    <col min="10785" max="10785" width="3.25" style="354" customWidth="1"/>
    <col min="10786" max="10786" width="2.75" style="354" customWidth="1"/>
    <col min="10787" max="10787" width="3.25" style="354" customWidth="1"/>
    <col min="10788" max="10788" width="2.625" style="354" customWidth="1"/>
    <col min="10789" max="10789" width="3.25" style="354" customWidth="1"/>
    <col min="10790" max="10790" width="2.625" style="354" customWidth="1"/>
    <col min="10791" max="10791" width="3.25" style="354" customWidth="1"/>
    <col min="10792" max="10792" width="2.625" style="354" customWidth="1"/>
    <col min="10793" max="10793" width="3.25" style="354" customWidth="1"/>
    <col min="10794" max="10794" width="2.625" style="354" customWidth="1"/>
    <col min="10795" max="10795" width="3.625" style="354" customWidth="1"/>
    <col min="10796" max="10797" width="2.625" style="354" customWidth="1"/>
    <col min="10798" max="10800" width="3.5" style="354" customWidth="1"/>
    <col min="10801" max="11008" width="5.625" style="354"/>
    <col min="11009" max="11010" width="4.125" style="354" customWidth="1"/>
    <col min="11011" max="11011" width="3.25" style="354" customWidth="1"/>
    <col min="11012" max="11012" width="2.625" style="354" customWidth="1"/>
    <col min="11013" max="11013" width="3.25" style="354" customWidth="1"/>
    <col min="11014" max="11014" width="2.625" style="354" customWidth="1"/>
    <col min="11015" max="11015" width="3.25" style="354" customWidth="1"/>
    <col min="11016" max="11016" width="2.625" style="354" customWidth="1"/>
    <col min="11017" max="11017" width="3.25" style="354" customWidth="1"/>
    <col min="11018" max="11018" width="2.625" style="354" customWidth="1"/>
    <col min="11019" max="11019" width="3.25" style="354" customWidth="1"/>
    <col min="11020" max="11020" width="2.625" style="354" customWidth="1"/>
    <col min="11021" max="11021" width="3.25" style="354" customWidth="1"/>
    <col min="11022" max="11022" width="2.625" style="354" customWidth="1"/>
    <col min="11023" max="11023" width="3.25" style="354" customWidth="1"/>
    <col min="11024" max="11024" width="2.625" style="354" customWidth="1"/>
    <col min="11025" max="11025" width="3.25" style="354" customWidth="1"/>
    <col min="11026" max="11026" width="2.625" style="354" customWidth="1"/>
    <col min="11027" max="11027" width="3.25" style="354" customWidth="1"/>
    <col min="11028" max="11028" width="2.625" style="354" customWidth="1"/>
    <col min="11029" max="11029" width="3.25" style="354" customWidth="1"/>
    <col min="11030" max="11030" width="2.625" style="354" customWidth="1"/>
    <col min="11031" max="11031" width="3.25" style="354" customWidth="1"/>
    <col min="11032" max="11032" width="2.625" style="354" customWidth="1"/>
    <col min="11033" max="11033" width="3.25" style="354" customWidth="1"/>
    <col min="11034" max="11034" width="2.625" style="354" customWidth="1"/>
    <col min="11035" max="11035" width="3.25" style="354" customWidth="1"/>
    <col min="11036" max="11036" width="2.625" style="354" customWidth="1"/>
    <col min="11037" max="11037" width="3.25" style="354" customWidth="1"/>
    <col min="11038" max="11038" width="2.625" style="354" customWidth="1"/>
    <col min="11039" max="11039" width="3.25" style="354" customWidth="1"/>
    <col min="11040" max="11040" width="2.625" style="354" customWidth="1"/>
    <col min="11041" max="11041" width="3.25" style="354" customWidth="1"/>
    <col min="11042" max="11042" width="2.75" style="354" customWidth="1"/>
    <col min="11043" max="11043" width="3.25" style="354" customWidth="1"/>
    <col min="11044" max="11044" width="2.625" style="354" customWidth="1"/>
    <col min="11045" max="11045" width="3.25" style="354" customWidth="1"/>
    <col min="11046" max="11046" width="2.625" style="354" customWidth="1"/>
    <col min="11047" max="11047" width="3.25" style="354" customWidth="1"/>
    <col min="11048" max="11048" width="2.625" style="354" customWidth="1"/>
    <col min="11049" max="11049" width="3.25" style="354" customWidth="1"/>
    <col min="11050" max="11050" width="2.625" style="354" customWidth="1"/>
    <col min="11051" max="11051" width="3.625" style="354" customWidth="1"/>
    <col min="11052" max="11053" width="2.625" style="354" customWidth="1"/>
    <col min="11054" max="11056" width="3.5" style="354" customWidth="1"/>
    <col min="11057" max="11264" width="5.625" style="354"/>
    <col min="11265" max="11266" width="4.125" style="354" customWidth="1"/>
    <col min="11267" max="11267" width="3.25" style="354" customWidth="1"/>
    <col min="11268" max="11268" width="2.625" style="354" customWidth="1"/>
    <col min="11269" max="11269" width="3.25" style="354" customWidth="1"/>
    <col min="11270" max="11270" width="2.625" style="354" customWidth="1"/>
    <col min="11271" max="11271" width="3.25" style="354" customWidth="1"/>
    <col min="11272" max="11272" width="2.625" style="354" customWidth="1"/>
    <col min="11273" max="11273" width="3.25" style="354" customWidth="1"/>
    <col min="11274" max="11274" width="2.625" style="354" customWidth="1"/>
    <col min="11275" max="11275" width="3.25" style="354" customWidth="1"/>
    <col min="11276" max="11276" width="2.625" style="354" customWidth="1"/>
    <col min="11277" max="11277" width="3.25" style="354" customWidth="1"/>
    <col min="11278" max="11278" width="2.625" style="354" customWidth="1"/>
    <col min="11279" max="11279" width="3.25" style="354" customWidth="1"/>
    <col min="11280" max="11280" width="2.625" style="354" customWidth="1"/>
    <col min="11281" max="11281" width="3.25" style="354" customWidth="1"/>
    <col min="11282" max="11282" width="2.625" style="354" customWidth="1"/>
    <col min="11283" max="11283" width="3.25" style="354" customWidth="1"/>
    <col min="11284" max="11284" width="2.625" style="354" customWidth="1"/>
    <col min="11285" max="11285" width="3.25" style="354" customWidth="1"/>
    <col min="11286" max="11286" width="2.625" style="354" customWidth="1"/>
    <col min="11287" max="11287" width="3.25" style="354" customWidth="1"/>
    <col min="11288" max="11288" width="2.625" style="354" customWidth="1"/>
    <col min="11289" max="11289" width="3.25" style="354" customWidth="1"/>
    <col min="11290" max="11290" width="2.625" style="354" customWidth="1"/>
    <col min="11291" max="11291" width="3.25" style="354" customWidth="1"/>
    <col min="11292" max="11292" width="2.625" style="354" customWidth="1"/>
    <col min="11293" max="11293" width="3.25" style="354" customWidth="1"/>
    <col min="11294" max="11294" width="2.625" style="354" customWidth="1"/>
    <col min="11295" max="11295" width="3.25" style="354" customWidth="1"/>
    <col min="11296" max="11296" width="2.625" style="354" customWidth="1"/>
    <col min="11297" max="11297" width="3.25" style="354" customWidth="1"/>
    <col min="11298" max="11298" width="2.75" style="354" customWidth="1"/>
    <col min="11299" max="11299" width="3.25" style="354" customWidth="1"/>
    <col min="11300" max="11300" width="2.625" style="354" customWidth="1"/>
    <col min="11301" max="11301" width="3.25" style="354" customWidth="1"/>
    <col min="11302" max="11302" width="2.625" style="354" customWidth="1"/>
    <col min="11303" max="11303" width="3.25" style="354" customWidth="1"/>
    <col min="11304" max="11304" width="2.625" style="354" customWidth="1"/>
    <col min="11305" max="11305" width="3.25" style="354" customWidth="1"/>
    <col min="11306" max="11306" width="2.625" style="354" customWidth="1"/>
    <col min="11307" max="11307" width="3.625" style="354" customWidth="1"/>
    <col min="11308" max="11309" width="2.625" style="354" customWidth="1"/>
    <col min="11310" max="11312" width="3.5" style="354" customWidth="1"/>
    <col min="11313" max="11520" width="5.625" style="354"/>
    <col min="11521" max="11522" width="4.125" style="354" customWidth="1"/>
    <col min="11523" max="11523" width="3.25" style="354" customWidth="1"/>
    <col min="11524" max="11524" width="2.625" style="354" customWidth="1"/>
    <col min="11525" max="11525" width="3.25" style="354" customWidth="1"/>
    <col min="11526" max="11526" width="2.625" style="354" customWidth="1"/>
    <col min="11527" max="11527" width="3.25" style="354" customWidth="1"/>
    <col min="11528" max="11528" width="2.625" style="354" customWidth="1"/>
    <col min="11529" max="11529" width="3.25" style="354" customWidth="1"/>
    <col min="11530" max="11530" width="2.625" style="354" customWidth="1"/>
    <col min="11531" max="11531" width="3.25" style="354" customWidth="1"/>
    <col min="11532" max="11532" width="2.625" style="354" customWidth="1"/>
    <col min="11533" max="11533" width="3.25" style="354" customWidth="1"/>
    <col min="11534" max="11534" width="2.625" style="354" customWidth="1"/>
    <col min="11535" max="11535" width="3.25" style="354" customWidth="1"/>
    <col min="11536" max="11536" width="2.625" style="354" customWidth="1"/>
    <col min="11537" max="11537" width="3.25" style="354" customWidth="1"/>
    <col min="11538" max="11538" width="2.625" style="354" customWidth="1"/>
    <col min="11539" max="11539" width="3.25" style="354" customWidth="1"/>
    <col min="11540" max="11540" width="2.625" style="354" customWidth="1"/>
    <col min="11541" max="11541" width="3.25" style="354" customWidth="1"/>
    <col min="11542" max="11542" width="2.625" style="354" customWidth="1"/>
    <col min="11543" max="11543" width="3.25" style="354" customWidth="1"/>
    <col min="11544" max="11544" width="2.625" style="354" customWidth="1"/>
    <col min="11545" max="11545" width="3.25" style="354" customWidth="1"/>
    <col min="11546" max="11546" width="2.625" style="354" customWidth="1"/>
    <col min="11547" max="11547" width="3.25" style="354" customWidth="1"/>
    <col min="11548" max="11548" width="2.625" style="354" customWidth="1"/>
    <col min="11549" max="11549" width="3.25" style="354" customWidth="1"/>
    <col min="11550" max="11550" width="2.625" style="354" customWidth="1"/>
    <col min="11551" max="11551" width="3.25" style="354" customWidth="1"/>
    <col min="11552" max="11552" width="2.625" style="354" customWidth="1"/>
    <col min="11553" max="11553" width="3.25" style="354" customWidth="1"/>
    <col min="11554" max="11554" width="2.75" style="354" customWidth="1"/>
    <col min="11555" max="11555" width="3.25" style="354" customWidth="1"/>
    <col min="11556" max="11556" width="2.625" style="354" customWidth="1"/>
    <col min="11557" max="11557" width="3.25" style="354" customWidth="1"/>
    <col min="11558" max="11558" width="2.625" style="354" customWidth="1"/>
    <col min="11559" max="11559" width="3.25" style="354" customWidth="1"/>
    <col min="11560" max="11560" width="2.625" style="354" customWidth="1"/>
    <col min="11561" max="11561" width="3.25" style="354" customWidth="1"/>
    <col min="11562" max="11562" width="2.625" style="354" customWidth="1"/>
    <col min="11563" max="11563" width="3.625" style="354" customWidth="1"/>
    <col min="11564" max="11565" width="2.625" style="354" customWidth="1"/>
    <col min="11566" max="11568" width="3.5" style="354" customWidth="1"/>
    <col min="11569" max="11776" width="5.625" style="354"/>
    <col min="11777" max="11778" width="4.125" style="354" customWidth="1"/>
    <col min="11779" max="11779" width="3.25" style="354" customWidth="1"/>
    <col min="11780" max="11780" width="2.625" style="354" customWidth="1"/>
    <col min="11781" max="11781" width="3.25" style="354" customWidth="1"/>
    <col min="11782" max="11782" width="2.625" style="354" customWidth="1"/>
    <col min="11783" max="11783" width="3.25" style="354" customWidth="1"/>
    <col min="11784" max="11784" width="2.625" style="354" customWidth="1"/>
    <col min="11785" max="11785" width="3.25" style="354" customWidth="1"/>
    <col min="11786" max="11786" width="2.625" style="354" customWidth="1"/>
    <col min="11787" max="11787" width="3.25" style="354" customWidth="1"/>
    <col min="11788" max="11788" width="2.625" style="354" customWidth="1"/>
    <col min="11789" max="11789" width="3.25" style="354" customWidth="1"/>
    <col min="11790" max="11790" width="2.625" style="354" customWidth="1"/>
    <col min="11791" max="11791" width="3.25" style="354" customWidth="1"/>
    <col min="11792" max="11792" width="2.625" style="354" customWidth="1"/>
    <col min="11793" max="11793" width="3.25" style="354" customWidth="1"/>
    <col min="11794" max="11794" width="2.625" style="354" customWidth="1"/>
    <col min="11795" max="11795" width="3.25" style="354" customWidth="1"/>
    <col min="11796" max="11796" width="2.625" style="354" customWidth="1"/>
    <col min="11797" max="11797" width="3.25" style="354" customWidth="1"/>
    <col min="11798" max="11798" width="2.625" style="354" customWidth="1"/>
    <col min="11799" max="11799" width="3.25" style="354" customWidth="1"/>
    <col min="11800" max="11800" width="2.625" style="354" customWidth="1"/>
    <col min="11801" max="11801" width="3.25" style="354" customWidth="1"/>
    <col min="11802" max="11802" width="2.625" style="354" customWidth="1"/>
    <col min="11803" max="11803" width="3.25" style="354" customWidth="1"/>
    <col min="11804" max="11804" width="2.625" style="354" customWidth="1"/>
    <col min="11805" max="11805" width="3.25" style="354" customWidth="1"/>
    <col min="11806" max="11806" width="2.625" style="354" customWidth="1"/>
    <col min="11807" max="11807" width="3.25" style="354" customWidth="1"/>
    <col min="11808" max="11808" width="2.625" style="354" customWidth="1"/>
    <col min="11809" max="11809" width="3.25" style="354" customWidth="1"/>
    <col min="11810" max="11810" width="2.75" style="354" customWidth="1"/>
    <col min="11811" max="11811" width="3.25" style="354" customWidth="1"/>
    <col min="11812" max="11812" width="2.625" style="354" customWidth="1"/>
    <col min="11813" max="11813" width="3.25" style="354" customWidth="1"/>
    <col min="11814" max="11814" width="2.625" style="354" customWidth="1"/>
    <col min="11815" max="11815" width="3.25" style="354" customWidth="1"/>
    <col min="11816" max="11816" width="2.625" style="354" customWidth="1"/>
    <col min="11817" max="11817" width="3.25" style="354" customWidth="1"/>
    <col min="11818" max="11818" width="2.625" style="354" customWidth="1"/>
    <col min="11819" max="11819" width="3.625" style="354" customWidth="1"/>
    <col min="11820" max="11821" width="2.625" style="354" customWidth="1"/>
    <col min="11822" max="11824" width="3.5" style="354" customWidth="1"/>
    <col min="11825" max="12032" width="5.625" style="354"/>
    <col min="12033" max="12034" width="4.125" style="354" customWidth="1"/>
    <col min="12035" max="12035" width="3.25" style="354" customWidth="1"/>
    <col min="12036" max="12036" width="2.625" style="354" customWidth="1"/>
    <col min="12037" max="12037" width="3.25" style="354" customWidth="1"/>
    <col min="12038" max="12038" width="2.625" style="354" customWidth="1"/>
    <col min="12039" max="12039" width="3.25" style="354" customWidth="1"/>
    <col min="12040" max="12040" width="2.625" style="354" customWidth="1"/>
    <col min="12041" max="12041" width="3.25" style="354" customWidth="1"/>
    <col min="12042" max="12042" width="2.625" style="354" customWidth="1"/>
    <col min="12043" max="12043" width="3.25" style="354" customWidth="1"/>
    <col min="12044" max="12044" width="2.625" style="354" customWidth="1"/>
    <col min="12045" max="12045" width="3.25" style="354" customWidth="1"/>
    <col min="12046" max="12046" width="2.625" style="354" customWidth="1"/>
    <col min="12047" max="12047" width="3.25" style="354" customWidth="1"/>
    <col min="12048" max="12048" width="2.625" style="354" customWidth="1"/>
    <col min="12049" max="12049" width="3.25" style="354" customWidth="1"/>
    <col min="12050" max="12050" width="2.625" style="354" customWidth="1"/>
    <col min="12051" max="12051" width="3.25" style="354" customWidth="1"/>
    <col min="12052" max="12052" width="2.625" style="354" customWidth="1"/>
    <col min="12053" max="12053" width="3.25" style="354" customWidth="1"/>
    <col min="12054" max="12054" width="2.625" style="354" customWidth="1"/>
    <col min="12055" max="12055" width="3.25" style="354" customWidth="1"/>
    <col min="12056" max="12056" width="2.625" style="354" customWidth="1"/>
    <col min="12057" max="12057" width="3.25" style="354" customWidth="1"/>
    <col min="12058" max="12058" width="2.625" style="354" customWidth="1"/>
    <col min="12059" max="12059" width="3.25" style="354" customWidth="1"/>
    <col min="12060" max="12060" width="2.625" style="354" customWidth="1"/>
    <col min="12061" max="12061" width="3.25" style="354" customWidth="1"/>
    <col min="12062" max="12062" width="2.625" style="354" customWidth="1"/>
    <col min="12063" max="12063" width="3.25" style="354" customWidth="1"/>
    <col min="12064" max="12064" width="2.625" style="354" customWidth="1"/>
    <col min="12065" max="12065" width="3.25" style="354" customWidth="1"/>
    <col min="12066" max="12066" width="2.75" style="354" customWidth="1"/>
    <col min="12067" max="12067" width="3.25" style="354" customWidth="1"/>
    <col min="12068" max="12068" width="2.625" style="354" customWidth="1"/>
    <col min="12069" max="12069" width="3.25" style="354" customWidth="1"/>
    <col min="12070" max="12070" width="2.625" style="354" customWidth="1"/>
    <col min="12071" max="12071" width="3.25" style="354" customWidth="1"/>
    <col min="12072" max="12072" width="2.625" style="354" customWidth="1"/>
    <col min="12073" max="12073" width="3.25" style="354" customWidth="1"/>
    <col min="12074" max="12074" width="2.625" style="354" customWidth="1"/>
    <col min="12075" max="12075" width="3.625" style="354" customWidth="1"/>
    <col min="12076" max="12077" width="2.625" style="354" customWidth="1"/>
    <col min="12078" max="12080" width="3.5" style="354" customWidth="1"/>
    <col min="12081" max="12288" width="5.625" style="354"/>
    <col min="12289" max="12290" width="4.125" style="354" customWidth="1"/>
    <col min="12291" max="12291" width="3.25" style="354" customWidth="1"/>
    <col min="12292" max="12292" width="2.625" style="354" customWidth="1"/>
    <col min="12293" max="12293" width="3.25" style="354" customWidth="1"/>
    <col min="12294" max="12294" width="2.625" style="354" customWidth="1"/>
    <col min="12295" max="12295" width="3.25" style="354" customWidth="1"/>
    <col min="12296" max="12296" width="2.625" style="354" customWidth="1"/>
    <col min="12297" max="12297" width="3.25" style="354" customWidth="1"/>
    <col min="12298" max="12298" width="2.625" style="354" customWidth="1"/>
    <col min="12299" max="12299" width="3.25" style="354" customWidth="1"/>
    <col min="12300" max="12300" width="2.625" style="354" customWidth="1"/>
    <col min="12301" max="12301" width="3.25" style="354" customWidth="1"/>
    <col min="12302" max="12302" width="2.625" style="354" customWidth="1"/>
    <col min="12303" max="12303" width="3.25" style="354" customWidth="1"/>
    <col min="12304" max="12304" width="2.625" style="354" customWidth="1"/>
    <col min="12305" max="12305" width="3.25" style="354" customWidth="1"/>
    <col min="12306" max="12306" width="2.625" style="354" customWidth="1"/>
    <col min="12307" max="12307" width="3.25" style="354" customWidth="1"/>
    <col min="12308" max="12308" width="2.625" style="354" customWidth="1"/>
    <col min="12309" max="12309" width="3.25" style="354" customWidth="1"/>
    <col min="12310" max="12310" width="2.625" style="354" customWidth="1"/>
    <col min="12311" max="12311" width="3.25" style="354" customWidth="1"/>
    <col min="12312" max="12312" width="2.625" style="354" customWidth="1"/>
    <col min="12313" max="12313" width="3.25" style="354" customWidth="1"/>
    <col min="12314" max="12314" width="2.625" style="354" customWidth="1"/>
    <col min="12315" max="12315" width="3.25" style="354" customWidth="1"/>
    <col min="12316" max="12316" width="2.625" style="354" customWidth="1"/>
    <col min="12317" max="12317" width="3.25" style="354" customWidth="1"/>
    <col min="12318" max="12318" width="2.625" style="354" customWidth="1"/>
    <col min="12319" max="12319" width="3.25" style="354" customWidth="1"/>
    <col min="12320" max="12320" width="2.625" style="354" customWidth="1"/>
    <col min="12321" max="12321" width="3.25" style="354" customWidth="1"/>
    <col min="12322" max="12322" width="2.75" style="354" customWidth="1"/>
    <col min="12323" max="12323" width="3.25" style="354" customWidth="1"/>
    <col min="12324" max="12324" width="2.625" style="354" customWidth="1"/>
    <col min="12325" max="12325" width="3.25" style="354" customWidth="1"/>
    <col min="12326" max="12326" width="2.625" style="354" customWidth="1"/>
    <col min="12327" max="12327" width="3.25" style="354" customWidth="1"/>
    <col min="12328" max="12328" width="2.625" style="354" customWidth="1"/>
    <col min="12329" max="12329" width="3.25" style="354" customWidth="1"/>
    <col min="12330" max="12330" width="2.625" style="354" customWidth="1"/>
    <col min="12331" max="12331" width="3.625" style="354" customWidth="1"/>
    <col min="12332" max="12333" width="2.625" style="354" customWidth="1"/>
    <col min="12334" max="12336" width="3.5" style="354" customWidth="1"/>
    <col min="12337" max="12544" width="5.625" style="354"/>
    <col min="12545" max="12546" width="4.125" style="354" customWidth="1"/>
    <col min="12547" max="12547" width="3.25" style="354" customWidth="1"/>
    <col min="12548" max="12548" width="2.625" style="354" customWidth="1"/>
    <col min="12549" max="12549" width="3.25" style="354" customWidth="1"/>
    <col min="12550" max="12550" width="2.625" style="354" customWidth="1"/>
    <col min="12551" max="12551" width="3.25" style="354" customWidth="1"/>
    <col min="12552" max="12552" width="2.625" style="354" customWidth="1"/>
    <col min="12553" max="12553" width="3.25" style="354" customWidth="1"/>
    <col min="12554" max="12554" width="2.625" style="354" customWidth="1"/>
    <col min="12555" max="12555" width="3.25" style="354" customWidth="1"/>
    <col min="12556" max="12556" width="2.625" style="354" customWidth="1"/>
    <col min="12557" max="12557" width="3.25" style="354" customWidth="1"/>
    <col min="12558" max="12558" width="2.625" style="354" customWidth="1"/>
    <col min="12559" max="12559" width="3.25" style="354" customWidth="1"/>
    <col min="12560" max="12560" width="2.625" style="354" customWidth="1"/>
    <col min="12561" max="12561" width="3.25" style="354" customWidth="1"/>
    <col min="12562" max="12562" width="2.625" style="354" customWidth="1"/>
    <col min="12563" max="12563" width="3.25" style="354" customWidth="1"/>
    <col min="12564" max="12564" width="2.625" style="354" customWidth="1"/>
    <col min="12565" max="12565" width="3.25" style="354" customWidth="1"/>
    <col min="12566" max="12566" width="2.625" style="354" customWidth="1"/>
    <col min="12567" max="12567" width="3.25" style="354" customWidth="1"/>
    <col min="12568" max="12568" width="2.625" style="354" customWidth="1"/>
    <col min="12569" max="12569" width="3.25" style="354" customWidth="1"/>
    <col min="12570" max="12570" width="2.625" style="354" customWidth="1"/>
    <col min="12571" max="12571" width="3.25" style="354" customWidth="1"/>
    <col min="12572" max="12572" width="2.625" style="354" customWidth="1"/>
    <col min="12573" max="12573" width="3.25" style="354" customWidth="1"/>
    <col min="12574" max="12574" width="2.625" style="354" customWidth="1"/>
    <col min="12575" max="12575" width="3.25" style="354" customWidth="1"/>
    <col min="12576" max="12576" width="2.625" style="354" customWidth="1"/>
    <col min="12577" max="12577" width="3.25" style="354" customWidth="1"/>
    <col min="12578" max="12578" width="2.75" style="354" customWidth="1"/>
    <col min="12579" max="12579" width="3.25" style="354" customWidth="1"/>
    <col min="12580" max="12580" width="2.625" style="354" customWidth="1"/>
    <col min="12581" max="12581" width="3.25" style="354" customWidth="1"/>
    <col min="12582" max="12582" width="2.625" style="354" customWidth="1"/>
    <col min="12583" max="12583" width="3.25" style="354" customWidth="1"/>
    <col min="12584" max="12584" width="2.625" style="354" customWidth="1"/>
    <col min="12585" max="12585" width="3.25" style="354" customWidth="1"/>
    <col min="12586" max="12586" width="2.625" style="354" customWidth="1"/>
    <col min="12587" max="12587" width="3.625" style="354" customWidth="1"/>
    <col min="12588" max="12589" width="2.625" style="354" customWidth="1"/>
    <col min="12590" max="12592" width="3.5" style="354" customWidth="1"/>
    <col min="12593" max="12800" width="5.625" style="354"/>
    <col min="12801" max="12802" width="4.125" style="354" customWidth="1"/>
    <col min="12803" max="12803" width="3.25" style="354" customWidth="1"/>
    <col min="12804" max="12804" width="2.625" style="354" customWidth="1"/>
    <col min="12805" max="12805" width="3.25" style="354" customWidth="1"/>
    <col min="12806" max="12806" width="2.625" style="354" customWidth="1"/>
    <col min="12807" max="12807" width="3.25" style="354" customWidth="1"/>
    <col min="12808" max="12808" width="2.625" style="354" customWidth="1"/>
    <col min="12809" max="12809" width="3.25" style="354" customWidth="1"/>
    <col min="12810" max="12810" width="2.625" style="354" customWidth="1"/>
    <col min="12811" max="12811" width="3.25" style="354" customWidth="1"/>
    <col min="12812" max="12812" width="2.625" style="354" customWidth="1"/>
    <col min="12813" max="12813" width="3.25" style="354" customWidth="1"/>
    <col min="12814" max="12814" width="2.625" style="354" customWidth="1"/>
    <col min="12815" max="12815" width="3.25" style="354" customWidth="1"/>
    <col min="12816" max="12816" width="2.625" style="354" customWidth="1"/>
    <col min="12817" max="12817" width="3.25" style="354" customWidth="1"/>
    <col min="12818" max="12818" width="2.625" style="354" customWidth="1"/>
    <col min="12819" max="12819" width="3.25" style="354" customWidth="1"/>
    <col min="12820" max="12820" width="2.625" style="354" customWidth="1"/>
    <col min="12821" max="12821" width="3.25" style="354" customWidth="1"/>
    <col min="12822" max="12822" width="2.625" style="354" customWidth="1"/>
    <col min="12823" max="12823" width="3.25" style="354" customWidth="1"/>
    <col min="12824" max="12824" width="2.625" style="354" customWidth="1"/>
    <col min="12825" max="12825" width="3.25" style="354" customWidth="1"/>
    <col min="12826" max="12826" width="2.625" style="354" customWidth="1"/>
    <col min="12827" max="12827" width="3.25" style="354" customWidth="1"/>
    <col min="12828" max="12828" width="2.625" style="354" customWidth="1"/>
    <col min="12829" max="12829" width="3.25" style="354" customWidth="1"/>
    <col min="12830" max="12830" width="2.625" style="354" customWidth="1"/>
    <col min="12831" max="12831" width="3.25" style="354" customWidth="1"/>
    <col min="12832" max="12832" width="2.625" style="354" customWidth="1"/>
    <col min="12833" max="12833" width="3.25" style="354" customWidth="1"/>
    <col min="12834" max="12834" width="2.75" style="354" customWidth="1"/>
    <col min="12835" max="12835" width="3.25" style="354" customWidth="1"/>
    <col min="12836" max="12836" width="2.625" style="354" customWidth="1"/>
    <col min="12837" max="12837" width="3.25" style="354" customWidth="1"/>
    <col min="12838" max="12838" width="2.625" style="354" customWidth="1"/>
    <col min="12839" max="12839" width="3.25" style="354" customWidth="1"/>
    <col min="12840" max="12840" width="2.625" style="354" customWidth="1"/>
    <col min="12841" max="12841" width="3.25" style="354" customWidth="1"/>
    <col min="12842" max="12842" width="2.625" style="354" customWidth="1"/>
    <col min="12843" max="12843" width="3.625" style="354" customWidth="1"/>
    <col min="12844" max="12845" width="2.625" style="354" customWidth="1"/>
    <col min="12846" max="12848" width="3.5" style="354" customWidth="1"/>
    <col min="12849" max="13056" width="5.625" style="354"/>
    <col min="13057" max="13058" width="4.125" style="354" customWidth="1"/>
    <col min="13059" max="13059" width="3.25" style="354" customWidth="1"/>
    <col min="13060" max="13060" width="2.625" style="354" customWidth="1"/>
    <col min="13061" max="13061" width="3.25" style="354" customWidth="1"/>
    <col min="13062" max="13062" width="2.625" style="354" customWidth="1"/>
    <col min="13063" max="13063" width="3.25" style="354" customWidth="1"/>
    <col min="13064" max="13064" width="2.625" style="354" customWidth="1"/>
    <col min="13065" max="13065" width="3.25" style="354" customWidth="1"/>
    <col min="13066" max="13066" width="2.625" style="354" customWidth="1"/>
    <col min="13067" max="13067" width="3.25" style="354" customWidth="1"/>
    <col min="13068" max="13068" width="2.625" style="354" customWidth="1"/>
    <col min="13069" max="13069" width="3.25" style="354" customWidth="1"/>
    <col min="13070" max="13070" width="2.625" style="354" customWidth="1"/>
    <col min="13071" max="13071" width="3.25" style="354" customWidth="1"/>
    <col min="13072" max="13072" width="2.625" style="354" customWidth="1"/>
    <col min="13073" max="13073" width="3.25" style="354" customWidth="1"/>
    <col min="13074" max="13074" width="2.625" style="354" customWidth="1"/>
    <col min="13075" max="13075" width="3.25" style="354" customWidth="1"/>
    <col min="13076" max="13076" width="2.625" style="354" customWidth="1"/>
    <col min="13077" max="13077" width="3.25" style="354" customWidth="1"/>
    <col min="13078" max="13078" width="2.625" style="354" customWidth="1"/>
    <col min="13079" max="13079" width="3.25" style="354" customWidth="1"/>
    <col min="13080" max="13080" width="2.625" style="354" customWidth="1"/>
    <col min="13081" max="13081" width="3.25" style="354" customWidth="1"/>
    <col min="13082" max="13082" width="2.625" style="354" customWidth="1"/>
    <col min="13083" max="13083" width="3.25" style="354" customWidth="1"/>
    <col min="13084" max="13084" width="2.625" style="354" customWidth="1"/>
    <col min="13085" max="13085" width="3.25" style="354" customWidth="1"/>
    <col min="13086" max="13086" width="2.625" style="354" customWidth="1"/>
    <col min="13087" max="13087" width="3.25" style="354" customWidth="1"/>
    <col min="13088" max="13088" width="2.625" style="354" customWidth="1"/>
    <col min="13089" max="13089" width="3.25" style="354" customWidth="1"/>
    <col min="13090" max="13090" width="2.75" style="354" customWidth="1"/>
    <col min="13091" max="13091" width="3.25" style="354" customWidth="1"/>
    <col min="13092" max="13092" width="2.625" style="354" customWidth="1"/>
    <col min="13093" max="13093" width="3.25" style="354" customWidth="1"/>
    <col min="13094" max="13094" width="2.625" style="354" customWidth="1"/>
    <col min="13095" max="13095" width="3.25" style="354" customWidth="1"/>
    <col min="13096" max="13096" width="2.625" style="354" customWidth="1"/>
    <col min="13097" max="13097" width="3.25" style="354" customWidth="1"/>
    <col min="13098" max="13098" width="2.625" style="354" customWidth="1"/>
    <col min="13099" max="13099" width="3.625" style="354" customWidth="1"/>
    <col min="13100" max="13101" width="2.625" style="354" customWidth="1"/>
    <col min="13102" max="13104" width="3.5" style="354" customWidth="1"/>
    <col min="13105" max="13312" width="5.625" style="354"/>
    <col min="13313" max="13314" width="4.125" style="354" customWidth="1"/>
    <col min="13315" max="13315" width="3.25" style="354" customWidth="1"/>
    <col min="13316" max="13316" width="2.625" style="354" customWidth="1"/>
    <col min="13317" max="13317" width="3.25" style="354" customWidth="1"/>
    <col min="13318" max="13318" width="2.625" style="354" customWidth="1"/>
    <col min="13319" max="13319" width="3.25" style="354" customWidth="1"/>
    <col min="13320" max="13320" width="2.625" style="354" customWidth="1"/>
    <col min="13321" max="13321" width="3.25" style="354" customWidth="1"/>
    <col min="13322" max="13322" width="2.625" style="354" customWidth="1"/>
    <col min="13323" max="13323" width="3.25" style="354" customWidth="1"/>
    <col min="13324" max="13324" width="2.625" style="354" customWidth="1"/>
    <col min="13325" max="13325" width="3.25" style="354" customWidth="1"/>
    <col min="13326" max="13326" width="2.625" style="354" customWidth="1"/>
    <col min="13327" max="13327" width="3.25" style="354" customWidth="1"/>
    <col min="13328" max="13328" width="2.625" style="354" customWidth="1"/>
    <col min="13329" max="13329" width="3.25" style="354" customWidth="1"/>
    <col min="13330" max="13330" width="2.625" style="354" customWidth="1"/>
    <col min="13331" max="13331" width="3.25" style="354" customWidth="1"/>
    <col min="13332" max="13332" width="2.625" style="354" customWidth="1"/>
    <col min="13333" max="13333" width="3.25" style="354" customWidth="1"/>
    <col min="13334" max="13334" width="2.625" style="354" customWidth="1"/>
    <col min="13335" max="13335" width="3.25" style="354" customWidth="1"/>
    <col min="13336" max="13336" width="2.625" style="354" customWidth="1"/>
    <col min="13337" max="13337" width="3.25" style="354" customWidth="1"/>
    <col min="13338" max="13338" width="2.625" style="354" customWidth="1"/>
    <col min="13339" max="13339" width="3.25" style="354" customWidth="1"/>
    <col min="13340" max="13340" width="2.625" style="354" customWidth="1"/>
    <col min="13341" max="13341" width="3.25" style="354" customWidth="1"/>
    <col min="13342" max="13342" width="2.625" style="354" customWidth="1"/>
    <col min="13343" max="13343" width="3.25" style="354" customWidth="1"/>
    <col min="13344" max="13344" width="2.625" style="354" customWidth="1"/>
    <col min="13345" max="13345" width="3.25" style="354" customWidth="1"/>
    <col min="13346" max="13346" width="2.75" style="354" customWidth="1"/>
    <col min="13347" max="13347" width="3.25" style="354" customWidth="1"/>
    <col min="13348" max="13348" width="2.625" style="354" customWidth="1"/>
    <col min="13349" max="13349" width="3.25" style="354" customWidth="1"/>
    <col min="13350" max="13350" width="2.625" style="354" customWidth="1"/>
    <col min="13351" max="13351" width="3.25" style="354" customWidth="1"/>
    <col min="13352" max="13352" width="2.625" style="354" customWidth="1"/>
    <col min="13353" max="13353" width="3.25" style="354" customWidth="1"/>
    <col min="13354" max="13354" width="2.625" style="354" customWidth="1"/>
    <col min="13355" max="13355" width="3.625" style="354" customWidth="1"/>
    <col min="13356" max="13357" width="2.625" style="354" customWidth="1"/>
    <col min="13358" max="13360" width="3.5" style="354" customWidth="1"/>
    <col min="13361" max="13568" width="5.625" style="354"/>
    <col min="13569" max="13570" width="4.125" style="354" customWidth="1"/>
    <col min="13571" max="13571" width="3.25" style="354" customWidth="1"/>
    <col min="13572" max="13572" width="2.625" style="354" customWidth="1"/>
    <col min="13573" max="13573" width="3.25" style="354" customWidth="1"/>
    <col min="13574" max="13574" width="2.625" style="354" customWidth="1"/>
    <col min="13575" max="13575" width="3.25" style="354" customWidth="1"/>
    <col min="13576" max="13576" width="2.625" style="354" customWidth="1"/>
    <col min="13577" max="13577" width="3.25" style="354" customWidth="1"/>
    <col min="13578" max="13578" width="2.625" style="354" customWidth="1"/>
    <col min="13579" max="13579" width="3.25" style="354" customWidth="1"/>
    <col min="13580" max="13580" width="2.625" style="354" customWidth="1"/>
    <col min="13581" max="13581" width="3.25" style="354" customWidth="1"/>
    <col min="13582" max="13582" width="2.625" style="354" customWidth="1"/>
    <col min="13583" max="13583" width="3.25" style="354" customWidth="1"/>
    <col min="13584" max="13584" width="2.625" style="354" customWidth="1"/>
    <col min="13585" max="13585" width="3.25" style="354" customWidth="1"/>
    <col min="13586" max="13586" width="2.625" style="354" customWidth="1"/>
    <col min="13587" max="13587" width="3.25" style="354" customWidth="1"/>
    <col min="13588" max="13588" width="2.625" style="354" customWidth="1"/>
    <col min="13589" max="13589" width="3.25" style="354" customWidth="1"/>
    <col min="13590" max="13590" width="2.625" style="354" customWidth="1"/>
    <col min="13591" max="13591" width="3.25" style="354" customWidth="1"/>
    <col min="13592" max="13592" width="2.625" style="354" customWidth="1"/>
    <col min="13593" max="13593" width="3.25" style="354" customWidth="1"/>
    <col min="13594" max="13594" width="2.625" style="354" customWidth="1"/>
    <col min="13595" max="13595" width="3.25" style="354" customWidth="1"/>
    <col min="13596" max="13596" width="2.625" style="354" customWidth="1"/>
    <col min="13597" max="13597" width="3.25" style="354" customWidth="1"/>
    <col min="13598" max="13598" width="2.625" style="354" customWidth="1"/>
    <col min="13599" max="13599" width="3.25" style="354" customWidth="1"/>
    <col min="13600" max="13600" width="2.625" style="354" customWidth="1"/>
    <col min="13601" max="13601" width="3.25" style="354" customWidth="1"/>
    <col min="13602" max="13602" width="2.75" style="354" customWidth="1"/>
    <col min="13603" max="13603" width="3.25" style="354" customWidth="1"/>
    <col min="13604" max="13604" width="2.625" style="354" customWidth="1"/>
    <col min="13605" max="13605" width="3.25" style="354" customWidth="1"/>
    <col min="13606" max="13606" width="2.625" style="354" customWidth="1"/>
    <col min="13607" max="13607" width="3.25" style="354" customWidth="1"/>
    <col min="13608" max="13608" width="2.625" style="354" customWidth="1"/>
    <col min="13609" max="13609" width="3.25" style="354" customWidth="1"/>
    <col min="13610" max="13610" width="2.625" style="354" customWidth="1"/>
    <col min="13611" max="13611" width="3.625" style="354" customWidth="1"/>
    <col min="13612" max="13613" width="2.625" style="354" customWidth="1"/>
    <col min="13614" max="13616" width="3.5" style="354" customWidth="1"/>
    <col min="13617" max="13824" width="5.625" style="354"/>
    <col min="13825" max="13826" width="4.125" style="354" customWidth="1"/>
    <col min="13827" max="13827" width="3.25" style="354" customWidth="1"/>
    <col min="13828" max="13828" width="2.625" style="354" customWidth="1"/>
    <col min="13829" max="13829" width="3.25" style="354" customWidth="1"/>
    <col min="13830" max="13830" width="2.625" style="354" customWidth="1"/>
    <col min="13831" max="13831" width="3.25" style="354" customWidth="1"/>
    <col min="13832" max="13832" width="2.625" style="354" customWidth="1"/>
    <col min="13833" max="13833" width="3.25" style="354" customWidth="1"/>
    <col min="13834" max="13834" width="2.625" style="354" customWidth="1"/>
    <col min="13835" max="13835" width="3.25" style="354" customWidth="1"/>
    <col min="13836" max="13836" width="2.625" style="354" customWidth="1"/>
    <col min="13837" max="13837" width="3.25" style="354" customWidth="1"/>
    <col min="13838" max="13838" width="2.625" style="354" customWidth="1"/>
    <col min="13839" max="13839" width="3.25" style="354" customWidth="1"/>
    <col min="13840" max="13840" width="2.625" style="354" customWidth="1"/>
    <col min="13841" max="13841" width="3.25" style="354" customWidth="1"/>
    <col min="13842" max="13842" width="2.625" style="354" customWidth="1"/>
    <col min="13843" max="13843" width="3.25" style="354" customWidth="1"/>
    <col min="13844" max="13844" width="2.625" style="354" customWidth="1"/>
    <col min="13845" max="13845" width="3.25" style="354" customWidth="1"/>
    <col min="13846" max="13846" width="2.625" style="354" customWidth="1"/>
    <col min="13847" max="13847" width="3.25" style="354" customWidth="1"/>
    <col min="13848" max="13848" width="2.625" style="354" customWidth="1"/>
    <col min="13849" max="13849" width="3.25" style="354" customWidth="1"/>
    <col min="13850" max="13850" width="2.625" style="354" customWidth="1"/>
    <col min="13851" max="13851" width="3.25" style="354" customWidth="1"/>
    <col min="13852" max="13852" width="2.625" style="354" customWidth="1"/>
    <col min="13853" max="13853" width="3.25" style="354" customWidth="1"/>
    <col min="13854" max="13854" width="2.625" style="354" customWidth="1"/>
    <col min="13855" max="13855" width="3.25" style="354" customWidth="1"/>
    <col min="13856" max="13856" width="2.625" style="354" customWidth="1"/>
    <col min="13857" max="13857" width="3.25" style="354" customWidth="1"/>
    <col min="13858" max="13858" width="2.75" style="354" customWidth="1"/>
    <col min="13859" max="13859" width="3.25" style="354" customWidth="1"/>
    <col min="13860" max="13860" width="2.625" style="354" customWidth="1"/>
    <col min="13861" max="13861" width="3.25" style="354" customWidth="1"/>
    <col min="13862" max="13862" width="2.625" style="354" customWidth="1"/>
    <col min="13863" max="13863" width="3.25" style="354" customWidth="1"/>
    <col min="13864" max="13864" width="2.625" style="354" customWidth="1"/>
    <col min="13865" max="13865" width="3.25" style="354" customWidth="1"/>
    <col min="13866" max="13866" width="2.625" style="354" customWidth="1"/>
    <col min="13867" max="13867" width="3.625" style="354" customWidth="1"/>
    <col min="13868" max="13869" width="2.625" style="354" customWidth="1"/>
    <col min="13870" max="13872" width="3.5" style="354" customWidth="1"/>
    <col min="13873" max="14080" width="5.625" style="354"/>
    <col min="14081" max="14082" width="4.125" style="354" customWidth="1"/>
    <col min="14083" max="14083" width="3.25" style="354" customWidth="1"/>
    <col min="14084" max="14084" width="2.625" style="354" customWidth="1"/>
    <col min="14085" max="14085" width="3.25" style="354" customWidth="1"/>
    <col min="14086" max="14086" width="2.625" style="354" customWidth="1"/>
    <col min="14087" max="14087" width="3.25" style="354" customWidth="1"/>
    <col min="14088" max="14088" width="2.625" style="354" customWidth="1"/>
    <col min="14089" max="14089" width="3.25" style="354" customWidth="1"/>
    <col min="14090" max="14090" width="2.625" style="354" customWidth="1"/>
    <col min="14091" max="14091" width="3.25" style="354" customWidth="1"/>
    <col min="14092" max="14092" width="2.625" style="354" customWidth="1"/>
    <col min="14093" max="14093" width="3.25" style="354" customWidth="1"/>
    <col min="14094" max="14094" width="2.625" style="354" customWidth="1"/>
    <col min="14095" max="14095" width="3.25" style="354" customWidth="1"/>
    <col min="14096" max="14096" width="2.625" style="354" customWidth="1"/>
    <col min="14097" max="14097" width="3.25" style="354" customWidth="1"/>
    <col min="14098" max="14098" width="2.625" style="354" customWidth="1"/>
    <col min="14099" max="14099" width="3.25" style="354" customWidth="1"/>
    <col min="14100" max="14100" width="2.625" style="354" customWidth="1"/>
    <col min="14101" max="14101" width="3.25" style="354" customWidth="1"/>
    <col min="14102" max="14102" width="2.625" style="354" customWidth="1"/>
    <col min="14103" max="14103" width="3.25" style="354" customWidth="1"/>
    <col min="14104" max="14104" width="2.625" style="354" customWidth="1"/>
    <col min="14105" max="14105" width="3.25" style="354" customWidth="1"/>
    <col min="14106" max="14106" width="2.625" style="354" customWidth="1"/>
    <col min="14107" max="14107" width="3.25" style="354" customWidth="1"/>
    <col min="14108" max="14108" width="2.625" style="354" customWidth="1"/>
    <col min="14109" max="14109" width="3.25" style="354" customWidth="1"/>
    <col min="14110" max="14110" width="2.625" style="354" customWidth="1"/>
    <col min="14111" max="14111" width="3.25" style="354" customWidth="1"/>
    <col min="14112" max="14112" width="2.625" style="354" customWidth="1"/>
    <col min="14113" max="14113" width="3.25" style="354" customWidth="1"/>
    <col min="14114" max="14114" width="2.75" style="354" customWidth="1"/>
    <col min="14115" max="14115" width="3.25" style="354" customWidth="1"/>
    <col min="14116" max="14116" width="2.625" style="354" customWidth="1"/>
    <col min="14117" max="14117" width="3.25" style="354" customWidth="1"/>
    <col min="14118" max="14118" width="2.625" style="354" customWidth="1"/>
    <col min="14119" max="14119" width="3.25" style="354" customWidth="1"/>
    <col min="14120" max="14120" width="2.625" style="354" customWidth="1"/>
    <col min="14121" max="14121" width="3.25" style="354" customWidth="1"/>
    <col min="14122" max="14122" width="2.625" style="354" customWidth="1"/>
    <col min="14123" max="14123" width="3.625" style="354" customWidth="1"/>
    <col min="14124" max="14125" width="2.625" style="354" customWidth="1"/>
    <col min="14126" max="14128" width="3.5" style="354" customWidth="1"/>
    <col min="14129" max="14336" width="5.625" style="354"/>
    <col min="14337" max="14338" width="4.125" style="354" customWidth="1"/>
    <col min="14339" max="14339" width="3.25" style="354" customWidth="1"/>
    <col min="14340" max="14340" width="2.625" style="354" customWidth="1"/>
    <col min="14341" max="14341" width="3.25" style="354" customWidth="1"/>
    <col min="14342" max="14342" width="2.625" style="354" customWidth="1"/>
    <col min="14343" max="14343" width="3.25" style="354" customWidth="1"/>
    <col min="14344" max="14344" width="2.625" style="354" customWidth="1"/>
    <col min="14345" max="14345" width="3.25" style="354" customWidth="1"/>
    <col min="14346" max="14346" width="2.625" style="354" customWidth="1"/>
    <col min="14347" max="14347" width="3.25" style="354" customWidth="1"/>
    <col min="14348" max="14348" width="2.625" style="354" customWidth="1"/>
    <col min="14349" max="14349" width="3.25" style="354" customWidth="1"/>
    <col min="14350" max="14350" width="2.625" style="354" customWidth="1"/>
    <col min="14351" max="14351" width="3.25" style="354" customWidth="1"/>
    <col min="14352" max="14352" width="2.625" style="354" customWidth="1"/>
    <col min="14353" max="14353" width="3.25" style="354" customWidth="1"/>
    <col min="14354" max="14354" width="2.625" style="354" customWidth="1"/>
    <col min="14355" max="14355" width="3.25" style="354" customWidth="1"/>
    <col min="14356" max="14356" width="2.625" style="354" customWidth="1"/>
    <col min="14357" max="14357" width="3.25" style="354" customWidth="1"/>
    <col min="14358" max="14358" width="2.625" style="354" customWidth="1"/>
    <col min="14359" max="14359" width="3.25" style="354" customWidth="1"/>
    <col min="14360" max="14360" width="2.625" style="354" customWidth="1"/>
    <col min="14361" max="14361" width="3.25" style="354" customWidth="1"/>
    <col min="14362" max="14362" width="2.625" style="354" customWidth="1"/>
    <col min="14363" max="14363" width="3.25" style="354" customWidth="1"/>
    <col min="14364" max="14364" width="2.625" style="354" customWidth="1"/>
    <col min="14365" max="14365" width="3.25" style="354" customWidth="1"/>
    <col min="14366" max="14366" width="2.625" style="354" customWidth="1"/>
    <col min="14367" max="14367" width="3.25" style="354" customWidth="1"/>
    <col min="14368" max="14368" width="2.625" style="354" customWidth="1"/>
    <col min="14369" max="14369" width="3.25" style="354" customWidth="1"/>
    <col min="14370" max="14370" width="2.75" style="354" customWidth="1"/>
    <col min="14371" max="14371" width="3.25" style="354" customWidth="1"/>
    <col min="14372" max="14372" width="2.625" style="354" customWidth="1"/>
    <col min="14373" max="14373" width="3.25" style="354" customWidth="1"/>
    <col min="14374" max="14374" width="2.625" style="354" customWidth="1"/>
    <col min="14375" max="14375" width="3.25" style="354" customWidth="1"/>
    <col min="14376" max="14376" width="2.625" style="354" customWidth="1"/>
    <col min="14377" max="14377" width="3.25" style="354" customWidth="1"/>
    <col min="14378" max="14378" width="2.625" style="354" customWidth="1"/>
    <col min="14379" max="14379" width="3.625" style="354" customWidth="1"/>
    <col min="14380" max="14381" width="2.625" style="354" customWidth="1"/>
    <col min="14382" max="14384" width="3.5" style="354" customWidth="1"/>
    <col min="14385" max="14592" width="5.625" style="354"/>
    <col min="14593" max="14594" width="4.125" style="354" customWidth="1"/>
    <col min="14595" max="14595" width="3.25" style="354" customWidth="1"/>
    <col min="14596" max="14596" width="2.625" style="354" customWidth="1"/>
    <col min="14597" max="14597" width="3.25" style="354" customWidth="1"/>
    <col min="14598" max="14598" width="2.625" style="354" customWidth="1"/>
    <col min="14599" max="14599" width="3.25" style="354" customWidth="1"/>
    <col min="14600" max="14600" width="2.625" style="354" customWidth="1"/>
    <col min="14601" max="14601" width="3.25" style="354" customWidth="1"/>
    <col min="14602" max="14602" width="2.625" style="354" customWidth="1"/>
    <col min="14603" max="14603" width="3.25" style="354" customWidth="1"/>
    <col min="14604" max="14604" width="2.625" style="354" customWidth="1"/>
    <col min="14605" max="14605" width="3.25" style="354" customWidth="1"/>
    <col min="14606" max="14606" width="2.625" style="354" customWidth="1"/>
    <col min="14607" max="14607" width="3.25" style="354" customWidth="1"/>
    <col min="14608" max="14608" width="2.625" style="354" customWidth="1"/>
    <col min="14609" max="14609" width="3.25" style="354" customWidth="1"/>
    <col min="14610" max="14610" width="2.625" style="354" customWidth="1"/>
    <col min="14611" max="14611" width="3.25" style="354" customWidth="1"/>
    <col min="14612" max="14612" width="2.625" style="354" customWidth="1"/>
    <col min="14613" max="14613" width="3.25" style="354" customWidth="1"/>
    <col min="14614" max="14614" width="2.625" style="354" customWidth="1"/>
    <col min="14615" max="14615" width="3.25" style="354" customWidth="1"/>
    <col min="14616" max="14616" width="2.625" style="354" customWidth="1"/>
    <col min="14617" max="14617" width="3.25" style="354" customWidth="1"/>
    <col min="14618" max="14618" width="2.625" style="354" customWidth="1"/>
    <col min="14619" max="14619" width="3.25" style="354" customWidth="1"/>
    <col min="14620" max="14620" width="2.625" style="354" customWidth="1"/>
    <col min="14621" max="14621" width="3.25" style="354" customWidth="1"/>
    <col min="14622" max="14622" width="2.625" style="354" customWidth="1"/>
    <col min="14623" max="14623" width="3.25" style="354" customWidth="1"/>
    <col min="14624" max="14624" width="2.625" style="354" customWidth="1"/>
    <col min="14625" max="14625" width="3.25" style="354" customWidth="1"/>
    <col min="14626" max="14626" width="2.75" style="354" customWidth="1"/>
    <col min="14627" max="14627" width="3.25" style="354" customWidth="1"/>
    <col min="14628" max="14628" width="2.625" style="354" customWidth="1"/>
    <col min="14629" max="14629" width="3.25" style="354" customWidth="1"/>
    <col min="14630" max="14630" width="2.625" style="354" customWidth="1"/>
    <col min="14631" max="14631" width="3.25" style="354" customWidth="1"/>
    <col min="14632" max="14632" width="2.625" style="354" customWidth="1"/>
    <col min="14633" max="14633" width="3.25" style="354" customWidth="1"/>
    <col min="14634" max="14634" width="2.625" style="354" customWidth="1"/>
    <col min="14635" max="14635" width="3.625" style="354" customWidth="1"/>
    <col min="14636" max="14637" width="2.625" style="354" customWidth="1"/>
    <col min="14638" max="14640" width="3.5" style="354" customWidth="1"/>
    <col min="14641" max="14848" width="5.625" style="354"/>
    <col min="14849" max="14850" width="4.125" style="354" customWidth="1"/>
    <col min="14851" max="14851" width="3.25" style="354" customWidth="1"/>
    <col min="14852" max="14852" width="2.625" style="354" customWidth="1"/>
    <col min="14853" max="14853" width="3.25" style="354" customWidth="1"/>
    <col min="14854" max="14854" width="2.625" style="354" customWidth="1"/>
    <col min="14855" max="14855" width="3.25" style="354" customWidth="1"/>
    <col min="14856" max="14856" width="2.625" style="354" customWidth="1"/>
    <col min="14857" max="14857" width="3.25" style="354" customWidth="1"/>
    <col min="14858" max="14858" width="2.625" style="354" customWidth="1"/>
    <col min="14859" max="14859" width="3.25" style="354" customWidth="1"/>
    <col min="14860" max="14860" width="2.625" style="354" customWidth="1"/>
    <col min="14861" max="14861" width="3.25" style="354" customWidth="1"/>
    <col min="14862" max="14862" width="2.625" style="354" customWidth="1"/>
    <col min="14863" max="14863" width="3.25" style="354" customWidth="1"/>
    <col min="14864" max="14864" width="2.625" style="354" customWidth="1"/>
    <col min="14865" max="14865" width="3.25" style="354" customWidth="1"/>
    <col min="14866" max="14866" width="2.625" style="354" customWidth="1"/>
    <col min="14867" max="14867" width="3.25" style="354" customWidth="1"/>
    <col min="14868" max="14868" width="2.625" style="354" customWidth="1"/>
    <col min="14869" max="14869" width="3.25" style="354" customWidth="1"/>
    <col min="14870" max="14870" width="2.625" style="354" customWidth="1"/>
    <col min="14871" max="14871" width="3.25" style="354" customWidth="1"/>
    <col min="14872" max="14872" width="2.625" style="354" customWidth="1"/>
    <col min="14873" max="14873" width="3.25" style="354" customWidth="1"/>
    <col min="14874" max="14874" width="2.625" style="354" customWidth="1"/>
    <col min="14875" max="14875" width="3.25" style="354" customWidth="1"/>
    <col min="14876" max="14876" width="2.625" style="354" customWidth="1"/>
    <col min="14877" max="14877" width="3.25" style="354" customWidth="1"/>
    <col min="14878" max="14878" width="2.625" style="354" customWidth="1"/>
    <col min="14879" max="14879" width="3.25" style="354" customWidth="1"/>
    <col min="14880" max="14880" width="2.625" style="354" customWidth="1"/>
    <col min="14881" max="14881" width="3.25" style="354" customWidth="1"/>
    <col min="14882" max="14882" width="2.75" style="354" customWidth="1"/>
    <col min="14883" max="14883" width="3.25" style="354" customWidth="1"/>
    <col min="14884" max="14884" width="2.625" style="354" customWidth="1"/>
    <col min="14885" max="14885" width="3.25" style="354" customWidth="1"/>
    <col min="14886" max="14886" width="2.625" style="354" customWidth="1"/>
    <col min="14887" max="14887" width="3.25" style="354" customWidth="1"/>
    <col min="14888" max="14888" width="2.625" style="354" customWidth="1"/>
    <col min="14889" max="14889" width="3.25" style="354" customWidth="1"/>
    <col min="14890" max="14890" width="2.625" style="354" customWidth="1"/>
    <col min="14891" max="14891" width="3.625" style="354" customWidth="1"/>
    <col min="14892" max="14893" width="2.625" style="354" customWidth="1"/>
    <col min="14894" max="14896" width="3.5" style="354" customWidth="1"/>
    <col min="14897" max="15104" width="5.625" style="354"/>
    <col min="15105" max="15106" width="4.125" style="354" customWidth="1"/>
    <col min="15107" max="15107" width="3.25" style="354" customWidth="1"/>
    <col min="15108" max="15108" width="2.625" style="354" customWidth="1"/>
    <col min="15109" max="15109" width="3.25" style="354" customWidth="1"/>
    <col min="15110" max="15110" width="2.625" style="354" customWidth="1"/>
    <col min="15111" max="15111" width="3.25" style="354" customWidth="1"/>
    <col min="15112" max="15112" width="2.625" style="354" customWidth="1"/>
    <col min="15113" max="15113" width="3.25" style="354" customWidth="1"/>
    <col min="15114" max="15114" width="2.625" style="354" customWidth="1"/>
    <col min="15115" max="15115" width="3.25" style="354" customWidth="1"/>
    <col min="15116" max="15116" width="2.625" style="354" customWidth="1"/>
    <col min="15117" max="15117" width="3.25" style="354" customWidth="1"/>
    <col min="15118" max="15118" width="2.625" style="354" customWidth="1"/>
    <col min="15119" max="15119" width="3.25" style="354" customWidth="1"/>
    <col min="15120" max="15120" width="2.625" style="354" customWidth="1"/>
    <col min="15121" max="15121" width="3.25" style="354" customWidth="1"/>
    <col min="15122" max="15122" width="2.625" style="354" customWidth="1"/>
    <col min="15123" max="15123" width="3.25" style="354" customWidth="1"/>
    <col min="15124" max="15124" width="2.625" style="354" customWidth="1"/>
    <col min="15125" max="15125" width="3.25" style="354" customWidth="1"/>
    <col min="15126" max="15126" width="2.625" style="354" customWidth="1"/>
    <col min="15127" max="15127" width="3.25" style="354" customWidth="1"/>
    <col min="15128" max="15128" width="2.625" style="354" customWidth="1"/>
    <col min="15129" max="15129" width="3.25" style="354" customWidth="1"/>
    <col min="15130" max="15130" width="2.625" style="354" customWidth="1"/>
    <col min="15131" max="15131" width="3.25" style="354" customWidth="1"/>
    <col min="15132" max="15132" width="2.625" style="354" customWidth="1"/>
    <col min="15133" max="15133" width="3.25" style="354" customWidth="1"/>
    <col min="15134" max="15134" width="2.625" style="354" customWidth="1"/>
    <col min="15135" max="15135" width="3.25" style="354" customWidth="1"/>
    <col min="15136" max="15136" width="2.625" style="354" customWidth="1"/>
    <col min="15137" max="15137" width="3.25" style="354" customWidth="1"/>
    <col min="15138" max="15138" width="2.75" style="354" customWidth="1"/>
    <col min="15139" max="15139" width="3.25" style="354" customWidth="1"/>
    <col min="15140" max="15140" width="2.625" style="354" customWidth="1"/>
    <col min="15141" max="15141" width="3.25" style="354" customWidth="1"/>
    <col min="15142" max="15142" width="2.625" style="354" customWidth="1"/>
    <col min="15143" max="15143" width="3.25" style="354" customWidth="1"/>
    <col min="15144" max="15144" width="2.625" style="354" customWidth="1"/>
    <col min="15145" max="15145" width="3.25" style="354" customWidth="1"/>
    <col min="15146" max="15146" width="2.625" style="354" customWidth="1"/>
    <col min="15147" max="15147" width="3.625" style="354" customWidth="1"/>
    <col min="15148" max="15149" width="2.625" style="354" customWidth="1"/>
    <col min="15150" max="15152" width="3.5" style="354" customWidth="1"/>
    <col min="15153" max="15360" width="5.625" style="354"/>
    <col min="15361" max="15362" width="4.125" style="354" customWidth="1"/>
    <col min="15363" max="15363" width="3.25" style="354" customWidth="1"/>
    <col min="15364" max="15364" width="2.625" style="354" customWidth="1"/>
    <col min="15365" max="15365" width="3.25" style="354" customWidth="1"/>
    <col min="15366" max="15366" width="2.625" style="354" customWidth="1"/>
    <col min="15367" max="15367" width="3.25" style="354" customWidth="1"/>
    <col min="15368" max="15368" width="2.625" style="354" customWidth="1"/>
    <col min="15369" max="15369" width="3.25" style="354" customWidth="1"/>
    <col min="15370" max="15370" width="2.625" style="354" customWidth="1"/>
    <col min="15371" max="15371" width="3.25" style="354" customWidth="1"/>
    <col min="15372" max="15372" width="2.625" style="354" customWidth="1"/>
    <col min="15373" max="15373" width="3.25" style="354" customWidth="1"/>
    <col min="15374" max="15374" width="2.625" style="354" customWidth="1"/>
    <col min="15375" max="15375" width="3.25" style="354" customWidth="1"/>
    <col min="15376" max="15376" width="2.625" style="354" customWidth="1"/>
    <col min="15377" max="15377" width="3.25" style="354" customWidth="1"/>
    <col min="15378" max="15378" width="2.625" style="354" customWidth="1"/>
    <col min="15379" max="15379" width="3.25" style="354" customWidth="1"/>
    <col min="15380" max="15380" width="2.625" style="354" customWidth="1"/>
    <col min="15381" max="15381" width="3.25" style="354" customWidth="1"/>
    <col min="15382" max="15382" width="2.625" style="354" customWidth="1"/>
    <col min="15383" max="15383" width="3.25" style="354" customWidth="1"/>
    <col min="15384" max="15384" width="2.625" style="354" customWidth="1"/>
    <col min="15385" max="15385" width="3.25" style="354" customWidth="1"/>
    <col min="15386" max="15386" width="2.625" style="354" customWidth="1"/>
    <col min="15387" max="15387" width="3.25" style="354" customWidth="1"/>
    <col min="15388" max="15388" width="2.625" style="354" customWidth="1"/>
    <col min="15389" max="15389" width="3.25" style="354" customWidth="1"/>
    <col min="15390" max="15390" width="2.625" style="354" customWidth="1"/>
    <col min="15391" max="15391" width="3.25" style="354" customWidth="1"/>
    <col min="15392" max="15392" width="2.625" style="354" customWidth="1"/>
    <col min="15393" max="15393" width="3.25" style="354" customWidth="1"/>
    <col min="15394" max="15394" width="2.75" style="354" customWidth="1"/>
    <col min="15395" max="15395" width="3.25" style="354" customWidth="1"/>
    <col min="15396" max="15396" width="2.625" style="354" customWidth="1"/>
    <col min="15397" max="15397" width="3.25" style="354" customWidth="1"/>
    <col min="15398" max="15398" width="2.625" style="354" customWidth="1"/>
    <col min="15399" max="15399" width="3.25" style="354" customWidth="1"/>
    <col min="15400" max="15400" width="2.625" style="354" customWidth="1"/>
    <col min="15401" max="15401" width="3.25" style="354" customWidth="1"/>
    <col min="15402" max="15402" width="2.625" style="354" customWidth="1"/>
    <col min="15403" max="15403" width="3.625" style="354" customWidth="1"/>
    <col min="15404" max="15405" width="2.625" style="354" customWidth="1"/>
    <col min="15406" max="15408" width="3.5" style="354" customWidth="1"/>
    <col min="15409" max="15616" width="5.625" style="354"/>
    <col min="15617" max="15618" width="4.125" style="354" customWidth="1"/>
    <col min="15619" max="15619" width="3.25" style="354" customWidth="1"/>
    <col min="15620" max="15620" width="2.625" style="354" customWidth="1"/>
    <col min="15621" max="15621" width="3.25" style="354" customWidth="1"/>
    <col min="15622" max="15622" width="2.625" style="354" customWidth="1"/>
    <col min="15623" max="15623" width="3.25" style="354" customWidth="1"/>
    <col min="15624" max="15624" width="2.625" style="354" customWidth="1"/>
    <col min="15625" max="15625" width="3.25" style="354" customWidth="1"/>
    <col min="15626" max="15626" width="2.625" style="354" customWidth="1"/>
    <col min="15627" max="15627" width="3.25" style="354" customWidth="1"/>
    <col min="15628" max="15628" width="2.625" style="354" customWidth="1"/>
    <col min="15629" max="15629" width="3.25" style="354" customWidth="1"/>
    <col min="15630" max="15630" width="2.625" style="354" customWidth="1"/>
    <col min="15631" max="15631" width="3.25" style="354" customWidth="1"/>
    <col min="15632" max="15632" width="2.625" style="354" customWidth="1"/>
    <col min="15633" max="15633" width="3.25" style="354" customWidth="1"/>
    <col min="15634" max="15634" width="2.625" style="354" customWidth="1"/>
    <col min="15635" max="15635" width="3.25" style="354" customWidth="1"/>
    <col min="15636" max="15636" width="2.625" style="354" customWidth="1"/>
    <col min="15637" max="15637" width="3.25" style="354" customWidth="1"/>
    <col min="15638" max="15638" width="2.625" style="354" customWidth="1"/>
    <col min="15639" max="15639" width="3.25" style="354" customWidth="1"/>
    <col min="15640" max="15640" width="2.625" style="354" customWidth="1"/>
    <col min="15641" max="15641" width="3.25" style="354" customWidth="1"/>
    <col min="15642" max="15642" width="2.625" style="354" customWidth="1"/>
    <col min="15643" max="15643" width="3.25" style="354" customWidth="1"/>
    <col min="15644" max="15644" width="2.625" style="354" customWidth="1"/>
    <col min="15645" max="15645" width="3.25" style="354" customWidth="1"/>
    <col min="15646" max="15646" width="2.625" style="354" customWidth="1"/>
    <col min="15647" max="15647" width="3.25" style="354" customWidth="1"/>
    <col min="15648" max="15648" width="2.625" style="354" customWidth="1"/>
    <col min="15649" max="15649" width="3.25" style="354" customWidth="1"/>
    <col min="15650" max="15650" width="2.75" style="354" customWidth="1"/>
    <col min="15651" max="15651" width="3.25" style="354" customWidth="1"/>
    <col min="15652" max="15652" width="2.625" style="354" customWidth="1"/>
    <col min="15653" max="15653" width="3.25" style="354" customWidth="1"/>
    <col min="15654" max="15654" width="2.625" style="354" customWidth="1"/>
    <col min="15655" max="15655" width="3.25" style="354" customWidth="1"/>
    <col min="15656" max="15656" width="2.625" style="354" customWidth="1"/>
    <col min="15657" max="15657" width="3.25" style="354" customWidth="1"/>
    <col min="15658" max="15658" width="2.625" style="354" customWidth="1"/>
    <col min="15659" max="15659" width="3.625" style="354" customWidth="1"/>
    <col min="15660" max="15661" width="2.625" style="354" customWidth="1"/>
    <col min="15662" max="15664" width="3.5" style="354" customWidth="1"/>
    <col min="15665" max="15872" width="5.625" style="354"/>
    <col min="15873" max="15874" width="4.125" style="354" customWidth="1"/>
    <col min="15875" max="15875" width="3.25" style="354" customWidth="1"/>
    <col min="15876" max="15876" width="2.625" style="354" customWidth="1"/>
    <col min="15877" max="15877" width="3.25" style="354" customWidth="1"/>
    <col min="15878" max="15878" width="2.625" style="354" customWidth="1"/>
    <col min="15879" max="15879" width="3.25" style="354" customWidth="1"/>
    <col min="15880" max="15880" width="2.625" style="354" customWidth="1"/>
    <col min="15881" max="15881" width="3.25" style="354" customWidth="1"/>
    <col min="15882" max="15882" width="2.625" style="354" customWidth="1"/>
    <col min="15883" max="15883" width="3.25" style="354" customWidth="1"/>
    <col min="15884" max="15884" width="2.625" style="354" customWidth="1"/>
    <col min="15885" max="15885" width="3.25" style="354" customWidth="1"/>
    <col min="15886" max="15886" width="2.625" style="354" customWidth="1"/>
    <col min="15887" max="15887" width="3.25" style="354" customWidth="1"/>
    <col min="15888" max="15888" width="2.625" style="354" customWidth="1"/>
    <col min="15889" max="15889" width="3.25" style="354" customWidth="1"/>
    <col min="15890" max="15890" width="2.625" style="354" customWidth="1"/>
    <col min="15891" max="15891" width="3.25" style="354" customWidth="1"/>
    <col min="15892" max="15892" width="2.625" style="354" customWidth="1"/>
    <col min="15893" max="15893" width="3.25" style="354" customWidth="1"/>
    <col min="15894" max="15894" width="2.625" style="354" customWidth="1"/>
    <col min="15895" max="15895" width="3.25" style="354" customWidth="1"/>
    <col min="15896" max="15896" width="2.625" style="354" customWidth="1"/>
    <col min="15897" max="15897" width="3.25" style="354" customWidth="1"/>
    <col min="15898" max="15898" width="2.625" style="354" customWidth="1"/>
    <col min="15899" max="15899" width="3.25" style="354" customWidth="1"/>
    <col min="15900" max="15900" width="2.625" style="354" customWidth="1"/>
    <col min="15901" max="15901" width="3.25" style="354" customWidth="1"/>
    <col min="15902" max="15902" width="2.625" style="354" customWidth="1"/>
    <col min="15903" max="15903" width="3.25" style="354" customWidth="1"/>
    <col min="15904" max="15904" width="2.625" style="354" customWidth="1"/>
    <col min="15905" max="15905" width="3.25" style="354" customWidth="1"/>
    <col min="15906" max="15906" width="2.75" style="354" customWidth="1"/>
    <col min="15907" max="15907" width="3.25" style="354" customWidth="1"/>
    <col min="15908" max="15908" width="2.625" style="354" customWidth="1"/>
    <col min="15909" max="15909" width="3.25" style="354" customWidth="1"/>
    <col min="15910" max="15910" width="2.625" style="354" customWidth="1"/>
    <col min="15911" max="15911" width="3.25" style="354" customWidth="1"/>
    <col min="15912" max="15912" width="2.625" style="354" customWidth="1"/>
    <col min="15913" max="15913" width="3.25" style="354" customWidth="1"/>
    <col min="15914" max="15914" width="2.625" style="354" customWidth="1"/>
    <col min="15915" max="15915" width="3.625" style="354" customWidth="1"/>
    <col min="15916" max="15917" width="2.625" style="354" customWidth="1"/>
    <col min="15918" max="15920" width="3.5" style="354" customWidth="1"/>
    <col min="15921" max="16128" width="5.625" style="354"/>
    <col min="16129" max="16130" width="4.125" style="354" customWidth="1"/>
    <col min="16131" max="16131" width="3.25" style="354" customWidth="1"/>
    <col min="16132" max="16132" width="2.625" style="354" customWidth="1"/>
    <col min="16133" max="16133" width="3.25" style="354" customWidth="1"/>
    <col min="16134" max="16134" width="2.625" style="354" customWidth="1"/>
    <col min="16135" max="16135" width="3.25" style="354" customWidth="1"/>
    <col min="16136" max="16136" width="2.625" style="354" customWidth="1"/>
    <col min="16137" max="16137" width="3.25" style="354" customWidth="1"/>
    <col min="16138" max="16138" width="2.625" style="354" customWidth="1"/>
    <col min="16139" max="16139" width="3.25" style="354" customWidth="1"/>
    <col min="16140" max="16140" width="2.625" style="354" customWidth="1"/>
    <col min="16141" max="16141" width="3.25" style="354" customWidth="1"/>
    <col min="16142" max="16142" width="2.625" style="354" customWidth="1"/>
    <col min="16143" max="16143" width="3.25" style="354" customWidth="1"/>
    <col min="16144" max="16144" width="2.625" style="354" customWidth="1"/>
    <col min="16145" max="16145" width="3.25" style="354" customWidth="1"/>
    <col min="16146" max="16146" width="2.625" style="354" customWidth="1"/>
    <col min="16147" max="16147" width="3.25" style="354" customWidth="1"/>
    <col min="16148" max="16148" width="2.625" style="354" customWidth="1"/>
    <col min="16149" max="16149" width="3.25" style="354" customWidth="1"/>
    <col min="16150" max="16150" width="2.625" style="354" customWidth="1"/>
    <col min="16151" max="16151" width="3.25" style="354" customWidth="1"/>
    <col min="16152" max="16152" width="2.625" style="354" customWidth="1"/>
    <col min="16153" max="16153" width="3.25" style="354" customWidth="1"/>
    <col min="16154" max="16154" width="2.625" style="354" customWidth="1"/>
    <col min="16155" max="16155" width="3.25" style="354" customWidth="1"/>
    <col min="16156" max="16156" width="2.625" style="354" customWidth="1"/>
    <col min="16157" max="16157" width="3.25" style="354" customWidth="1"/>
    <col min="16158" max="16158" width="2.625" style="354" customWidth="1"/>
    <col min="16159" max="16159" width="3.25" style="354" customWidth="1"/>
    <col min="16160" max="16160" width="2.625" style="354" customWidth="1"/>
    <col min="16161" max="16161" width="3.25" style="354" customWidth="1"/>
    <col min="16162" max="16162" width="2.75" style="354" customWidth="1"/>
    <col min="16163" max="16163" width="3.25" style="354" customWidth="1"/>
    <col min="16164" max="16164" width="2.625" style="354" customWidth="1"/>
    <col min="16165" max="16165" width="3.25" style="354" customWidth="1"/>
    <col min="16166" max="16166" width="2.625" style="354" customWidth="1"/>
    <col min="16167" max="16167" width="3.25" style="354" customWidth="1"/>
    <col min="16168" max="16168" width="2.625" style="354" customWidth="1"/>
    <col min="16169" max="16169" width="3.25" style="354" customWidth="1"/>
    <col min="16170" max="16170" width="2.625" style="354" customWidth="1"/>
    <col min="16171" max="16171" width="3.625" style="354" customWidth="1"/>
    <col min="16172" max="16173" width="2.625" style="354" customWidth="1"/>
    <col min="16174" max="16176" width="3.5" style="354" customWidth="1"/>
    <col min="16177" max="16384" width="5.625" style="354"/>
  </cols>
  <sheetData>
    <row r="1" spans="1:45" ht="15" customHeight="1">
      <c r="A1" s="550" t="s">
        <v>1198</v>
      </c>
      <c r="C1" s="533"/>
      <c r="D1" s="551"/>
      <c r="E1" s="551" t="s">
        <v>1114</v>
      </c>
      <c r="F1" s="551"/>
      <c r="AS1" s="1181" t="s">
        <v>1199</v>
      </c>
    </row>
    <row r="2" spans="1:45" ht="35.25" customHeight="1">
      <c r="A2" s="554"/>
      <c r="B2" s="554"/>
      <c r="C2" s="555"/>
      <c r="D2" s="556"/>
      <c r="E2" s="555"/>
      <c r="F2" s="556"/>
      <c r="G2" s="555"/>
      <c r="H2" s="556"/>
      <c r="I2" s="555"/>
      <c r="J2" s="556"/>
      <c r="K2" s="555"/>
      <c r="L2" s="556"/>
      <c r="M2" s="555"/>
      <c r="N2" s="556"/>
      <c r="O2" s="555"/>
      <c r="P2" s="556"/>
      <c r="Q2" s="555"/>
      <c r="R2" s="556"/>
      <c r="S2" s="555"/>
      <c r="T2" s="556"/>
      <c r="U2" s="555"/>
      <c r="V2" s="556"/>
      <c r="W2" s="555"/>
      <c r="X2" s="556"/>
      <c r="Y2" s="555"/>
      <c r="Z2" s="556"/>
      <c r="AA2" s="555"/>
      <c r="AB2" s="556"/>
      <c r="AC2" s="555"/>
      <c r="AD2" s="556"/>
      <c r="AE2" s="555"/>
      <c r="AF2" s="556"/>
      <c r="AG2" s="555"/>
      <c r="AH2" s="556"/>
      <c r="AI2" s="555"/>
      <c r="AJ2" s="556"/>
      <c r="AK2" s="555"/>
      <c r="AL2" s="556"/>
      <c r="AM2" s="555"/>
      <c r="AN2" s="556"/>
      <c r="AO2" s="555"/>
      <c r="AP2" s="556"/>
      <c r="AQ2" s="1258" t="s">
        <v>1115</v>
      </c>
      <c r="AR2" s="1181" t="s">
        <v>599</v>
      </c>
      <c r="AS2" s="1181"/>
    </row>
    <row r="3" spans="1:45" ht="35.25" customHeight="1">
      <c r="B3" s="557"/>
      <c r="C3" s="555"/>
      <c r="D3" s="556"/>
      <c r="E3" s="555"/>
      <c r="F3" s="556"/>
      <c r="G3" s="555"/>
      <c r="H3" s="556"/>
      <c r="I3" s="555"/>
      <c r="J3" s="556"/>
      <c r="K3" s="555"/>
      <c r="L3" s="556"/>
      <c r="M3" s="555"/>
      <c r="N3" s="556"/>
      <c r="O3" s="555"/>
      <c r="P3" s="556"/>
      <c r="Q3" s="555"/>
      <c r="R3" s="556"/>
      <c r="S3" s="555"/>
      <c r="T3" s="556"/>
      <c r="U3" s="555"/>
      <c r="V3" s="556"/>
      <c r="W3" s="555"/>
      <c r="X3" s="556"/>
      <c r="Y3" s="555"/>
      <c r="Z3" s="556"/>
      <c r="AA3" s="555"/>
      <c r="AB3" s="556"/>
      <c r="AC3" s="555"/>
      <c r="AD3" s="556"/>
      <c r="AE3" s="555"/>
      <c r="AF3" s="556"/>
      <c r="AG3" s="555"/>
      <c r="AH3" s="556"/>
      <c r="AI3" s="555"/>
      <c r="AJ3" s="556"/>
      <c r="AK3" s="555"/>
      <c r="AL3" s="556"/>
      <c r="AM3" s="555"/>
      <c r="AN3" s="556"/>
      <c r="AO3" s="555"/>
      <c r="AP3" s="556"/>
      <c r="AQ3" s="1258"/>
      <c r="AR3" s="1181"/>
      <c r="AS3" s="1181"/>
    </row>
    <row r="4" spans="1:45" ht="35.25" customHeight="1">
      <c r="A4" s="1158" t="s">
        <v>1116</v>
      </c>
      <c r="B4" s="1259" t="s">
        <v>593</v>
      </c>
      <c r="C4" s="555"/>
      <c r="D4" s="556"/>
      <c r="E4" s="555"/>
      <c r="F4" s="556"/>
      <c r="G4" s="555"/>
      <c r="H4" s="556"/>
      <c r="I4" s="555"/>
      <c r="J4" s="556"/>
      <c r="K4" s="555"/>
      <c r="L4" s="556"/>
      <c r="M4" s="555"/>
      <c r="N4" s="556"/>
      <c r="O4" s="555"/>
      <c r="P4" s="556"/>
      <c r="Q4" s="555"/>
      <c r="R4" s="556"/>
      <c r="S4" s="555"/>
      <c r="T4" s="556"/>
      <c r="U4" s="555"/>
      <c r="V4" s="556"/>
      <c r="W4" s="555"/>
      <c r="X4" s="556"/>
      <c r="Y4" s="555"/>
      <c r="Z4" s="556"/>
      <c r="AA4" s="555"/>
      <c r="AB4" s="556"/>
      <c r="AC4" s="555"/>
      <c r="AD4" s="556"/>
      <c r="AE4" s="555"/>
      <c r="AF4" s="556"/>
      <c r="AG4" s="555"/>
      <c r="AH4" s="556"/>
      <c r="AI4" s="555"/>
      <c r="AJ4" s="556"/>
      <c r="AK4" s="555"/>
      <c r="AL4" s="556"/>
      <c r="AM4" s="555"/>
      <c r="AN4" s="556"/>
      <c r="AO4" s="555"/>
      <c r="AP4" s="556"/>
      <c r="AQ4" s="1258"/>
      <c r="AR4" s="558"/>
      <c r="AS4" s="1181"/>
    </row>
    <row r="5" spans="1:45" ht="35.25" customHeight="1">
      <c r="A5" s="1158"/>
      <c r="B5" s="1259"/>
      <c r="C5" s="555"/>
      <c r="D5" s="556"/>
      <c r="E5" s="555"/>
      <c r="F5" s="556"/>
      <c r="G5" s="555"/>
      <c r="H5" s="556"/>
      <c r="I5" s="555"/>
      <c r="J5" s="556"/>
      <c r="K5" s="555"/>
      <c r="L5" s="556"/>
      <c r="M5" s="555"/>
      <c r="N5" s="556"/>
      <c r="O5" s="555"/>
      <c r="P5" s="556"/>
      <c r="Q5" s="555"/>
      <c r="R5" s="556"/>
      <c r="S5" s="555"/>
      <c r="T5" s="556"/>
      <c r="U5" s="555"/>
      <c r="V5" s="556"/>
      <c r="W5" s="555"/>
      <c r="X5" s="556"/>
      <c r="Y5" s="555"/>
      <c r="Z5" s="556"/>
      <c r="AA5" s="555"/>
      <c r="AB5" s="556"/>
      <c r="AC5" s="555"/>
      <c r="AD5" s="556"/>
      <c r="AE5" s="555"/>
      <c r="AF5" s="556"/>
      <c r="AG5" s="555"/>
      <c r="AH5" s="556"/>
      <c r="AI5" s="555"/>
      <c r="AJ5" s="556"/>
      <c r="AK5" s="555"/>
      <c r="AL5" s="556"/>
      <c r="AM5" s="555"/>
      <c r="AN5" s="556"/>
      <c r="AO5" s="555"/>
      <c r="AP5" s="556"/>
      <c r="AQ5" s="1258"/>
      <c r="AR5" s="558"/>
      <c r="AS5" s="1181"/>
    </row>
    <row r="6" spans="1:45" ht="35.25" customHeight="1">
      <c r="A6" s="1158"/>
      <c r="B6" s="1259"/>
      <c r="C6" s="555"/>
      <c r="D6" s="556"/>
      <c r="E6" s="555"/>
      <c r="F6" s="556"/>
      <c r="G6" s="555"/>
      <c r="H6" s="556"/>
      <c r="I6" s="555"/>
      <c r="J6" s="556"/>
      <c r="K6" s="555"/>
      <c r="L6" s="556"/>
      <c r="M6" s="555"/>
      <c r="N6" s="556"/>
      <c r="O6" s="555"/>
      <c r="P6" s="556"/>
      <c r="Q6" s="555"/>
      <c r="R6" s="556"/>
      <c r="S6" s="555"/>
      <c r="T6" s="556"/>
      <c r="U6" s="555"/>
      <c r="V6" s="556"/>
      <c r="W6" s="555"/>
      <c r="X6" s="556"/>
      <c r="Y6" s="555"/>
      <c r="Z6" s="556"/>
      <c r="AA6" s="555"/>
      <c r="AB6" s="556"/>
      <c r="AC6" s="555"/>
      <c r="AD6" s="556"/>
      <c r="AE6" s="555"/>
      <c r="AF6" s="556"/>
      <c r="AG6" s="555"/>
      <c r="AH6" s="556"/>
      <c r="AI6" s="555"/>
      <c r="AJ6" s="556"/>
      <c r="AK6" s="555"/>
      <c r="AL6" s="556"/>
      <c r="AM6" s="555"/>
      <c r="AN6" s="556"/>
      <c r="AO6" s="555"/>
      <c r="AP6" s="556"/>
      <c r="AQ6" s="1258"/>
      <c r="AR6" s="558"/>
      <c r="AS6" s="1181"/>
    </row>
    <row r="7" spans="1:45" ht="35.25" customHeight="1">
      <c r="A7" s="1158"/>
      <c r="B7" s="1259"/>
      <c r="C7" s="555"/>
      <c r="D7" s="556"/>
      <c r="E7" s="555"/>
      <c r="F7" s="556"/>
      <c r="G7" s="555"/>
      <c r="H7" s="556"/>
      <c r="I7" s="555"/>
      <c r="J7" s="556"/>
      <c r="K7" s="555"/>
      <c r="L7" s="556"/>
      <c r="M7" s="555"/>
      <c r="N7" s="556"/>
      <c r="O7" s="555"/>
      <c r="P7" s="556"/>
      <c r="Q7" s="555"/>
      <c r="R7" s="556"/>
      <c r="S7" s="555"/>
      <c r="T7" s="556"/>
      <c r="U7" s="555"/>
      <c r="V7" s="556"/>
      <c r="W7" s="555"/>
      <c r="X7" s="556"/>
      <c r="Y7" s="555"/>
      <c r="Z7" s="556"/>
      <c r="AA7" s="555"/>
      <c r="AB7" s="556"/>
      <c r="AC7" s="555"/>
      <c r="AD7" s="556"/>
      <c r="AE7" s="555"/>
      <c r="AF7" s="556"/>
      <c r="AG7" s="555"/>
      <c r="AH7" s="556"/>
      <c r="AI7" s="555"/>
      <c r="AJ7" s="556"/>
      <c r="AK7" s="555"/>
      <c r="AL7" s="556"/>
      <c r="AM7" s="555"/>
      <c r="AN7" s="556"/>
      <c r="AO7" s="555"/>
      <c r="AP7" s="556"/>
      <c r="AQ7" s="1258"/>
      <c r="AR7" s="558"/>
      <c r="AS7" s="1181"/>
    </row>
    <row r="8" spans="1:45" ht="35.25" customHeight="1">
      <c r="A8" s="1158"/>
      <c r="B8" s="1259"/>
      <c r="C8" s="555"/>
      <c r="D8" s="556"/>
      <c r="E8" s="555"/>
      <c r="F8" s="556"/>
      <c r="G8" s="555"/>
      <c r="H8" s="556"/>
      <c r="I8" s="555"/>
      <c r="J8" s="556"/>
      <c r="K8" s="555"/>
      <c r="L8" s="556"/>
      <c r="M8" s="555"/>
      <c r="N8" s="556"/>
      <c r="O8" s="555"/>
      <c r="P8" s="556"/>
      <c r="Q8" s="555"/>
      <c r="R8" s="556"/>
      <c r="S8" s="555"/>
      <c r="T8" s="556"/>
      <c r="U8" s="555"/>
      <c r="V8" s="556"/>
      <c r="W8" s="555"/>
      <c r="X8" s="556"/>
      <c r="Y8" s="555"/>
      <c r="Z8" s="556"/>
      <c r="AA8" s="555"/>
      <c r="AB8" s="556"/>
      <c r="AC8" s="555"/>
      <c r="AD8" s="556"/>
      <c r="AE8" s="555"/>
      <c r="AF8" s="556"/>
      <c r="AG8" s="555"/>
      <c r="AH8" s="556"/>
      <c r="AI8" s="555"/>
      <c r="AJ8" s="556"/>
      <c r="AK8" s="555"/>
      <c r="AL8" s="556"/>
      <c r="AM8" s="555"/>
      <c r="AN8" s="556"/>
      <c r="AO8" s="555"/>
      <c r="AP8" s="556"/>
      <c r="AQ8" s="1258"/>
      <c r="AR8" s="558"/>
      <c r="AS8" s="1181"/>
    </row>
    <row r="9" spans="1:45" ht="35.25" customHeight="1">
      <c r="A9" s="1260"/>
      <c r="B9" s="1261" t="str">
        <f>入力シート!E11</f>
        <v/>
      </c>
      <c r="C9" s="555"/>
      <c r="D9" s="556"/>
      <c r="E9" s="555"/>
      <c r="F9" s="556"/>
      <c r="G9" s="555"/>
      <c r="H9" s="556"/>
      <c r="I9" s="555"/>
      <c r="J9" s="556"/>
      <c r="K9" s="555"/>
      <c r="L9" s="556"/>
      <c r="M9" s="555"/>
      <c r="N9" s="556"/>
      <c r="O9" s="555"/>
      <c r="P9" s="556"/>
      <c r="Q9" s="555"/>
      <c r="R9" s="556"/>
      <c r="S9" s="555"/>
      <c r="T9" s="556"/>
      <c r="U9" s="555"/>
      <c r="V9" s="556"/>
      <c r="W9" s="555"/>
      <c r="X9" s="556"/>
      <c r="Y9" s="555"/>
      <c r="Z9" s="556"/>
      <c r="AA9" s="555"/>
      <c r="AB9" s="556"/>
      <c r="AC9" s="555"/>
      <c r="AD9" s="556"/>
      <c r="AE9" s="555"/>
      <c r="AF9" s="556"/>
      <c r="AG9" s="555"/>
      <c r="AH9" s="556"/>
      <c r="AI9" s="555"/>
      <c r="AJ9" s="556"/>
      <c r="AK9" s="555"/>
      <c r="AL9" s="556"/>
      <c r="AM9" s="555"/>
      <c r="AN9" s="556"/>
      <c r="AO9" s="555"/>
      <c r="AP9" s="556"/>
      <c r="AQ9" s="1258"/>
      <c r="AR9" s="558"/>
      <c r="AS9" s="1181"/>
    </row>
    <row r="10" spans="1:45" ht="35.25" customHeight="1">
      <c r="A10" s="1260"/>
      <c r="B10" s="1261"/>
      <c r="C10" s="555"/>
      <c r="D10" s="556"/>
      <c r="E10" s="555"/>
      <c r="F10" s="556"/>
      <c r="G10" s="555"/>
      <c r="H10" s="556"/>
      <c r="I10" s="555"/>
      <c r="J10" s="556"/>
      <c r="K10" s="555"/>
      <c r="L10" s="556"/>
      <c r="M10" s="555"/>
      <c r="N10" s="556"/>
      <c r="O10" s="555"/>
      <c r="P10" s="556"/>
      <c r="Q10" s="555"/>
      <c r="R10" s="556"/>
      <c r="S10" s="555"/>
      <c r="T10" s="556"/>
      <c r="U10" s="555"/>
      <c r="V10" s="556"/>
      <c r="W10" s="555"/>
      <c r="X10" s="556"/>
      <c r="Y10" s="555"/>
      <c r="Z10" s="556"/>
      <c r="AA10" s="555"/>
      <c r="AB10" s="556"/>
      <c r="AC10" s="555"/>
      <c r="AD10" s="556"/>
      <c r="AE10" s="555"/>
      <c r="AF10" s="556"/>
      <c r="AG10" s="555"/>
      <c r="AH10" s="556"/>
      <c r="AI10" s="555"/>
      <c r="AJ10" s="556"/>
      <c r="AK10" s="555"/>
      <c r="AL10" s="556"/>
      <c r="AM10" s="555"/>
      <c r="AN10" s="556"/>
      <c r="AO10" s="555"/>
      <c r="AP10" s="556"/>
      <c r="AQ10" s="1258"/>
      <c r="AR10" s="558"/>
      <c r="AS10" s="1181"/>
    </row>
    <row r="11" spans="1:45" ht="35.25" customHeight="1">
      <c r="A11" s="1260"/>
      <c r="B11" s="1261"/>
      <c r="C11" s="555"/>
      <c r="D11" s="556"/>
      <c r="E11" s="555"/>
      <c r="F11" s="556"/>
      <c r="G11" s="555"/>
      <c r="H11" s="556"/>
      <c r="I11" s="555"/>
      <c r="J11" s="556"/>
      <c r="K11" s="555"/>
      <c r="L11" s="556"/>
      <c r="M11" s="555"/>
      <c r="N11" s="556"/>
      <c r="O11" s="555"/>
      <c r="P11" s="556"/>
      <c r="Q11" s="555"/>
      <c r="R11" s="556"/>
      <c r="S11" s="555"/>
      <c r="T11" s="556"/>
      <c r="U11" s="555"/>
      <c r="V11" s="556"/>
      <c r="W11" s="555"/>
      <c r="X11" s="556"/>
      <c r="Y11" s="555"/>
      <c r="Z11" s="556"/>
      <c r="AA11" s="555"/>
      <c r="AB11" s="556"/>
      <c r="AC11" s="555"/>
      <c r="AD11" s="556"/>
      <c r="AE11" s="555"/>
      <c r="AF11" s="556"/>
      <c r="AG11" s="555"/>
      <c r="AH11" s="556"/>
      <c r="AI11" s="555"/>
      <c r="AJ11" s="556"/>
      <c r="AK11" s="555"/>
      <c r="AL11" s="556"/>
      <c r="AM11" s="555"/>
      <c r="AN11" s="556"/>
      <c r="AO11" s="555"/>
      <c r="AP11" s="556"/>
      <c r="AQ11" s="1258"/>
      <c r="AR11" s="558"/>
      <c r="AS11" s="1181"/>
    </row>
    <row r="12" spans="1:45" ht="35.25" customHeight="1">
      <c r="A12" s="1260"/>
      <c r="B12" s="1261"/>
      <c r="C12" s="555"/>
      <c r="D12" s="556"/>
      <c r="E12" s="555"/>
      <c r="F12" s="556"/>
      <c r="G12" s="555"/>
      <c r="H12" s="556"/>
      <c r="I12" s="555"/>
      <c r="J12" s="556"/>
      <c r="K12" s="555"/>
      <c r="L12" s="556"/>
      <c r="M12" s="555"/>
      <c r="N12" s="556"/>
      <c r="O12" s="555"/>
      <c r="P12" s="556"/>
      <c r="Q12" s="555"/>
      <c r="R12" s="556"/>
      <c r="S12" s="555"/>
      <c r="T12" s="556"/>
      <c r="U12" s="555"/>
      <c r="V12" s="556"/>
      <c r="W12" s="555"/>
      <c r="X12" s="556"/>
      <c r="Y12" s="555"/>
      <c r="Z12" s="556"/>
      <c r="AA12" s="555"/>
      <c r="AB12" s="556"/>
      <c r="AC12" s="555"/>
      <c r="AD12" s="556"/>
      <c r="AE12" s="555"/>
      <c r="AF12" s="556"/>
      <c r="AG12" s="555"/>
      <c r="AH12" s="556"/>
      <c r="AI12" s="555"/>
      <c r="AJ12" s="556"/>
      <c r="AK12" s="555"/>
      <c r="AL12" s="556"/>
      <c r="AM12" s="555"/>
      <c r="AN12" s="556"/>
      <c r="AO12" s="555"/>
      <c r="AP12" s="556"/>
      <c r="AQ12" s="1258"/>
      <c r="AR12" s="558"/>
      <c r="AS12" s="1181"/>
    </row>
    <row r="13" spans="1:45" ht="35.25" customHeight="1">
      <c r="A13" s="1260"/>
      <c r="B13" s="1261"/>
      <c r="C13" s="555"/>
      <c r="D13" s="556"/>
      <c r="E13" s="555"/>
      <c r="F13" s="556"/>
      <c r="G13" s="555"/>
      <c r="H13" s="556"/>
      <c r="I13" s="555"/>
      <c r="J13" s="556"/>
      <c r="K13" s="555"/>
      <c r="L13" s="556"/>
      <c r="M13" s="555"/>
      <c r="N13" s="556"/>
      <c r="O13" s="555"/>
      <c r="P13" s="556"/>
      <c r="Q13" s="555"/>
      <c r="R13" s="556"/>
      <c r="S13" s="555"/>
      <c r="T13" s="556"/>
      <c r="U13" s="555"/>
      <c r="V13" s="556"/>
      <c r="W13" s="555"/>
      <c r="X13" s="556"/>
      <c r="Y13" s="555"/>
      <c r="Z13" s="556"/>
      <c r="AA13" s="555"/>
      <c r="AB13" s="556"/>
      <c r="AC13" s="555"/>
      <c r="AD13" s="556"/>
      <c r="AE13" s="555"/>
      <c r="AF13" s="556"/>
      <c r="AG13" s="555"/>
      <c r="AH13" s="556"/>
      <c r="AI13" s="555"/>
      <c r="AJ13" s="556"/>
      <c r="AK13" s="555"/>
      <c r="AL13" s="556"/>
      <c r="AM13" s="555"/>
      <c r="AN13" s="556"/>
      <c r="AO13" s="555"/>
      <c r="AP13" s="556"/>
      <c r="AQ13" s="1258"/>
      <c r="AR13" s="558"/>
      <c r="AS13" s="1181"/>
    </row>
    <row r="14" spans="1:45" ht="35.25" customHeight="1">
      <c r="A14" s="1260"/>
      <c r="B14" s="1261"/>
      <c r="C14" s="555"/>
      <c r="D14" s="556"/>
      <c r="E14" s="555"/>
      <c r="F14" s="556"/>
      <c r="G14" s="555"/>
      <c r="H14" s="556"/>
      <c r="I14" s="555"/>
      <c r="J14" s="556"/>
      <c r="K14" s="555"/>
      <c r="L14" s="556"/>
      <c r="M14" s="555"/>
      <c r="N14" s="556"/>
      <c r="O14" s="555"/>
      <c r="P14" s="556"/>
      <c r="Q14" s="555"/>
      <c r="R14" s="556"/>
      <c r="S14" s="555"/>
      <c r="T14" s="556"/>
      <c r="U14" s="555"/>
      <c r="V14" s="556"/>
      <c r="W14" s="555"/>
      <c r="X14" s="556"/>
      <c r="Y14" s="555"/>
      <c r="Z14" s="556"/>
      <c r="AA14" s="555"/>
      <c r="AB14" s="556"/>
      <c r="AC14" s="555"/>
      <c r="AD14" s="556"/>
      <c r="AE14" s="555"/>
      <c r="AF14" s="556"/>
      <c r="AG14" s="555"/>
      <c r="AH14" s="556"/>
      <c r="AI14" s="555"/>
      <c r="AJ14" s="556"/>
      <c r="AK14" s="555"/>
      <c r="AL14" s="556"/>
      <c r="AM14" s="555"/>
      <c r="AN14" s="556"/>
      <c r="AO14" s="555"/>
      <c r="AP14" s="556"/>
      <c r="AQ14" s="1258"/>
      <c r="AR14" s="558"/>
      <c r="AS14" s="1181"/>
    </row>
    <row r="15" spans="1:45" ht="35.25" customHeight="1">
      <c r="A15" s="1260"/>
      <c r="B15" s="1261"/>
      <c r="C15" s="555"/>
      <c r="D15" s="556"/>
      <c r="E15" s="555"/>
      <c r="F15" s="556"/>
      <c r="G15" s="555"/>
      <c r="H15" s="556"/>
      <c r="I15" s="555"/>
      <c r="J15" s="556"/>
      <c r="K15" s="555"/>
      <c r="L15" s="556"/>
      <c r="M15" s="555"/>
      <c r="N15" s="556"/>
      <c r="O15" s="555"/>
      <c r="P15" s="556"/>
      <c r="Q15" s="555"/>
      <c r="R15" s="556"/>
      <c r="S15" s="555"/>
      <c r="T15" s="556"/>
      <c r="U15" s="555"/>
      <c r="V15" s="556"/>
      <c r="W15" s="555"/>
      <c r="X15" s="556"/>
      <c r="Y15" s="555"/>
      <c r="Z15" s="556"/>
      <c r="AA15" s="555"/>
      <c r="AB15" s="556"/>
      <c r="AC15" s="555"/>
      <c r="AD15" s="556"/>
      <c r="AE15" s="555"/>
      <c r="AF15" s="556"/>
      <c r="AG15" s="555"/>
      <c r="AH15" s="556"/>
      <c r="AI15" s="555"/>
      <c r="AJ15" s="556"/>
      <c r="AK15" s="555"/>
      <c r="AL15" s="556"/>
      <c r="AM15" s="555"/>
      <c r="AN15" s="556"/>
      <c r="AO15" s="555"/>
      <c r="AP15" s="556"/>
      <c r="AQ15" s="1258"/>
      <c r="AR15" s="558"/>
      <c r="AS15" s="1181"/>
    </row>
    <row r="16" spans="1:45" ht="35.25" customHeight="1">
      <c r="A16" s="1260"/>
      <c r="B16" s="1261"/>
      <c r="C16" s="555"/>
      <c r="D16" s="556"/>
      <c r="E16" s="555"/>
      <c r="F16" s="556"/>
      <c r="G16" s="555"/>
      <c r="H16" s="556"/>
      <c r="I16" s="555"/>
      <c r="J16" s="556"/>
      <c r="K16" s="555"/>
      <c r="L16" s="556"/>
      <c r="M16" s="555"/>
      <c r="N16" s="556"/>
      <c r="O16" s="555"/>
      <c r="P16" s="556"/>
      <c r="Q16" s="555"/>
      <c r="R16" s="556"/>
      <c r="S16" s="555"/>
      <c r="T16" s="556"/>
      <c r="U16" s="555"/>
      <c r="V16" s="556"/>
      <c r="W16" s="555"/>
      <c r="X16" s="556"/>
      <c r="Y16" s="555"/>
      <c r="Z16" s="556"/>
      <c r="AA16" s="555"/>
      <c r="AB16" s="556"/>
      <c r="AC16" s="555"/>
      <c r="AD16" s="556"/>
      <c r="AE16" s="555"/>
      <c r="AF16" s="556"/>
      <c r="AG16" s="555"/>
      <c r="AH16" s="556"/>
      <c r="AI16" s="555"/>
      <c r="AJ16" s="556"/>
      <c r="AK16" s="555"/>
      <c r="AL16" s="556"/>
      <c r="AM16" s="555"/>
      <c r="AN16" s="556"/>
      <c r="AO16" s="555"/>
      <c r="AP16" s="556"/>
      <c r="AQ16" s="1258"/>
      <c r="AR16" s="558"/>
      <c r="AS16" s="1181"/>
    </row>
    <row r="17" spans="1:45" ht="15" customHeight="1">
      <c r="A17" s="550" t="s">
        <v>1198</v>
      </c>
      <c r="C17" s="533"/>
      <c r="D17" s="551"/>
      <c r="E17" s="551" t="s">
        <v>1117</v>
      </c>
      <c r="AS17" s="1181" t="s">
        <v>1199</v>
      </c>
    </row>
    <row r="18" spans="1:45" ht="35.25" customHeight="1">
      <c r="A18" s="554"/>
      <c r="B18" s="554"/>
      <c r="C18" s="555"/>
      <c r="D18" s="556"/>
      <c r="E18" s="555"/>
      <c r="F18" s="556"/>
      <c r="G18" s="555"/>
      <c r="H18" s="556"/>
      <c r="I18" s="555"/>
      <c r="J18" s="556"/>
      <c r="K18" s="555"/>
      <c r="L18" s="556"/>
      <c r="M18" s="555"/>
      <c r="N18" s="556"/>
      <c r="O18" s="555"/>
      <c r="P18" s="556"/>
      <c r="Q18" s="555"/>
      <c r="R18" s="556"/>
      <c r="S18" s="555"/>
      <c r="T18" s="556"/>
      <c r="U18" s="555"/>
      <c r="V18" s="556"/>
      <c r="W18" s="555"/>
      <c r="X18" s="556"/>
      <c r="Y18" s="555"/>
      <c r="Z18" s="556"/>
      <c r="AA18" s="555"/>
      <c r="AB18" s="556"/>
      <c r="AC18" s="555"/>
      <c r="AD18" s="556"/>
      <c r="AE18" s="555"/>
      <c r="AF18" s="556"/>
      <c r="AG18" s="555"/>
      <c r="AH18" s="556"/>
      <c r="AI18" s="555"/>
      <c r="AJ18" s="556"/>
      <c r="AK18" s="555"/>
      <c r="AL18" s="556"/>
      <c r="AM18" s="555"/>
      <c r="AN18" s="556"/>
      <c r="AO18" s="555"/>
      <c r="AP18" s="556"/>
      <c r="AQ18" s="1258" t="s">
        <v>1115</v>
      </c>
      <c r="AR18" s="1181" t="s">
        <v>599</v>
      </c>
      <c r="AS18" s="1181"/>
    </row>
    <row r="19" spans="1:45" ht="35.25" customHeight="1">
      <c r="B19" s="557"/>
      <c r="C19" s="555"/>
      <c r="D19" s="556"/>
      <c r="E19" s="555"/>
      <c r="F19" s="556"/>
      <c r="G19" s="555"/>
      <c r="H19" s="556"/>
      <c r="I19" s="555"/>
      <c r="J19" s="556"/>
      <c r="K19" s="555"/>
      <c r="L19" s="556"/>
      <c r="M19" s="555"/>
      <c r="N19" s="556"/>
      <c r="O19" s="555"/>
      <c r="P19" s="556"/>
      <c r="Q19" s="555"/>
      <c r="R19" s="556"/>
      <c r="S19" s="555"/>
      <c r="T19" s="556"/>
      <c r="U19" s="555"/>
      <c r="V19" s="556"/>
      <c r="W19" s="555"/>
      <c r="X19" s="556"/>
      <c r="Y19" s="555"/>
      <c r="Z19" s="556"/>
      <c r="AA19" s="555"/>
      <c r="AB19" s="556"/>
      <c r="AC19" s="555"/>
      <c r="AD19" s="556"/>
      <c r="AE19" s="555"/>
      <c r="AF19" s="556"/>
      <c r="AG19" s="555"/>
      <c r="AH19" s="556"/>
      <c r="AI19" s="555"/>
      <c r="AJ19" s="556"/>
      <c r="AK19" s="555"/>
      <c r="AL19" s="556"/>
      <c r="AM19" s="555"/>
      <c r="AN19" s="556"/>
      <c r="AO19" s="555"/>
      <c r="AP19" s="556"/>
      <c r="AQ19" s="1258"/>
      <c r="AR19" s="1181"/>
      <c r="AS19" s="1181"/>
    </row>
    <row r="20" spans="1:45" ht="35.25" customHeight="1">
      <c r="A20" s="1158" t="s">
        <v>1116</v>
      </c>
      <c r="B20" s="1259" t="s">
        <v>593</v>
      </c>
      <c r="C20" s="555"/>
      <c r="D20" s="556"/>
      <c r="E20" s="555"/>
      <c r="F20" s="556"/>
      <c r="G20" s="555"/>
      <c r="H20" s="556"/>
      <c r="I20" s="555"/>
      <c r="J20" s="556"/>
      <c r="K20" s="555"/>
      <c r="L20" s="556"/>
      <c r="M20" s="555"/>
      <c r="N20" s="556"/>
      <c r="O20" s="555"/>
      <c r="P20" s="556"/>
      <c r="Q20" s="555"/>
      <c r="R20" s="556"/>
      <c r="S20" s="555"/>
      <c r="T20" s="556"/>
      <c r="U20" s="555"/>
      <c r="V20" s="556"/>
      <c r="W20" s="555"/>
      <c r="X20" s="556"/>
      <c r="Y20" s="555"/>
      <c r="Z20" s="556"/>
      <c r="AA20" s="555"/>
      <c r="AB20" s="556"/>
      <c r="AC20" s="555"/>
      <c r="AD20" s="556"/>
      <c r="AE20" s="555"/>
      <c r="AF20" s="556"/>
      <c r="AG20" s="555"/>
      <c r="AH20" s="556"/>
      <c r="AI20" s="555"/>
      <c r="AJ20" s="556"/>
      <c r="AK20" s="555"/>
      <c r="AL20" s="556"/>
      <c r="AM20" s="555"/>
      <c r="AN20" s="556"/>
      <c r="AO20" s="555"/>
      <c r="AP20" s="556"/>
      <c r="AQ20" s="1258"/>
      <c r="AR20" s="558"/>
      <c r="AS20" s="1181"/>
    </row>
    <row r="21" spans="1:45" ht="35.25" customHeight="1">
      <c r="A21" s="1158"/>
      <c r="B21" s="1259"/>
      <c r="C21" s="555"/>
      <c r="D21" s="556"/>
      <c r="E21" s="555"/>
      <c r="F21" s="556"/>
      <c r="G21" s="555"/>
      <c r="H21" s="556"/>
      <c r="I21" s="555"/>
      <c r="J21" s="556"/>
      <c r="K21" s="555"/>
      <c r="L21" s="556"/>
      <c r="M21" s="555"/>
      <c r="N21" s="556"/>
      <c r="O21" s="555"/>
      <c r="P21" s="556"/>
      <c r="Q21" s="555"/>
      <c r="R21" s="556"/>
      <c r="S21" s="555"/>
      <c r="T21" s="556"/>
      <c r="U21" s="555"/>
      <c r="V21" s="556"/>
      <c r="W21" s="555"/>
      <c r="X21" s="556"/>
      <c r="Y21" s="555"/>
      <c r="Z21" s="556"/>
      <c r="AA21" s="555"/>
      <c r="AB21" s="556"/>
      <c r="AC21" s="555"/>
      <c r="AD21" s="556"/>
      <c r="AE21" s="555"/>
      <c r="AF21" s="556"/>
      <c r="AG21" s="555"/>
      <c r="AH21" s="556"/>
      <c r="AI21" s="555"/>
      <c r="AJ21" s="556"/>
      <c r="AK21" s="555"/>
      <c r="AL21" s="556"/>
      <c r="AM21" s="555"/>
      <c r="AN21" s="556"/>
      <c r="AO21" s="555"/>
      <c r="AP21" s="556"/>
      <c r="AQ21" s="1258"/>
      <c r="AR21" s="558"/>
      <c r="AS21" s="1181"/>
    </row>
    <row r="22" spans="1:45" ht="35.25" customHeight="1">
      <c r="A22" s="1158"/>
      <c r="B22" s="1259"/>
      <c r="C22" s="555"/>
      <c r="D22" s="556"/>
      <c r="E22" s="555"/>
      <c r="F22" s="556"/>
      <c r="G22" s="555"/>
      <c r="H22" s="556"/>
      <c r="I22" s="555"/>
      <c r="J22" s="556"/>
      <c r="K22" s="555"/>
      <c r="L22" s="556"/>
      <c r="M22" s="555"/>
      <c r="N22" s="556"/>
      <c r="O22" s="555"/>
      <c r="P22" s="556"/>
      <c r="Q22" s="555"/>
      <c r="R22" s="556"/>
      <c r="S22" s="555"/>
      <c r="T22" s="556"/>
      <c r="U22" s="555"/>
      <c r="V22" s="556"/>
      <c r="W22" s="555"/>
      <c r="X22" s="556"/>
      <c r="Y22" s="555"/>
      <c r="Z22" s="556"/>
      <c r="AA22" s="555"/>
      <c r="AB22" s="556"/>
      <c r="AC22" s="555"/>
      <c r="AD22" s="556"/>
      <c r="AE22" s="555"/>
      <c r="AF22" s="556"/>
      <c r="AG22" s="555"/>
      <c r="AH22" s="556"/>
      <c r="AI22" s="555"/>
      <c r="AJ22" s="556"/>
      <c r="AK22" s="555"/>
      <c r="AL22" s="556"/>
      <c r="AM22" s="555"/>
      <c r="AN22" s="556"/>
      <c r="AO22" s="555"/>
      <c r="AP22" s="556"/>
      <c r="AQ22" s="1258"/>
      <c r="AR22" s="558"/>
      <c r="AS22" s="1181"/>
    </row>
    <row r="23" spans="1:45" ht="35.25" customHeight="1">
      <c r="A23" s="1158"/>
      <c r="B23" s="1259"/>
      <c r="C23" s="555"/>
      <c r="D23" s="556"/>
      <c r="E23" s="555"/>
      <c r="F23" s="556"/>
      <c r="G23" s="555"/>
      <c r="H23" s="556"/>
      <c r="I23" s="555"/>
      <c r="J23" s="556"/>
      <c r="K23" s="555"/>
      <c r="L23" s="556"/>
      <c r="M23" s="555"/>
      <c r="N23" s="556"/>
      <c r="O23" s="555"/>
      <c r="P23" s="556"/>
      <c r="Q23" s="555"/>
      <c r="R23" s="556"/>
      <c r="S23" s="555"/>
      <c r="T23" s="556"/>
      <c r="U23" s="555"/>
      <c r="V23" s="556"/>
      <c r="W23" s="555"/>
      <c r="X23" s="556"/>
      <c r="Y23" s="555"/>
      <c r="Z23" s="556"/>
      <c r="AA23" s="555"/>
      <c r="AB23" s="556"/>
      <c r="AC23" s="555"/>
      <c r="AD23" s="556"/>
      <c r="AE23" s="555"/>
      <c r="AF23" s="556"/>
      <c r="AG23" s="555"/>
      <c r="AH23" s="556"/>
      <c r="AI23" s="555"/>
      <c r="AJ23" s="556"/>
      <c r="AK23" s="555"/>
      <c r="AL23" s="556"/>
      <c r="AM23" s="555"/>
      <c r="AN23" s="556"/>
      <c r="AO23" s="555"/>
      <c r="AP23" s="556"/>
      <c r="AQ23" s="1258"/>
      <c r="AR23" s="558"/>
      <c r="AS23" s="1181"/>
    </row>
    <row r="24" spans="1:45" ht="35.25" customHeight="1">
      <c r="A24" s="1158"/>
      <c r="B24" s="1259"/>
      <c r="C24" s="555"/>
      <c r="D24" s="556"/>
      <c r="E24" s="555"/>
      <c r="F24" s="556"/>
      <c r="G24" s="555"/>
      <c r="H24" s="556"/>
      <c r="I24" s="555"/>
      <c r="J24" s="556"/>
      <c r="K24" s="555"/>
      <c r="L24" s="556"/>
      <c r="M24" s="555"/>
      <c r="N24" s="556"/>
      <c r="O24" s="555"/>
      <c r="P24" s="556"/>
      <c r="Q24" s="555"/>
      <c r="R24" s="556"/>
      <c r="S24" s="555"/>
      <c r="T24" s="556"/>
      <c r="U24" s="555"/>
      <c r="V24" s="556"/>
      <c r="W24" s="555"/>
      <c r="X24" s="556"/>
      <c r="Y24" s="555"/>
      <c r="Z24" s="556"/>
      <c r="AA24" s="555"/>
      <c r="AB24" s="556"/>
      <c r="AC24" s="555"/>
      <c r="AD24" s="556"/>
      <c r="AE24" s="555"/>
      <c r="AF24" s="556"/>
      <c r="AG24" s="555"/>
      <c r="AH24" s="556"/>
      <c r="AI24" s="555"/>
      <c r="AJ24" s="556"/>
      <c r="AK24" s="555"/>
      <c r="AL24" s="556"/>
      <c r="AM24" s="555"/>
      <c r="AN24" s="556"/>
      <c r="AO24" s="555"/>
      <c r="AP24" s="556"/>
      <c r="AQ24" s="1258"/>
      <c r="AR24" s="558"/>
      <c r="AS24" s="1181"/>
    </row>
    <row r="25" spans="1:45" ht="35.25" customHeight="1">
      <c r="A25" s="1260"/>
      <c r="B25" s="1261" t="str">
        <f>入力シート!E11</f>
        <v/>
      </c>
      <c r="C25" s="555"/>
      <c r="D25" s="556"/>
      <c r="E25" s="555"/>
      <c r="F25" s="556"/>
      <c r="G25" s="555"/>
      <c r="H25" s="556"/>
      <c r="I25" s="555"/>
      <c r="J25" s="556"/>
      <c r="K25" s="555"/>
      <c r="L25" s="556"/>
      <c r="M25" s="555"/>
      <c r="N25" s="556"/>
      <c r="O25" s="555"/>
      <c r="P25" s="556"/>
      <c r="Q25" s="555"/>
      <c r="R25" s="556"/>
      <c r="S25" s="555"/>
      <c r="T25" s="556"/>
      <c r="U25" s="555"/>
      <c r="V25" s="556"/>
      <c r="W25" s="555"/>
      <c r="X25" s="556"/>
      <c r="Y25" s="555"/>
      <c r="Z25" s="556"/>
      <c r="AA25" s="555"/>
      <c r="AB25" s="556"/>
      <c r="AC25" s="555"/>
      <c r="AD25" s="556"/>
      <c r="AE25" s="555"/>
      <c r="AF25" s="556"/>
      <c r="AG25" s="555"/>
      <c r="AH25" s="556"/>
      <c r="AI25" s="555"/>
      <c r="AJ25" s="556"/>
      <c r="AK25" s="555"/>
      <c r="AL25" s="556"/>
      <c r="AM25" s="555"/>
      <c r="AN25" s="556"/>
      <c r="AO25" s="555"/>
      <c r="AP25" s="556"/>
      <c r="AQ25" s="1258"/>
      <c r="AR25" s="558"/>
      <c r="AS25" s="1181"/>
    </row>
    <row r="26" spans="1:45" ht="35.25" customHeight="1">
      <c r="A26" s="1260"/>
      <c r="B26" s="1261"/>
      <c r="C26" s="555"/>
      <c r="D26" s="556"/>
      <c r="E26" s="555"/>
      <c r="F26" s="556"/>
      <c r="G26" s="555"/>
      <c r="H26" s="556"/>
      <c r="I26" s="555"/>
      <c r="J26" s="556"/>
      <c r="K26" s="555"/>
      <c r="L26" s="556"/>
      <c r="M26" s="555"/>
      <c r="N26" s="556"/>
      <c r="O26" s="555"/>
      <c r="P26" s="556"/>
      <c r="Q26" s="555"/>
      <c r="R26" s="556"/>
      <c r="S26" s="555"/>
      <c r="T26" s="556"/>
      <c r="U26" s="555"/>
      <c r="V26" s="556"/>
      <c r="W26" s="555"/>
      <c r="X26" s="556"/>
      <c r="Y26" s="555"/>
      <c r="Z26" s="556"/>
      <c r="AA26" s="555"/>
      <c r="AB26" s="556"/>
      <c r="AC26" s="555"/>
      <c r="AD26" s="556"/>
      <c r="AE26" s="555"/>
      <c r="AF26" s="556"/>
      <c r="AG26" s="555"/>
      <c r="AH26" s="556"/>
      <c r="AI26" s="555"/>
      <c r="AJ26" s="556"/>
      <c r="AK26" s="555"/>
      <c r="AL26" s="556"/>
      <c r="AM26" s="555"/>
      <c r="AN26" s="556"/>
      <c r="AO26" s="555"/>
      <c r="AP26" s="556"/>
      <c r="AQ26" s="1258"/>
      <c r="AR26" s="558"/>
      <c r="AS26" s="1181"/>
    </row>
    <row r="27" spans="1:45" ht="35.25" customHeight="1">
      <c r="A27" s="1260"/>
      <c r="B27" s="1261"/>
      <c r="C27" s="555"/>
      <c r="D27" s="556"/>
      <c r="E27" s="555"/>
      <c r="F27" s="556"/>
      <c r="G27" s="555"/>
      <c r="H27" s="556"/>
      <c r="I27" s="555"/>
      <c r="J27" s="556"/>
      <c r="K27" s="555"/>
      <c r="L27" s="556"/>
      <c r="M27" s="555"/>
      <c r="N27" s="556"/>
      <c r="O27" s="555"/>
      <c r="P27" s="556"/>
      <c r="Q27" s="555"/>
      <c r="R27" s="556"/>
      <c r="S27" s="555"/>
      <c r="T27" s="556"/>
      <c r="U27" s="555"/>
      <c r="V27" s="556"/>
      <c r="W27" s="555"/>
      <c r="X27" s="556"/>
      <c r="Y27" s="555"/>
      <c r="Z27" s="556"/>
      <c r="AA27" s="555"/>
      <c r="AB27" s="556"/>
      <c r="AC27" s="555"/>
      <c r="AD27" s="556"/>
      <c r="AE27" s="555"/>
      <c r="AF27" s="556"/>
      <c r="AG27" s="555"/>
      <c r="AH27" s="556"/>
      <c r="AI27" s="555"/>
      <c r="AJ27" s="556"/>
      <c r="AK27" s="555"/>
      <c r="AL27" s="556"/>
      <c r="AM27" s="555"/>
      <c r="AN27" s="556"/>
      <c r="AO27" s="555"/>
      <c r="AP27" s="556"/>
      <c r="AQ27" s="1258"/>
      <c r="AR27" s="558"/>
      <c r="AS27" s="1181"/>
    </row>
    <row r="28" spans="1:45" ht="35.25" customHeight="1">
      <c r="A28" s="1260"/>
      <c r="B28" s="1261"/>
      <c r="C28" s="555"/>
      <c r="D28" s="556"/>
      <c r="E28" s="555"/>
      <c r="F28" s="556"/>
      <c r="G28" s="555"/>
      <c r="H28" s="556"/>
      <c r="I28" s="555"/>
      <c r="J28" s="556"/>
      <c r="K28" s="555"/>
      <c r="L28" s="556"/>
      <c r="M28" s="555"/>
      <c r="N28" s="556"/>
      <c r="O28" s="555"/>
      <c r="P28" s="556"/>
      <c r="Q28" s="555"/>
      <c r="R28" s="556"/>
      <c r="S28" s="555"/>
      <c r="T28" s="556"/>
      <c r="U28" s="555"/>
      <c r="V28" s="556"/>
      <c r="W28" s="555"/>
      <c r="X28" s="556"/>
      <c r="Y28" s="555"/>
      <c r="Z28" s="556"/>
      <c r="AA28" s="555"/>
      <c r="AB28" s="556"/>
      <c r="AC28" s="555"/>
      <c r="AD28" s="556"/>
      <c r="AE28" s="555"/>
      <c r="AF28" s="556"/>
      <c r="AG28" s="555"/>
      <c r="AH28" s="556"/>
      <c r="AI28" s="555"/>
      <c r="AJ28" s="556"/>
      <c r="AK28" s="555"/>
      <c r="AL28" s="556"/>
      <c r="AM28" s="555"/>
      <c r="AN28" s="556"/>
      <c r="AO28" s="555"/>
      <c r="AP28" s="556"/>
      <c r="AQ28" s="1258"/>
      <c r="AR28" s="558"/>
      <c r="AS28" s="1181"/>
    </row>
    <row r="29" spans="1:45" ht="35.25" customHeight="1">
      <c r="A29" s="1260"/>
      <c r="B29" s="1261"/>
      <c r="C29" s="555"/>
      <c r="D29" s="556"/>
      <c r="E29" s="555"/>
      <c r="F29" s="556"/>
      <c r="G29" s="555"/>
      <c r="H29" s="556"/>
      <c r="I29" s="555"/>
      <c r="J29" s="556"/>
      <c r="K29" s="555"/>
      <c r="L29" s="556"/>
      <c r="M29" s="555"/>
      <c r="N29" s="556"/>
      <c r="O29" s="555"/>
      <c r="P29" s="556"/>
      <c r="Q29" s="555"/>
      <c r="R29" s="556"/>
      <c r="S29" s="555"/>
      <c r="T29" s="556"/>
      <c r="U29" s="555"/>
      <c r="V29" s="556"/>
      <c r="W29" s="555"/>
      <c r="X29" s="556"/>
      <c r="Y29" s="555"/>
      <c r="Z29" s="556"/>
      <c r="AA29" s="555"/>
      <c r="AB29" s="556"/>
      <c r="AC29" s="555"/>
      <c r="AD29" s="556"/>
      <c r="AE29" s="555"/>
      <c r="AF29" s="556"/>
      <c r="AG29" s="555"/>
      <c r="AH29" s="556"/>
      <c r="AI29" s="555"/>
      <c r="AJ29" s="556"/>
      <c r="AK29" s="555"/>
      <c r="AL29" s="556"/>
      <c r="AM29" s="555"/>
      <c r="AN29" s="556"/>
      <c r="AO29" s="555"/>
      <c r="AP29" s="556"/>
      <c r="AQ29" s="1258"/>
      <c r="AR29" s="558"/>
      <c r="AS29" s="1181"/>
    </row>
    <row r="30" spans="1:45" ht="35.25" customHeight="1">
      <c r="A30" s="1260"/>
      <c r="B30" s="1261"/>
      <c r="C30" s="555"/>
      <c r="D30" s="556"/>
      <c r="E30" s="555"/>
      <c r="F30" s="556"/>
      <c r="G30" s="555"/>
      <c r="H30" s="556"/>
      <c r="I30" s="555"/>
      <c r="J30" s="556"/>
      <c r="K30" s="555"/>
      <c r="L30" s="556"/>
      <c r="M30" s="555"/>
      <c r="N30" s="556"/>
      <c r="O30" s="555"/>
      <c r="P30" s="556"/>
      <c r="Q30" s="555"/>
      <c r="R30" s="556"/>
      <c r="S30" s="555"/>
      <c r="T30" s="556"/>
      <c r="U30" s="555"/>
      <c r="V30" s="556"/>
      <c r="W30" s="555"/>
      <c r="X30" s="556"/>
      <c r="Y30" s="555"/>
      <c r="Z30" s="556"/>
      <c r="AA30" s="555"/>
      <c r="AB30" s="556"/>
      <c r="AC30" s="555"/>
      <c r="AD30" s="556"/>
      <c r="AE30" s="555"/>
      <c r="AF30" s="556"/>
      <c r="AG30" s="555"/>
      <c r="AH30" s="556"/>
      <c r="AI30" s="555"/>
      <c r="AJ30" s="556"/>
      <c r="AK30" s="555"/>
      <c r="AL30" s="556"/>
      <c r="AM30" s="555"/>
      <c r="AN30" s="556"/>
      <c r="AO30" s="555"/>
      <c r="AP30" s="556"/>
      <c r="AQ30" s="1258"/>
      <c r="AR30" s="558"/>
      <c r="AS30" s="1181"/>
    </row>
    <row r="31" spans="1:45" ht="35.25" customHeight="1">
      <c r="A31" s="1260"/>
      <c r="B31" s="1261"/>
      <c r="C31" s="555"/>
      <c r="D31" s="556"/>
      <c r="E31" s="555"/>
      <c r="F31" s="556"/>
      <c r="G31" s="555"/>
      <c r="H31" s="556"/>
      <c r="I31" s="555"/>
      <c r="J31" s="556"/>
      <c r="K31" s="555"/>
      <c r="L31" s="556"/>
      <c r="M31" s="555"/>
      <c r="N31" s="556"/>
      <c r="O31" s="555"/>
      <c r="P31" s="556"/>
      <c r="Q31" s="555"/>
      <c r="R31" s="556"/>
      <c r="S31" s="555"/>
      <c r="T31" s="556"/>
      <c r="U31" s="555"/>
      <c r="V31" s="556"/>
      <c r="W31" s="555"/>
      <c r="X31" s="556"/>
      <c r="Y31" s="555"/>
      <c r="Z31" s="556"/>
      <c r="AA31" s="555"/>
      <c r="AB31" s="556"/>
      <c r="AC31" s="555"/>
      <c r="AD31" s="556"/>
      <c r="AE31" s="555"/>
      <c r="AF31" s="556"/>
      <c r="AG31" s="555"/>
      <c r="AH31" s="556"/>
      <c r="AI31" s="555"/>
      <c r="AJ31" s="556"/>
      <c r="AK31" s="555"/>
      <c r="AL31" s="556"/>
      <c r="AM31" s="555"/>
      <c r="AN31" s="556"/>
      <c r="AO31" s="555"/>
      <c r="AP31" s="556"/>
      <c r="AQ31" s="1258"/>
      <c r="AR31" s="558"/>
      <c r="AS31" s="1181"/>
    </row>
    <row r="32" spans="1:45" ht="35.25" customHeight="1">
      <c r="A32" s="1260"/>
      <c r="B32" s="1261"/>
      <c r="C32" s="555"/>
      <c r="D32" s="556"/>
      <c r="E32" s="555"/>
      <c r="F32" s="556"/>
      <c r="G32" s="555"/>
      <c r="H32" s="556"/>
      <c r="I32" s="555"/>
      <c r="J32" s="556"/>
      <c r="K32" s="555"/>
      <c r="L32" s="556"/>
      <c r="M32" s="555"/>
      <c r="N32" s="556"/>
      <c r="O32" s="555"/>
      <c r="P32" s="556"/>
      <c r="Q32" s="555"/>
      <c r="R32" s="556"/>
      <c r="S32" s="555"/>
      <c r="T32" s="556"/>
      <c r="U32" s="555"/>
      <c r="V32" s="556"/>
      <c r="W32" s="555"/>
      <c r="X32" s="556"/>
      <c r="Y32" s="555"/>
      <c r="Z32" s="556"/>
      <c r="AA32" s="555"/>
      <c r="AB32" s="556"/>
      <c r="AC32" s="555"/>
      <c r="AD32" s="556"/>
      <c r="AE32" s="555"/>
      <c r="AF32" s="556"/>
      <c r="AG32" s="555"/>
      <c r="AH32" s="556"/>
      <c r="AI32" s="555"/>
      <c r="AJ32" s="556"/>
      <c r="AK32" s="555"/>
      <c r="AL32" s="556"/>
      <c r="AM32" s="555"/>
      <c r="AN32" s="556"/>
      <c r="AO32" s="555"/>
      <c r="AP32" s="556"/>
      <c r="AQ32" s="1258"/>
      <c r="AR32" s="558"/>
      <c r="AS32" s="1181"/>
    </row>
    <row r="33" spans="1:45" ht="15" customHeight="1">
      <c r="A33" s="550" t="s">
        <v>1198</v>
      </c>
      <c r="C33" s="533"/>
      <c r="D33" s="551"/>
      <c r="E33" s="551" t="s">
        <v>1118</v>
      </c>
      <c r="AS33" s="1181" t="s">
        <v>1199</v>
      </c>
    </row>
    <row r="34" spans="1:45" ht="35.25" customHeight="1">
      <c r="A34" s="554"/>
      <c r="B34" s="554"/>
      <c r="C34" s="555"/>
      <c r="D34" s="556"/>
      <c r="E34" s="555"/>
      <c r="F34" s="556"/>
      <c r="G34" s="555"/>
      <c r="H34" s="556"/>
      <c r="I34" s="555"/>
      <c r="J34" s="556"/>
      <c r="K34" s="555"/>
      <c r="L34" s="556"/>
      <c r="M34" s="555"/>
      <c r="N34" s="556"/>
      <c r="O34" s="555"/>
      <c r="P34" s="556"/>
      <c r="Q34" s="555"/>
      <c r="R34" s="556"/>
      <c r="S34" s="555"/>
      <c r="T34" s="556"/>
      <c r="U34" s="555"/>
      <c r="V34" s="556"/>
      <c r="W34" s="555"/>
      <c r="X34" s="556"/>
      <c r="Y34" s="555"/>
      <c r="Z34" s="556"/>
      <c r="AA34" s="555"/>
      <c r="AB34" s="556"/>
      <c r="AC34" s="555"/>
      <c r="AD34" s="556"/>
      <c r="AE34" s="555"/>
      <c r="AF34" s="556"/>
      <c r="AG34" s="555"/>
      <c r="AH34" s="556"/>
      <c r="AI34" s="555"/>
      <c r="AJ34" s="556"/>
      <c r="AK34" s="555"/>
      <c r="AL34" s="556"/>
      <c r="AM34" s="555"/>
      <c r="AN34" s="556"/>
      <c r="AO34" s="555"/>
      <c r="AP34" s="556"/>
      <c r="AQ34" s="1258" t="s">
        <v>1115</v>
      </c>
      <c r="AR34" s="1181" t="s">
        <v>599</v>
      </c>
      <c r="AS34" s="1181"/>
    </row>
    <row r="35" spans="1:45" ht="35.25" customHeight="1">
      <c r="B35" s="557"/>
      <c r="C35" s="555"/>
      <c r="D35" s="556"/>
      <c r="E35" s="555"/>
      <c r="F35" s="556"/>
      <c r="G35" s="555"/>
      <c r="H35" s="556"/>
      <c r="I35" s="555"/>
      <c r="J35" s="556"/>
      <c r="K35" s="555"/>
      <c r="L35" s="556"/>
      <c r="M35" s="555"/>
      <c r="N35" s="556"/>
      <c r="O35" s="555"/>
      <c r="P35" s="556"/>
      <c r="Q35" s="555"/>
      <c r="R35" s="556"/>
      <c r="S35" s="555"/>
      <c r="T35" s="556"/>
      <c r="U35" s="555"/>
      <c r="V35" s="556"/>
      <c r="W35" s="555"/>
      <c r="X35" s="556"/>
      <c r="Y35" s="555"/>
      <c r="Z35" s="556"/>
      <c r="AA35" s="555"/>
      <c r="AB35" s="556"/>
      <c r="AC35" s="555"/>
      <c r="AD35" s="556"/>
      <c r="AE35" s="555"/>
      <c r="AF35" s="556"/>
      <c r="AG35" s="555"/>
      <c r="AH35" s="556"/>
      <c r="AI35" s="555"/>
      <c r="AJ35" s="556"/>
      <c r="AK35" s="555"/>
      <c r="AL35" s="556"/>
      <c r="AM35" s="555"/>
      <c r="AN35" s="556"/>
      <c r="AO35" s="555"/>
      <c r="AP35" s="556"/>
      <c r="AQ35" s="1258"/>
      <c r="AR35" s="1181"/>
      <c r="AS35" s="1181"/>
    </row>
    <row r="36" spans="1:45" ht="35.25" customHeight="1">
      <c r="A36" s="1158" t="s">
        <v>1116</v>
      </c>
      <c r="B36" s="1259" t="s">
        <v>593</v>
      </c>
      <c r="C36" s="555"/>
      <c r="D36" s="556"/>
      <c r="E36" s="555"/>
      <c r="F36" s="556"/>
      <c r="G36" s="555"/>
      <c r="H36" s="556"/>
      <c r="I36" s="555"/>
      <c r="J36" s="556"/>
      <c r="K36" s="555"/>
      <c r="L36" s="556"/>
      <c r="M36" s="555"/>
      <c r="N36" s="556"/>
      <c r="O36" s="555"/>
      <c r="P36" s="556"/>
      <c r="Q36" s="555"/>
      <c r="R36" s="556"/>
      <c r="S36" s="555"/>
      <c r="T36" s="556"/>
      <c r="U36" s="555"/>
      <c r="V36" s="556"/>
      <c r="W36" s="555"/>
      <c r="X36" s="556"/>
      <c r="Y36" s="555"/>
      <c r="Z36" s="556"/>
      <c r="AA36" s="555"/>
      <c r="AB36" s="556"/>
      <c r="AC36" s="555"/>
      <c r="AD36" s="556"/>
      <c r="AE36" s="555"/>
      <c r="AF36" s="556"/>
      <c r="AG36" s="555"/>
      <c r="AH36" s="556"/>
      <c r="AI36" s="555"/>
      <c r="AJ36" s="556"/>
      <c r="AK36" s="555"/>
      <c r="AL36" s="556"/>
      <c r="AM36" s="555"/>
      <c r="AN36" s="556"/>
      <c r="AO36" s="555"/>
      <c r="AP36" s="556"/>
      <c r="AQ36" s="1258"/>
      <c r="AR36" s="558"/>
      <c r="AS36" s="1181"/>
    </row>
    <row r="37" spans="1:45" ht="35.25" customHeight="1">
      <c r="A37" s="1158"/>
      <c r="B37" s="1259"/>
      <c r="C37" s="555"/>
      <c r="D37" s="556"/>
      <c r="E37" s="555"/>
      <c r="F37" s="556"/>
      <c r="G37" s="555"/>
      <c r="H37" s="556"/>
      <c r="I37" s="555"/>
      <c r="J37" s="556"/>
      <c r="K37" s="555"/>
      <c r="L37" s="556"/>
      <c r="M37" s="555"/>
      <c r="N37" s="556"/>
      <c r="O37" s="555"/>
      <c r="P37" s="556"/>
      <c r="Q37" s="555"/>
      <c r="R37" s="556"/>
      <c r="S37" s="555"/>
      <c r="T37" s="556"/>
      <c r="U37" s="555"/>
      <c r="V37" s="556"/>
      <c r="W37" s="555"/>
      <c r="X37" s="556"/>
      <c r="Y37" s="555"/>
      <c r="Z37" s="556"/>
      <c r="AA37" s="555"/>
      <c r="AB37" s="556"/>
      <c r="AC37" s="555"/>
      <c r="AD37" s="556"/>
      <c r="AE37" s="555"/>
      <c r="AF37" s="556"/>
      <c r="AG37" s="555"/>
      <c r="AH37" s="556"/>
      <c r="AI37" s="555"/>
      <c r="AJ37" s="556"/>
      <c r="AK37" s="555"/>
      <c r="AL37" s="556"/>
      <c r="AM37" s="555"/>
      <c r="AN37" s="556"/>
      <c r="AO37" s="555"/>
      <c r="AP37" s="556"/>
      <c r="AQ37" s="1258"/>
      <c r="AR37" s="558"/>
      <c r="AS37" s="1181"/>
    </row>
    <row r="38" spans="1:45" ht="35.25" customHeight="1">
      <c r="A38" s="1158"/>
      <c r="B38" s="1259"/>
      <c r="C38" s="555"/>
      <c r="D38" s="556"/>
      <c r="E38" s="555"/>
      <c r="F38" s="556"/>
      <c r="G38" s="555"/>
      <c r="H38" s="556"/>
      <c r="I38" s="555"/>
      <c r="J38" s="556"/>
      <c r="K38" s="555"/>
      <c r="L38" s="556"/>
      <c r="M38" s="555"/>
      <c r="N38" s="556"/>
      <c r="O38" s="555"/>
      <c r="P38" s="556"/>
      <c r="Q38" s="555"/>
      <c r="R38" s="556"/>
      <c r="S38" s="555"/>
      <c r="T38" s="556"/>
      <c r="U38" s="555"/>
      <c r="V38" s="556"/>
      <c r="W38" s="555"/>
      <c r="X38" s="556"/>
      <c r="Y38" s="555"/>
      <c r="Z38" s="556"/>
      <c r="AA38" s="555"/>
      <c r="AB38" s="556"/>
      <c r="AC38" s="555"/>
      <c r="AD38" s="556"/>
      <c r="AE38" s="555"/>
      <c r="AF38" s="556"/>
      <c r="AG38" s="555"/>
      <c r="AH38" s="556"/>
      <c r="AI38" s="555"/>
      <c r="AJ38" s="556"/>
      <c r="AK38" s="555"/>
      <c r="AL38" s="556"/>
      <c r="AM38" s="555"/>
      <c r="AN38" s="556"/>
      <c r="AO38" s="555"/>
      <c r="AP38" s="556"/>
      <c r="AQ38" s="1258"/>
      <c r="AR38" s="558"/>
      <c r="AS38" s="1181"/>
    </row>
    <row r="39" spans="1:45" ht="35.25" customHeight="1">
      <c r="A39" s="1158"/>
      <c r="B39" s="1259"/>
      <c r="C39" s="555"/>
      <c r="D39" s="556"/>
      <c r="E39" s="555"/>
      <c r="F39" s="556"/>
      <c r="G39" s="555"/>
      <c r="H39" s="556"/>
      <c r="I39" s="555"/>
      <c r="J39" s="556"/>
      <c r="K39" s="555"/>
      <c r="L39" s="556"/>
      <c r="M39" s="555"/>
      <c r="N39" s="556"/>
      <c r="O39" s="555"/>
      <c r="P39" s="556"/>
      <c r="Q39" s="555"/>
      <c r="R39" s="556"/>
      <c r="S39" s="555"/>
      <c r="T39" s="556"/>
      <c r="U39" s="555"/>
      <c r="V39" s="556"/>
      <c r="W39" s="555"/>
      <c r="X39" s="556"/>
      <c r="Y39" s="555"/>
      <c r="Z39" s="556"/>
      <c r="AA39" s="555"/>
      <c r="AB39" s="556"/>
      <c r="AC39" s="555"/>
      <c r="AD39" s="556"/>
      <c r="AE39" s="555"/>
      <c r="AF39" s="556"/>
      <c r="AG39" s="555"/>
      <c r="AH39" s="556"/>
      <c r="AI39" s="555"/>
      <c r="AJ39" s="556"/>
      <c r="AK39" s="555"/>
      <c r="AL39" s="556"/>
      <c r="AM39" s="555"/>
      <c r="AN39" s="556"/>
      <c r="AO39" s="555"/>
      <c r="AP39" s="556"/>
      <c r="AQ39" s="1258"/>
      <c r="AR39" s="558"/>
      <c r="AS39" s="1181"/>
    </row>
    <row r="40" spans="1:45" ht="35.25" customHeight="1">
      <c r="A40" s="1158"/>
      <c r="B40" s="1259"/>
      <c r="C40" s="555"/>
      <c r="D40" s="556"/>
      <c r="E40" s="555"/>
      <c r="F40" s="556"/>
      <c r="G40" s="555"/>
      <c r="H40" s="556"/>
      <c r="I40" s="555"/>
      <c r="J40" s="556"/>
      <c r="K40" s="555"/>
      <c r="L40" s="556"/>
      <c r="M40" s="555"/>
      <c r="N40" s="556"/>
      <c r="O40" s="555"/>
      <c r="P40" s="556"/>
      <c r="Q40" s="555"/>
      <c r="R40" s="556"/>
      <c r="S40" s="555"/>
      <c r="T40" s="556"/>
      <c r="U40" s="555"/>
      <c r="V40" s="556"/>
      <c r="W40" s="555"/>
      <c r="X40" s="556"/>
      <c r="Y40" s="555"/>
      <c r="Z40" s="556"/>
      <c r="AA40" s="555"/>
      <c r="AB40" s="556"/>
      <c r="AC40" s="555"/>
      <c r="AD40" s="556"/>
      <c r="AE40" s="555"/>
      <c r="AF40" s="556"/>
      <c r="AG40" s="555"/>
      <c r="AH40" s="556"/>
      <c r="AI40" s="555"/>
      <c r="AJ40" s="556"/>
      <c r="AK40" s="555"/>
      <c r="AL40" s="556"/>
      <c r="AM40" s="555"/>
      <c r="AN40" s="556"/>
      <c r="AO40" s="555"/>
      <c r="AP40" s="556"/>
      <c r="AQ40" s="1258"/>
      <c r="AR40" s="558"/>
      <c r="AS40" s="1181"/>
    </row>
    <row r="41" spans="1:45" ht="35.25" customHeight="1">
      <c r="A41" s="1260"/>
      <c r="B41" s="1261" t="str">
        <f>入力シート!E11</f>
        <v/>
      </c>
      <c r="C41" s="555"/>
      <c r="D41" s="556"/>
      <c r="E41" s="555"/>
      <c r="F41" s="556"/>
      <c r="G41" s="555"/>
      <c r="H41" s="556"/>
      <c r="I41" s="555"/>
      <c r="J41" s="556"/>
      <c r="K41" s="555"/>
      <c r="L41" s="556"/>
      <c r="M41" s="555"/>
      <c r="N41" s="556"/>
      <c r="O41" s="555"/>
      <c r="P41" s="556"/>
      <c r="Q41" s="555"/>
      <c r="R41" s="556"/>
      <c r="S41" s="555"/>
      <c r="T41" s="556"/>
      <c r="U41" s="555"/>
      <c r="V41" s="556"/>
      <c r="W41" s="555"/>
      <c r="X41" s="556"/>
      <c r="Y41" s="555"/>
      <c r="Z41" s="556"/>
      <c r="AA41" s="555"/>
      <c r="AB41" s="556"/>
      <c r="AC41" s="555"/>
      <c r="AD41" s="556"/>
      <c r="AE41" s="555"/>
      <c r="AF41" s="556"/>
      <c r="AG41" s="555"/>
      <c r="AH41" s="556"/>
      <c r="AI41" s="555"/>
      <c r="AJ41" s="556"/>
      <c r="AK41" s="555"/>
      <c r="AL41" s="556"/>
      <c r="AM41" s="555"/>
      <c r="AN41" s="556"/>
      <c r="AO41" s="555"/>
      <c r="AP41" s="556"/>
      <c r="AQ41" s="1258"/>
      <c r="AR41" s="558"/>
      <c r="AS41" s="1181"/>
    </row>
    <row r="42" spans="1:45" ht="35.25" customHeight="1">
      <c r="A42" s="1260"/>
      <c r="B42" s="1261"/>
      <c r="C42" s="555"/>
      <c r="D42" s="556"/>
      <c r="E42" s="555"/>
      <c r="F42" s="556"/>
      <c r="G42" s="555"/>
      <c r="H42" s="556"/>
      <c r="I42" s="555"/>
      <c r="J42" s="556"/>
      <c r="K42" s="555"/>
      <c r="L42" s="556"/>
      <c r="M42" s="555"/>
      <c r="N42" s="556"/>
      <c r="O42" s="555"/>
      <c r="P42" s="556"/>
      <c r="Q42" s="555"/>
      <c r="R42" s="556"/>
      <c r="S42" s="555"/>
      <c r="T42" s="556"/>
      <c r="U42" s="555"/>
      <c r="V42" s="556"/>
      <c r="W42" s="555"/>
      <c r="X42" s="556"/>
      <c r="Y42" s="555"/>
      <c r="Z42" s="556"/>
      <c r="AA42" s="555"/>
      <c r="AB42" s="556"/>
      <c r="AC42" s="555"/>
      <c r="AD42" s="556"/>
      <c r="AE42" s="555"/>
      <c r="AF42" s="556"/>
      <c r="AG42" s="555"/>
      <c r="AH42" s="556"/>
      <c r="AI42" s="555"/>
      <c r="AJ42" s="556"/>
      <c r="AK42" s="555"/>
      <c r="AL42" s="556"/>
      <c r="AM42" s="555"/>
      <c r="AN42" s="556"/>
      <c r="AO42" s="555"/>
      <c r="AP42" s="556"/>
      <c r="AQ42" s="1258"/>
      <c r="AR42" s="558"/>
      <c r="AS42" s="1181"/>
    </row>
    <row r="43" spans="1:45" ht="35.25" customHeight="1">
      <c r="A43" s="1260"/>
      <c r="B43" s="1261"/>
      <c r="C43" s="555"/>
      <c r="D43" s="556"/>
      <c r="E43" s="555"/>
      <c r="F43" s="556"/>
      <c r="G43" s="555"/>
      <c r="H43" s="556"/>
      <c r="I43" s="555"/>
      <c r="J43" s="556"/>
      <c r="K43" s="555"/>
      <c r="L43" s="556"/>
      <c r="M43" s="555"/>
      <c r="N43" s="556"/>
      <c r="O43" s="555"/>
      <c r="P43" s="556"/>
      <c r="Q43" s="555"/>
      <c r="R43" s="556"/>
      <c r="S43" s="555"/>
      <c r="T43" s="556"/>
      <c r="U43" s="555"/>
      <c r="V43" s="556"/>
      <c r="W43" s="555"/>
      <c r="X43" s="556"/>
      <c r="Y43" s="555"/>
      <c r="Z43" s="556"/>
      <c r="AA43" s="555"/>
      <c r="AB43" s="556"/>
      <c r="AC43" s="555"/>
      <c r="AD43" s="556"/>
      <c r="AE43" s="555"/>
      <c r="AF43" s="556"/>
      <c r="AG43" s="555"/>
      <c r="AH43" s="556"/>
      <c r="AI43" s="555"/>
      <c r="AJ43" s="556"/>
      <c r="AK43" s="555"/>
      <c r="AL43" s="556"/>
      <c r="AM43" s="555"/>
      <c r="AN43" s="556"/>
      <c r="AO43" s="555"/>
      <c r="AP43" s="556"/>
      <c r="AQ43" s="1258"/>
      <c r="AR43" s="558"/>
      <c r="AS43" s="1181"/>
    </row>
    <row r="44" spans="1:45" ht="35.25" customHeight="1">
      <c r="A44" s="1260"/>
      <c r="B44" s="1261"/>
      <c r="C44" s="555"/>
      <c r="D44" s="556"/>
      <c r="E44" s="555"/>
      <c r="F44" s="556"/>
      <c r="G44" s="555"/>
      <c r="H44" s="556"/>
      <c r="I44" s="555"/>
      <c r="J44" s="556"/>
      <c r="K44" s="555"/>
      <c r="L44" s="556"/>
      <c r="M44" s="555"/>
      <c r="N44" s="556"/>
      <c r="O44" s="555"/>
      <c r="P44" s="556"/>
      <c r="Q44" s="555"/>
      <c r="R44" s="556"/>
      <c r="S44" s="555"/>
      <c r="T44" s="556"/>
      <c r="U44" s="555"/>
      <c r="V44" s="556"/>
      <c r="W44" s="555"/>
      <c r="X44" s="556"/>
      <c r="Y44" s="555"/>
      <c r="Z44" s="556"/>
      <c r="AA44" s="555"/>
      <c r="AB44" s="556"/>
      <c r="AC44" s="555"/>
      <c r="AD44" s="556"/>
      <c r="AE44" s="555"/>
      <c r="AF44" s="556"/>
      <c r="AG44" s="555"/>
      <c r="AH44" s="556"/>
      <c r="AI44" s="555"/>
      <c r="AJ44" s="556"/>
      <c r="AK44" s="555"/>
      <c r="AL44" s="556"/>
      <c r="AM44" s="555"/>
      <c r="AN44" s="556"/>
      <c r="AO44" s="555"/>
      <c r="AP44" s="556"/>
      <c r="AQ44" s="1258"/>
      <c r="AR44" s="558"/>
      <c r="AS44" s="1181"/>
    </row>
    <row r="45" spans="1:45" ht="35.25" customHeight="1">
      <c r="A45" s="1260"/>
      <c r="B45" s="1261"/>
      <c r="C45" s="555"/>
      <c r="D45" s="556"/>
      <c r="E45" s="555"/>
      <c r="F45" s="556"/>
      <c r="G45" s="555"/>
      <c r="H45" s="556"/>
      <c r="I45" s="555"/>
      <c r="J45" s="556"/>
      <c r="K45" s="555"/>
      <c r="L45" s="556"/>
      <c r="M45" s="555"/>
      <c r="N45" s="556"/>
      <c r="O45" s="555"/>
      <c r="P45" s="556"/>
      <c r="Q45" s="555"/>
      <c r="R45" s="556"/>
      <c r="S45" s="555"/>
      <c r="T45" s="556"/>
      <c r="U45" s="555"/>
      <c r="V45" s="556"/>
      <c r="W45" s="555"/>
      <c r="X45" s="556"/>
      <c r="Y45" s="555"/>
      <c r="Z45" s="556"/>
      <c r="AA45" s="555"/>
      <c r="AB45" s="556"/>
      <c r="AC45" s="555"/>
      <c r="AD45" s="556"/>
      <c r="AE45" s="555"/>
      <c r="AF45" s="556"/>
      <c r="AG45" s="555"/>
      <c r="AH45" s="556"/>
      <c r="AI45" s="555"/>
      <c r="AJ45" s="556"/>
      <c r="AK45" s="555"/>
      <c r="AL45" s="556"/>
      <c r="AM45" s="555"/>
      <c r="AN45" s="556"/>
      <c r="AO45" s="555"/>
      <c r="AP45" s="556"/>
      <c r="AQ45" s="1258"/>
      <c r="AR45" s="558"/>
      <c r="AS45" s="1181"/>
    </row>
    <row r="46" spans="1:45" ht="35.25" customHeight="1">
      <c r="A46" s="1260"/>
      <c r="B46" s="1261"/>
      <c r="C46" s="555"/>
      <c r="D46" s="556"/>
      <c r="E46" s="555"/>
      <c r="F46" s="556"/>
      <c r="G46" s="555"/>
      <c r="H46" s="556"/>
      <c r="I46" s="555"/>
      <c r="J46" s="556"/>
      <c r="K46" s="555"/>
      <c r="L46" s="556"/>
      <c r="M46" s="555"/>
      <c r="N46" s="556"/>
      <c r="O46" s="555"/>
      <c r="P46" s="556"/>
      <c r="Q46" s="555"/>
      <c r="R46" s="556"/>
      <c r="S46" s="555"/>
      <c r="T46" s="556"/>
      <c r="U46" s="555"/>
      <c r="V46" s="556"/>
      <c r="W46" s="555"/>
      <c r="X46" s="556"/>
      <c r="Y46" s="555"/>
      <c r="Z46" s="556"/>
      <c r="AA46" s="555"/>
      <c r="AB46" s="556"/>
      <c r="AC46" s="555"/>
      <c r="AD46" s="556"/>
      <c r="AE46" s="555"/>
      <c r="AF46" s="556"/>
      <c r="AG46" s="555"/>
      <c r="AH46" s="556"/>
      <c r="AI46" s="555"/>
      <c r="AJ46" s="556"/>
      <c r="AK46" s="555"/>
      <c r="AL46" s="556"/>
      <c r="AM46" s="555"/>
      <c r="AN46" s="556"/>
      <c r="AO46" s="555"/>
      <c r="AP46" s="556"/>
      <c r="AQ46" s="1258"/>
      <c r="AR46" s="558"/>
      <c r="AS46" s="1181"/>
    </row>
    <row r="47" spans="1:45" ht="35.25" customHeight="1">
      <c r="A47" s="1260"/>
      <c r="B47" s="1261"/>
      <c r="C47" s="555"/>
      <c r="D47" s="556"/>
      <c r="E47" s="555"/>
      <c r="F47" s="556"/>
      <c r="G47" s="555"/>
      <c r="H47" s="556"/>
      <c r="I47" s="555"/>
      <c r="J47" s="556"/>
      <c r="K47" s="555"/>
      <c r="L47" s="556"/>
      <c r="M47" s="555"/>
      <c r="N47" s="556"/>
      <c r="O47" s="555"/>
      <c r="P47" s="556"/>
      <c r="Q47" s="555"/>
      <c r="R47" s="556"/>
      <c r="S47" s="555"/>
      <c r="T47" s="556"/>
      <c r="U47" s="555"/>
      <c r="V47" s="556"/>
      <c r="W47" s="555"/>
      <c r="X47" s="556"/>
      <c r="Y47" s="555"/>
      <c r="Z47" s="556"/>
      <c r="AA47" s="555"/>
      <c r="AB47" s="556"/>
      <c r="AC47" s="555"/>
      <c r="AD47" s="556"/>
      <c r="AE47" s="555"/>
      <c r="AF47" s="556"/>
      <c r="AG47" s="555"/>
      <c r="AH47" s="556"/>
      <c r="AI47" s="555"/>
      <c r="AJ47" s="556"/>
      <c r="AK47" s="555"/>
      <c r="AL47" s="556"/>
      <c r="AM47" s="555"/>
      <c r="AN47" s="556"/>
      <c r="AO47" s="555"/>
      <c r="AP47" s="556"/>
      <c r="AQ47" s="1258"/>
      <c r="AR47" s="558"/>
      <c r="AS47" s="1181"/>
    </row>
    <row r="48" spans="1:45" ht="35.25" customHeight="1">
      <c r="A48" s="1260"/>
      <c r="B48" s="1261"/>
      <c r="C48" s="555"/>
      <c r="D48" s="556"/>
      <c r="E48" s="555"/>
      <c r="F48" s="556"/>
      <c r="G48" s="555"/>
      <c r="H48" s="556"/>
      <c r="I48" s="555"/>
      <c r="J48" s="556"/>
      <c r="K48" s="555"/>
      <c r="L48" s="556"/>
      <c r="M48" s="555"/>
      <c r="N48" s="556"/>
      <c r="O48" s="555"/>
      <c r="P48" s="556"/>
      <c r="Q48" s="555"/>
      <c r="R48" s="556"/>
      <c r="S48" s="555"/>
      <c r="T48" s="556"/>
      <c r="U48" s="555"/>
      <c r="V48" s="556"/>
      <c r="W48" s="555"/>
      <c r="X48" s="556"/>
      <c r="Y48" s="555"/>
      <c r="Z48" s="556"/>
      <c r="AA48" s="555"/>
      <c r="AB48" s="556"/>
      <c r="AC48" s="555"/>
      <c r="AD48" s="556"/>
      <c r="AE48" s="555"/>
      <c r="AF48" s="556"/>
      <c r="AG48" s="555"/>
      <c r="AH48" s="556"/>
      <c r="AI48" s="555"/>
      <c r="AJ48" s="556"/>
      <c r="AK48" s="555"/>
      <c r="AL48" s="556"/>
      <c r="AM48" s="555"/>
      <c r="AN48" s="556"/>
      <c r="AO48" s="555"/>
      <c r="AP48" s="556"/>
      <c r="AQ48" s="1258"/>
      <c r="AR48" s="558"/>
      <c r="AS48" s="1181"/>
    </row>
    <row r="49" spans="1:45" ht="15" customHeight="1">
      <c r="A49" s="550" t="s">
        <v>1198</v>
      </c>
      <c r="C49" s="533"/>
      <c r="D49" s="551"/>
      <c r="E49" s="551" t="s">
        <v>1200</v>
      </c>
      <c r="AS49" s="1181" t="s">
        <v>1199</v>
      </c>
    </row>
    <row r="50" spans="1:45" ht="35.25" customHeight="1">
      <c r="A50" s="554"/>
      <c r="B50" s="554"/>
      <c r="C50" s="555"/>
      <c r="D50" s="556"/>
      <c r="E50" s="555"/>
      <c r="F50" s="556"/>
      <c r="G50" s="555"/>
      <c r="H50" s="556"/>
      <c r="I50" s="555"/>
      <c r="J50" s="556"/>
      <c r="K50" s="555"/>
      <c r="L50" s="556"/>
      <c r="M50" s="555"/>
      <c r="N50" s="556"/>
      <c r="O50" s="555"/>
      <c r="P50" s="556"/>
      <c r="Q50" s="555"/>
      <c r="R50" s="556"/>
      <c r="S50" s="555"/>
      <c r="T50" s="556"/>
      <c r="U50" s="555"/>
      <c r="V50" s="556"/>
      <c r="W50" s="555"/>
      <c r="X50" s="556"/>
      <c r="Y50" s="555"/>
      <c r="Z50" s="556"/>
      <c r="AA50" s="555"/>
      <c r="AB50" s="556"/>
      <c r="AC50" s="555"/>
      <c r="AD50" s="556"/>
      <c r="AE50" s="555"/>
      <c r="AF50" s="556"/>
      <c r="AG50" s="555"/>
      <c r="AH50" s="556"/>
      <c r="AI50" s="555"/>
      <c r="AJ50" s="556"/>
      <c r="AK50" s="555"/>
      <c r="AL50" s="556"/>
      <c r="AM50" s="555"/>
      <c r="AN50" s="556"/>
      <c r="AO50" s="555"/>
      <c r="AP50" s="556"/>
      <c r="AQ50" s="1258" t="s">
        <v>1115</v>
      </c>
      <c r="AR50" s="1181" t="s">
        <v>599</v>
      </c>
      <c r="AS50" s="1181"/>
    </row>
    <row r="51" spans="1:45" ht="35.25" customHeight="1">
      <c r="B51" s="557"/>
      <c r="C51" s="555"/>
      <c r="D51" s="556"/>
      <c r="E51" s="555"/>
      <c r="F51" s="556"/>
      <c r="G51" s="555"/>
      <c r="H51" s="556"/>
      <c r="I51" s="555"/>
      <c r="J51" s="556"/>
      <c r="K51" s="555"/>
      <c r="L51" s="556"/>
      <c r="M51" s="555"/>
      <c r="N51" s="556"/>
      <c r="O51" s="555"/>
      <c r="P51" s="556"/>
      <c r="Q51" s="555"/>
      <c r="R51" s="556"/>
      <c r="S51" s="555"/>
      <c r="T51" s="556"/>
      <c r="U51" s="555"/>
      <c r="V51" s="556"/>
      <c r="W51" s="555"/>
      <c r="X51" s="556"/>
      <c r="Y51" s="555"/>
      <c r="Z51" s="556"/>
      <c r="AA51" s="555"/>
      <c r="AB51" s="556"/>
      <c r="AC51" s="555"/>
      <c r="AD51" s="556"/>
      <c r="AE51" s="555"/>
      <c r="AF51" s="556"/>
      <c r="AG51" s="555"/>
      <c r="AH51" s="556"/>
      <c r="AI51" s="555"/>
      <c r="AJ51" s="556"/>
      <c r="AK51" s="555"/>
      <c r="AL51" s="556"/>
      <c r="AM51" s="555"/>
      <c r="AN51" s="556"/>
      <c r="AO51" s="555"/>
      <c r="AP51" s="556"/>
      <c r="AQ51" s="1258"/>
      <c r="AR51" s="1181"/>
      <c r="AS51" s="1181"/>
    </row>
    <row r="52" spans="1:45" ht="35.25" customHeight="1">
      <c r="A52" s="1158" t="s">
        <v>1116</v>
      </c>
      <c r="B52" s="1259" t="s">
        <v>593</v>
      </c>
      <c r="C52" s="555"/>
      <c r="D52" s="556"/>
      <c r="E52" s="555"/>
      <c r="F52" s="556"/>
      <c r="G52" s="555"/>
      <c r="H52" s="556"/>
      <c r="I52" s="555"/>
      <c r="J52" s="556"/>
      <c r="K52" s="555"/>
      <c r="L52" s="556"/>
      <c r="M52" s="555"/>
      <c r="N52" s="556"/>
      <c r="O52" s="555"/>
      <c r="P52" s="556"/>
      <c r="Q52" s="555"/>
      <c r="R52" s="556"/>
      <c r="S52" s="555"/>
      <c r="T52" s="556"/>
      <c r="U52" s="555"/>
      <c r="V52" s="556"/>
      <c r="W52" s="555"/>
      <c r="X52" s="556"/>
      <c r="Y52" s="555"/>
      <c r="Z52" s="556"/>
      <c r="AA52" s="555"/>
      <c r="AB52" s="556"/>
      <c r="AC52" s="555"/>
      <c r="AD52" s="556"/>
      <c r="AE52" s="555"/>
      <c r="AF52" s="556"/>
      <c r="AG52" s="555"/>
      <c r="AH52" s="556"/>
      <c r="AI52" s="555"/>
      <c r="AJ52" s="556"/>
      <c r="AK52" s="555"/>
      <c r="AL52" s="556"/>
      <c r="AM52" s="555"/>
      <c r="AN52" s="556"/>
      <c r="AO52" s="555"/>
      <c r="AP52" s="556"/>
      <c r="AQ52" s="1258"/>
      <c r="AR52" s="558"/>
      <c r="AS52" s="1181"/>
    </row>
    <row r="53" spans="1:45" ht="35.25" customHeight="1">
      <c r="A53" s="1158"/>
      <c r="B53" s="1259"/>
      <c r="C53" s="555"/>
      <c r="D53" s="556"/>
      <c r="E53" s="555"/>
      <c r="F53" s="556"/>
      <c r="G53" s="555"/>
      <c r="H53" s="556"/>
      <c r="I53" s="555"/>
      <c r="J53" s="556"/>
      <c r="K53" s="555"/>
      <c r="L53" s="556"/>
      <c r="M53" s="555"/>
      <c r="N53" s="556"/>
      <c r="O53" s="555"/>
      <c r="P53" s="556"/>
      <c r="Q53" s="555"/>
      <c r="R53" s="556"/>
      <c r="S53" s="555"/>
      <c r="T53" s="556"/>
      <c r="U53" s="555"/>
      <c r="V53" s="556"/>
      <c r="W53" s="555"/>
      <c r="X53" s="556"/>
      <c r="Y53" s="555"/>
      <c r="Z53" s="556"/>
      <c r="AA53" s="555"/>
      <c r="AB53" s="556"/>
      <c r="AC53" s="555"/>
      <c r="AD53" s="556"/>
      <c r="AE53" s="555"/>
      <c r="AF53" s="556"/>
      <c r="AG53" s="555"/>
      <c r="AH53" s="556"/>
      <c r="AI53" s="555"/>
      <c r="AJ53" s="556"/>
      <c r="AK53" s="555"/>
      <c r="AL53" s="556"/>
      <c r="AM53" s="555"/>
      <c r="AN53" s="556"/>
      <c r="AO53" s="555"/>
      <c r="AP53" s="556"/>
      <c r="AQ53" s="1258"/>
      <c r="AR53" s="558"/>
      <c r="AS53" s="1181"/>
    </row>
    <row r="54" spans="1:45" ht="35.25" customHeight="1">
      <c r="A54" s="1158"/>
      <c r="B54" s="1259"/>
      <c r="C54" s="555"/>
      <c r="D54" s="556"/>
      <c r="E54" s="555"/>
      <c r="F54" s="556"/>
      <c r="G54" s="555"/>
      <c r="H54" s="556"/>
      <c r="I54" s="555"/>
      <c r="J54" s="556"/>
      <c r="K54" s="555"/>
      <c r="L54" s="556"/>
      <c r="M54" s="555"/>
      <c r="N54" s="556"/>
      <c r="O54" s="555"/>
      <c r="P54" s="556"/>
      <c r="Q54" s="555"/>
      <c r="R54" s="556"/>
      <c r="S54" s="555"/>
      <c r="T54" s="556"/>
      <c r="U54" s="555"/>
      <c r="V54" s="556"/>
      <c r="W54" s="555"/>
      <c r="X54" s="556"/>
      <c r="Y54" s="555"/>
      <c r="Z54" s="556"/>
      <c r="AA54" s="555"/>
      <c r="AB54" s="556"/>
      <c r="AC54" s="555"/>
      <c r="AD54" s="556"/>
      <c r="AE54" s="555"/>
      <c r="AF54" s="556"/>
      <c r="AG54" s="555"/>
      <c r="AH54" s="556"/>
      <c r="AI54" s="555"/>
      <c r="AJ54" s="556"/>
      <c r="AK54" s="555"/>
      <c r="AL54" s="556"/>
      <c r="AM54" s="555"/>
      <c r="AN54" s="556"/>
      <c r="AO54" s="555"/>
      <c r="AP54" s="556"/>
      <c r="AQ54" s="1258"/>
      <c r="AR54" s="558"/>
      <c r="AS54" s="1181"/>
    </row>
    <row r="55" spans="1:45" ht="35.25" customHeight="1">
      <c r="A55" s="1158"/>
      <c r="B55" s="1259"/>
      <c r="C55" s="555"/>
      <c r="D55" s="556"/>
      <c r="E55" s="555"/>
      <c r="F55" s="556"/>
      <c r="G55" s="555"/>
      <c r="H55" s="556"/>
      <c r="I55" s="555"/>
      <c r="J55" s="556"/>
      <c r="K55" s="555"/>
      <c r="L55" s="556"/>
      <c r="M55" s="555"/>
      <c r="N55" s="556"/>
      <c r="O55" s="555"/>
      <c r="P55" s="556"/>
      <c r="Q55" s="555"/>
      <c r="R55" s="556"/>
      <c r="S55" s="555"/>
      <c r="T55" s="556"/>
      <c r="U55" s="555"/>
      <c r="V55" s="556"/>
      <c r="W55" s="555"/>
      <c r="X55" s="556"/>
      <c r="Y55" s="555"/>
      <c r="Z55" s="556"/>
      <c r="AA55" s="555"/>
      <c r="AB55" s="556"/>
      <c r="AC55" s="555"/>
      <c r="AD55" s="556"/>
      <c r="AE55" s="555"/>
      <c r="AF55" s="556"/>
      <c r="AG55" s="555"/>
      <c r="AH55" s="556"/>
      <c r="AI55" s="555"/>
      <c r="AJ55" s="556"/>
      <c r="AK55" s="555"/>
      <c r="AL55" s="556"/>
      <c r="AM55" s="555"/>
      <c r="AN55" s="556"/>
      <c r="AO55" s="555"/>
      <c r="AP55" s="556"/>
      <c r="AQ55" s="1258"/>
      <c r="AR55" s="558"/>
      <c r="AS55" s="1181"/>
    </row>
    <row r="56" spans="1:45" ht="35.25" customHeight="1">
      <c r="A56" s="1158"/>
      <c r="B56" s="1259"/>
      <c r="C56" s="555"/>
      <c r="D56" s="556"/>
      <c r="E56" s="555"/>
      <c r="F56" s="556"/>
      <c r="G56" s="555"/>
      <c r="H56" s="556"/>
      <c r="I56" s="555"/>
      <c r="J56" s="556"/>
      <c r="K56" s="555"/>
      <c r="L56" s="556"/>
      <c r="M56" s="555"/>
      <c r="N56" s="556"/>
      <c r="O56" s="555"/>
      <c r="P56" s="556"/>
      <c r="Q56" s="555"/>
      <c r="R56" s="556"/>
      <c r="S56" s="555"/>
      <c r="T56" s="556"/>
      <c r="U56" s="555"/>
      <c r="V56" s="556"/>
      <c r="W56" s="555"/>
      <c r="X56" s="556"/>
      <c r="Y56" s="555"/>
      <c r="Z56" s="556"/>
      <c r="AA56" s="555"/>
      <c r="AB56" s="556"/>
      <c r="AC56" s="555"/>
      <c r="AD56" s="556"/>
      <c r="AE56" s="555"/>
      <c r="AF56" s="556"/>
      <c r="AG56" s="555"/>
      <c r="AH56" s="556"/>
      <c r="AI56" s="555"/>
      <c r="AJ56" s="556"/>
      <c r="AK56" s="555"/>
      <c r="AL56" s="556"/>
      <c r="AM56" s="555"/>
      <c r="AN56" s="556"/>
      <c r="AO56" s="555"/>
      <c r="AP56" s="556"/>
      <c r="AQ56" s="1258"/>
      <c r="AR56" s="558"/>
      <c r="AS56" s="1181"/>
    </row>
    <row r="57" spans="1:45" ht="35.25" customHeight="1">
      <c r="A57" s="1260"/>
      <c r="B57" s="1261" t="str">
        <f>入力シート!E11</f>
        <v/>
      </c>
      <c r="C57" s="555"/>
      <c r="D57" s="556"/>
      <c r="E57" s="555"/>
      <c r="F57" s="556"/>
      <c r="G57" s="555"/>
      <c r="H57" s="556"/>
      <c r="I57" s="555"/>
      <c r="J57" s="556"/>
      <c r="K57" s="555"/>
      <c r="L57" s="556"/>
      <c r="M57" s="555"/>
      <c r="N57" s="556"/>
      <c r="O57" s="555"/>
      <c r="P57" s="556"/>
      <c r="Q57" s="555"/>
      <c r="R57" s="556"/>
      <c r="S57" s="555"/>
      <c r="T57" s="556"/>
      <c r="U57" s="555"/>
      <c r="V57" s="556"/>
      <c r="W57" s="555"/>
      <c r="X57" s="556"/>
      <c r="Y57" s="555"/>
      <c r="Z57" s="556"/>
      <c r="AA57" s="555"/>
      <c r="AB57" s="556"/>
      <c r="AC57" s="555"/>
      <c r="AD57" s="556"/>
      <c r="AE57" s="555"/>
      <c r="AF57" s="556"/>
      <c r="AG57" s="555"/>
      <c r="AH57" s="556"/>
      <c r="AI57" s="555"/>
      <c r="AJ57" s="556"/>
      <c r="AK57" s="555"/>
      <c r="AL57" s="556"/>
      <c r="AM57" s="555"/>
      <c r="AN57" s="556"/>
      <c r="AO57" s="555"/>
      <c r="AP57" s="556"/>
      <c r="AQ57" s="1258"/>
      <c r="AR57" s="558"/>
      <c r="AS57" s="1181"/>
    </row>
    <row r="58" spans="1:45" ht="35.25" customHeight="1">
      <c r="A58" s="1260"/>
      <c r="B58" s="1261"/>
      <c r="C58" s="555"/>
      <c r="D58" s="556"/>
      <c r="E58" s="555"/>
      <c r="F58" s="556"/>
      <c r="G58" s="555"/>
      <c r="H58" s="556"/>
      <c r="I58" s="555"/>
      <c r="J58" s="556"/>
      <c r="K58" s="555"/>
      <c r="L58" s="556"/>
      <c r="M58" s="555"/>
      <c r="N58" s="556"/>
      <c r="O58" s="555"/>
      <c r="P58" s="556"/>
      <c r="Q58" s="555"/>
      <c r="R58" s="556"/>
      <c r="S58" s="555"/>
      <c r="T58" s="556"/>
      <c r="U58" s="555"/>
      <c r="V58" s="556"/>
      <c r="W58" s="555"/>
      <c r="X58" s="556"/>
      <c r="Y58" s="555"/>
      <c r="Z58" s="556"/>
      <c r="AA58" s="555"/>
      <c r="AB58" s="556"/>
      <c r="AC58" s="555"/>
      <c r="AD58" s="556"/>
      <c r="AE58" s="555"/>
      <c r="AF58" s="556"/>
      <c r="AG58" s="555"/>
      <c r="AH58" s="556"/>
      <c r="AI58" s="555"/>
      <c r="AJ58" s="556"/>
      <c r="AK58" s="555"/>
      <c r="AL58" s="556"/>
      <c r="AM58" s="555"/>
      <c r="AN58" s="556"/>
      <c r="AO58" s="555"/>
      <c r="AP58" s="556"/>
      <c r="AQ58" s="1258"/>
      <c r="AR58" s="558"/>
      <c r="AS58" s="1181"/>
    </row>
    <row r="59" spans="1:45" ht="35.25" customHeight="1">
      <c r="A59" s="1260"/>
      <c r="B59" s="1261"/>
      <c r="C59" s="555"/>
      <c r="D59" s="556"/>
      <c r="E59" s="555"/>
      <c r="F59" s="556"/>
      <c r="G59" s="555"/>
      <c r="H59" s="556"/>
      <c r="I59" s="555"/>
      <c r="J59" s="556"/>
      <c r="K59" s="555"/>
      <c r="L59" s="556"/>
      <c r="M59" s="555"/>
      <c r="N59" s="556"/>
      <c r="O59" s="555"/>
      <c r="P59" s="556"/>
      <c r="Q59" s="555"/>
      <c r="R59" s="556"/>
      <c r="S59" s="555"/>
      <c r="T59" s="556"/>
      <c r="U59" s="555"/>
      <c r="V59" s="556"/>
      <c r="W59" s="555"/>
      <c r="X59" s="556"/>
      <c r="Y59" s="555"/>
      <c r="Z59" s="556"/>
      <c r="AA59" s="555"/>
      <c r="AB59" s="556"/>
      <c r="AC59" s="555"/>
      <c r="AD59" s="556"/>
      <c r="AE59" s="555"/>
      <c r="AF59" s="556"/>
      <c r="AG59" s="555"/>
      <c r="AH59" s="556"/>
      <c r="AI59" s="555"/>
      <c r="AJ59" s="556"/>
      <c r="AK59" s="555"/>
      <c r="AL59" s="556"/>
      <c r="AM59" s="555"/>
      <c r="AN59" s="556"/>
      <c r="AO59" s="555"/>
      <c r="AP59" s="556"/>
      <c r="AQ59" s="1258"/>
      <c r="AR59" s="558"/>
      <c r="AS59" s="1181"/>
    </row>
    <row r="60" spans="1:45" ht="35.25" customHeight="1">
      <c r="A60" s="1260"/>
      <c r="B60" s="1261"/>
      <c r="C60" s="555"/>
      <c r="D60" s="556"/>
      <c r="E60" s="555"/>
      <c r="F60" s="556"/>
      <c r="G60" s="555"/>
      <c r="H60" s="556"/>
      <c r="I60" s="555"/>
      <c r="J60" s="556"/>
      <c r="K60" s="555"/>
      <c r="L60" s="556"/>
      <c r="M60" s="555"/>
      <c r="N60" s="556"/>
      <c r="O60" s="555"/>
      <c r="P60" s="556"/>
      <c r="Q60" s="555"/>
      <c r="R60" s="556"/>
      <c r="S60" s="555"/>
      <c r="T60" s="556"/>
      <c r="U60" s="555"/>
      <c r="V60" s="556"/>
      <c r="W60" s="555"/>
      <c r="X60" s="556"/>
      <c r="Y60" s="555"/>
      <c r="Z60" s="556"/>
      <c r="AA60" s="555"/>
      <c r="AB60" s="556"/>
      <c r="AC60" s="555"/>
      <c r="AD60" s="556"/>
      <c r="AE60" s="555"/>
      <c r="AF60" s="556"/>
      <c r="AG60" s="555"/>
      <c r="AH60" s="556"/>
      <c r="AI60" s="555"/>
      <c r="AJ60" s="556"/>
      <c r="AK60" s="555"/>
      <c r="AL60" s="556"/>
      <c r="AM60" s="555"/>
      <c r="AN60" s="556"/>
      <c r="AO60" s="555"/>
      <c r="AP60" s="556"/>
      <c r="AQ60" s="1258"/>
      <c r="AR60" s="558"/>
      <c r="AS60" s="1181"/>
    </row>
    <row r="61" spans="1:45" ht="35.25" customHeight="1">
      <c r="A61" s="1260"/>
      <c r="B61" s="1261"/>
      <c r="C61" s="555"/>
      <c r="D61" s="556"/>
      <c r="E61" s="555"/>
      <c r="F61" s="556"/>
      <c r="G61" s="555"/>
      <c r="H61" s="556"/>
      <c r="I61" s="555"/>
      <c r="J61" s="556"/>
      <c r="K61" s="555"/>
      <c r="L61" s="556"/>
      <c r="M61" s="555"/>
      <c r="N61" s="556"/>
      <c r="O61" s="555"/>
      <c r="P61" s="556"/>
      <c r="Q61" s="555"/>
      <c r="R61" s="556"/>
      <c r="S61" s="555"/>
      <c r="T61" s="556"/>
      <c r="U61" s="555"/>
      <c r="V61" s="556"/>
      <c r="W61" s="555"/>
      <c r="X61" s="556"/>
      <c r="Y61" s="555"/>
      <c r="Z61" s="556"/>
      <c r="AA61" s="555"/>
      <c r="AB61" s="556"/>
      <c r="AC61" s="555"/>
      <c r="AD61" s="556"/>
      <c r="AE61" s="555"/>
      <c r="AF61" s="556"/>
      <c r="AG61" s="555"/>
      <c r="AH61" s="556"/>
      <c r="AI61" s="555"/>
      <c r="AJ61" s="556"/>
      <c r="AK61" s="555"/>
      <c r="AL61" s="556"/>
      <c r="AM61" s="555"/>
      <c r="AN61" s="556"/>
      <c r="AO61" s="555"/>
      <c r="AP61" s="556"/>
      <c r="AQ61" s="1258"/>
      <c r="AR61" s="558"/>
      <c r="AS61" s="1181"/>
    </row>
    <row r="62" spans="1:45" ht="35.25" customHeight="1">
      <c r="A62" s="1260"/>
      <c r="B62" s="1261"/>
      <c r="C62" s="555"/>
      <c r="D62" s="556"/>
      <c r="E62" s="555"/>
      <c r="F62" s="556"/>
      <c r="G62" s="555"/>
      <c r="H62" s="556"/>
      <c r="I62" s="555"/>
      <c r="J62" s="556"/>
      <c r="K62" s="555"/>
      <c r="L62" s="556"/>
      <c r="M62" s="555"/>
      <c r="N62" s="556"/>
      <c r="O62" s="555"/>
      <c r="P62" s="556"/>
      <c r="Q62" s="555"/>
      <c r="R62" s="556"/>
      <c r="S62" s="555"/>
      <c r="T62" s="556"/>
      <c r="U62" s="555"/>
      <c r="V62" s="556"/>
      <c r="W62" s="555"/>
      <c r="X62" s="556"/>
      <c r="Y62" s="555"/>
      <c r="Z62" s="556"/>
      <c r="AA62" s="555"/>
      <c r="AB62" s="556"/>
      <c r="AC62" s="555"/>
      <c r="AD62" s="556"/>
      <c r="AE62" s="555"/>
      <c r="AF62" s="556"/>
      <c r="AG62" s="555"/>
      <c r="AH62" s="556"/>
      <c r="AI62" s="555"/>
      <c r="AJ62" s="556"/>
      <c r="AK62" s="555"/>
      <c r="AL62" s="556"/>
      <c r="AM62" s="555"/>
      <c r="AN62" s="556"/>
      <c r="AO62" s="555"/>
      <c r="AP62" s="556"/>
      <c r="AQ62" s="1258"/>
      <c r="AR62" s="558"/>
      <c r="AS62" s="1181"/>
    </row>
    <row r="63" spans="1:45" ht="35.25" customHeight="1">
      <c r="A63" s="1260"/>
      <c r="B63" s="1261"/>
      <c r="C63" s="555"/>
      <c r="D63" s="556"/>
      <c r="E63" s="555"/>
      <c r="F63" s="556"/>
      <c r="G63" s="555"/>
      <c r="H63" s="556"/>
      <c r="I63" s="555"/>
      <c r="J63" s="556"/>
      <c r="K63" s="555"/>
      <c r="L63" s="556"/>
      <c r="M63" s="555"/>
      <c r="N63" s="556"/>
      <c r="O63" s="555"/>
      <c r="P63" s="556"/>
      <c r="Q63" s="555"/>
      <c r="R63" s="556"/>
      <c r="S63" s="555"/>
      <c r="T63" s="556"/>
      <c r="U63" s="555"/>
      <c r="V63" s="556"/>
      <c r="W63" s="555"/>
      <c r="X63" s="556"/>
      <c r="Y63" s="555"/>
      <c r="Z63" s="556"/>
      <c r="AA63" s="555"/>
      <c r="AB63" s="556"/>
      <c r="AC63" s="555"/>
      <c r="AD63" s="556"/>
      <c r="AE63" s="555"/>
      <c r="AF63" s="556"/>
      <c r="AG63" s="555"/>
      <c r="AH63" s="556"/>
      <c r="AI63" s="555"/>
      <c r="AJ63" s="556"/>
      <c r="AK63" s="555"/>
      <c r="AL63" s="556"/>
      <c r="AM63" s="555"/>
      <c r="AN63" s="556"/>
      <c r="AO63" s="555"/>
      <c r="AP63" s="556"/>
      <c r="AQ63" s="1258"/>
      <c r="AR63" s="558"/>
      <c r="AS63" s="1181"/>
    </row>
    <row r="64" spans="1:45" ht="35.25" customHeight="1">
      <c r="A64" s="1260"/>
      <c r="B64" s="1261"/>
      <c r="C64" s="555"/>
      <c r="D64" s="556"/>
      <c r="E64" s="555"/>
      <c r="F64" s="556"/>
      <c r="G64" s="555"/>
      <c r="H64" s="556"/>
      <c r="I64" s="555"/>
      <c r="J64" s="556"/>
      <c r="K64" s="555"/>
      <c r="L64" s="556"/>
      <c r="M64" s="555"/>
      <c r="N64" s="556"/>
      <c r="O64" s="555"/>
      <c r="P64" s="556"/>
      <c r="Q64" s="555"/>
      <c r="R64" s="556"/>
      <c r="S64" s="555"/>
      <c r="T64" s="556"/>
      <c r="U64" s="555"/>
      <c r="V64" s="556"/>
      <c r="W64" s="555"/>
      <c r="X64" s="556"/>
      <c r="Y64" s="555"/>
      <c r="Z64" s="556"/>
      <c r="AA64" s="555"/>
      <c r="AB64" s="556"/>
      <c r="AC64" s="555"/>
      <c r="AD64" s="556"/>
      <c r="AE64" s="555"/>
      <c r="AF64" s="556"/>
      <c r="AG64" s="555"/>
      <c r="AH64" s="556"/>
      <c r="AI64" s="555"/>
      <c r="AJ64" s="556"/>
      <c r="AK64" s="555"/>
      <c r="AL64" s="556"/>
      <c r="AM64" s="555"/>
      <c r="AN64" s="556"/>
      <c r="AO64" s="555"/>
      <c r="AP64" s="556"/>
      <c r="AQ64" s="1258"/>
      <c r="AR64" s="558"/>
      <c r="AS64" s="1181"/>
    </row>
    <row r="65" spans="1:45" ht="15" customHeight="1">
      <c r="A65" s="550" t="s">
        <v>1198</v>
      </c>
      <c r="C65" s="533"/>
      <c r="D65" s="551"/>
      <c r="E65" s="551" t="s">
        <v>1201</v>
      </c>
      <c r="AS65" s="1181" t="s">
        <v>1199</v>
      </c>
    </row>
    <row r="66" spans="1:45" ht="35.25" customHeight="1">
      <c r="A66" s="554"/>
      <c r="B66" s="554"/>
      <c r="C66" s="555"/>
      <c r="D66" s="556"/>
      <c r="E66" s="555"/>
      <c r="F66" s="556"/>
      <c r="G66" s="555"/>
      <c r="H66" s="556"/>
      <c r="I66" s="555"/>
      <c r="J66" s="556"/>
      <c r="K66" s="555"/>
      <c r="L66" s="556"/>
      <c r="M66" s="555"/>
      <c r="N66" s="556"/>
      <c r="O66" s="555"/>
      <c r="P66" s="556"/>
      <c r="Q66" s="555"/>
      <c r="R66" s="556"/>
      <c r="S66" s="555"/>
      <c r="T66" s="556"/>
      <c r="U66" s="555"/>
      <c r="V66" s="556"/>
      <c r="W66" s="555"/>
      <c r="X66" s="556"/>
      <c r="Y66" s="555"/>
      <c r="Z66" s="556"/>
      <c r="AA66" s="555"/>
      <c r="AB66" s="556"/>
      <c r="AC66" s="555"/>
      <c r="AD66" s="556"/>
      <c r="AE66" s="555"/>
      <c r="AF66" s="556"/>
      <c r="AG66" s="555"/>
      <c r="AH66" s="556"/>
      <c r="AI66" s="555"/>
      <c r="AJ66" s="556"/>
      <c r="AK66" s="555"/>
      <c r="AL66" s="556"/>
      <c r="AM66" s="555"/>
      <c r="AN66" s="556"/>
      <c r="AO66" s="555"/>
      <c r="AP66" s="556"/>
      <c r="AQ66" s="1258" t="s">
        <v>1115</v>
      </c>
      <c r="AR66" s="1181" t="s">
        <v>599</v>
      </c>
      <c r="AS66" s="1181"/>
    </row>
    <row r="67" spans="1:45" ht="35.25" customHeight="1">
      <c r="B67" s="557"/>
      <c r="C67" s="555"/>
      <c r="D67" s="556"/>
      <c r="E67" s="555"/>
      <c r="F67" s="556"/>
      <c r="G67" s="555"/>
      <c r="H67" s="556"/>
      <c r="I67" s="555"/>
      <c r="J67" s="556"/>
      <c r="K67" s="555"/>
      <c r="L67" s="556"/>
      <c r="M67" s="555"/>
      <c r="N67" s="556"/>
      <c r="O67" s="555"/>
      <c r="P67" s="556"/>
      <c r="Q67" s="555"/>
      <c r="R67" s="556"/>
      <c r="S67" s="555"/>
      <c r="T67" s="556"/>
      <c r="U67" s="555"/>
      <c r="V67" s="556"/>
      <c r="W67" s="555"/>
      <c r="X67" s="556"/>
      <c r="Y67" s="555"/>
      <c r="Z67" s="556"/>
      <c r="AA67" s="555"/>
      <c r="AB67" s="556"/>
      <c r="AC67" s="555"/>
      <c r="AD67" s="556"/>
      <c r="AE67" s="555"/>
      <c r="AF67" s="556"/>
      <c r="AG67" s="555"/>
      <c r="AH67" s="556"/>
      <c r="AI67" s="555"/>
      <c r="AJ67" s="556"/>
      <c r="AK67" s="555"/>
      <c r="AL67" s="556"/>
      <c r="AM67" s="555"/>
      <c r="AN67" s="556"/>
      <c r="AO67" s="555"/>
      <c r="AP67" s="556"/>
      <c r="AQ67" s="1258"/>
      <c r="AR67" s="1181"/>
      <c r="AS67" s="1181"/>
    </row>
    <row r="68" spans="1:45" ht="35.25" customHeight="1">
      <c r="A68" s="1158" t="s">
        <v>1116</v>
      </c>
      <c r="B68" s="1259" t="s">
        <v>593</v>
      </c>
      <c r="C68" s="555"/>
      <c r="D68" s="556"/>
      <c r="E68" s="555"/>
      <c r="F68" s="556"/>
      <c r="G68" s="555"/>
      <c r="H68" s="556"/>
      <c r="I68" s="555"/>
      <c r="J68" s="556"/>
      <c r="K68" s="555"/>
      <c r="L68" s="556"/>
      <c r="M68" s="555"/>
      <c r="N68" s="556"/>
      <c r="O68" s="555"/>
      <c r="P68" s="556"/>
      <c r="Q68" s="555"/>
      <c r="R68" s="556"/>
      <c r="S68" s="555"/>
      <c r="T68" s="556"/>
      <c r="U68" s="555"/>
      <c r="V68" s="556"/>
      <c r="W68" s="555"/>
      <c r="X68" s="556"/>
      <c r="Y68" s="555"/>
      <c r="Z68" s="556"/>
      <c r="AA68" s="555"/>
      <c r="AB68" s="556"/>
      <c r="AC68" s="555"/>
      <c r="AD68" s="556"/>
      <c r="AE68" s="555"/>
      <c r="AF68" s="556"/>
      <c r="AG68" s="555"/>
      <c r="AH68" s="556"/>
      <c r="AI68" s="555"/>
      <c r="AJ68" s="556"/>
      <c r="AK68" s="555"/>
      <c r="AL68" s="556"/>
      <c r="AM68" s="555"/>
      <c r="AN68" s="556"/>
      <c r="AO68" s="555"/>
      <c r="AP68" s="556"/>
      <c r="AQ68" s="1258"/>
      <c r="AR68" s="558"/>
      <c r="AS68" s="1181"/>
    </row>
    <row r="69" spans="1:45" ht="35.25" customHeight="1">
      <c r="A69" s="1158"/>
      <c r="B69" s="1259"/>
      <c r="C69" s="555"/>
      <c r="D69" s="556"/>
      <c r="E69" s="555"/>
      <c r="F69" s="556"/>
      <c r="G69" s="555"/>
      <c r="H69" s="556"/>
      <c r="I69" s="555"/>
      <c r="J69" s="556"/>
      <c r="K69" s="555"/>
      <c r="L69" s="556"/>
      <c r="M69" s="555"/>
      <c r="N69" s="556"/>
      <c r="O69" s="555"/>
      <c r="P69" s="556"/>
      <c r="Q69" s="555"/>
      <c r="R69" s="556"/>
      <c r="S69" s="555"/>
      <c r="T69" s="556"/>
      <c r="U69" s="555"/>
      <c r="V69" s="556"/>
      <c r="W69" s="555"/>
      <c r="X69" s="556"/>
      <c r="Y69" s="555"/>
      <c r="Z69" s="556"/>
      <c r="AA69" s="555"/>
      <c r="AB69" s="556"/>
      <c r="AC69" s="555"/>
      <c r="AD69" s="556"/>
      <c r="AE69" s="555"/>
      <c r="AF69" s="556"/>
      <c r="AG69" s="555"/>
      <c r="AH69" s="556"/>
      <c r="AI69" s="555"/>
      <c r="AJ69" s="556"/>
      <c r="AK69" s="555"/>
      <c r="AL69" s="556"/>
      <c r="AM69" s="555"/>
      <c r="AN69" s="556"/>
      <c r="AO69" s="555"/>
      <c r="AP69" s="556"/>
      <c r="AQ69" s="1258"/>
      <c r="AR69" s="558"/>
      <c r="AS69" s="1181"/>
    </row>
    <row r="70" spans="1:45" ht="35.25" customHeight="1">
      <c r="A70" s="1158"/>
      <c r="B70" s="1259"/>
      <c r="C70" s="555"/>
      <c r="D70" s="556"/>
      <c r="E70" s="555"/>
      <c r="F70" s="556"/>
      <c r="G70" s="555"/>
      <c r="H70" s="556"/>
      <c r="I70" s="555"/>
      <c r="J70" s="556"/>
      <c r="K70" s="555"/>
      <c r="L70" s="556"/>
      <c r="M70" s="555"/>
      <c r="N70" s="556"/>
      <c r="O70" s="555"/>
      <c r="P70" s="556"/>
      <c r="Q70" s="555"/>
      <c r="R70" s="556"/>
      <c r="S70" s="555"/>
      <c r="T70" s="556"/>
      <c r="U70" s="555"/>
      <c r="V70" s="556"/>
      <c r="W70" s="555"/>
      <c r="X70" s="556"/>
      <c r="Y70" s="555"/>
      <c r="Z70" s="556"/>
      <c r="AA70" s="555"/>
      <c r="AB70" s="556"/>
      <c r="AC70" s="555"/>
      <c r="AD70" s="556"/>
      <c r="AE70" s="555"/>
      <c r="AF70" s="556"/>
      <c r="AG70" s="555"/>
      <c r="AH70" s="556"/>
      <c r="AI70" s="555"/>
      <c r="AJ70" s="556"/>
      <c r="AK70" s="555"/>
      <c r="AL70" s="556"/>
      <c r="AM70" s="555"/>
      <c r="AN70" s="556"/>
      <c r="AO70" s="555"/>
      <c r="AP70" s="556"/>
      <c r="AQ70" s="1258"/>
      <c r="AR70" s="558"/>
      <c r="AS70" s="1181"/>
    </row>
    <row r="71" spans="1:45" ht="35.25" customHeight="1">
      <c r="A71" s="1158"/>
      <c r="B71" s="1259"/>
      <c r="C71" s="555"/>
      <c r="D71" s="556"/>
      <c r="E71" s="555"/>
      <c r="F71" s="556"/>
      <c r="G71" s="555"/>
      <c r="H71" s="556"/>
      <c r="I71" s="555"/>
      <c r="J71" s="556"/>
      <c r="K71" s="555"/>
      <c r="L71" s="556"/>
      <c r="M71" s="555"/>
      <c r="N71" s="556"/>
      <c r="O71" s="555"/>
      <c r="P71" s="556"/>
      <c r="Q71" s="555"/>
      <c r="R71" s="556"/>
      <c r="S71" s="555"/>
      <c r="T71" s="556"/>
      <c r="U71" s="555"/>
      <c r="V71" s="556"/>
      <c r="W71" s="555"/>
      <c r="X71" s="556"/>
      <c r="Y71" s="555"/>
      <c r="Z71" s="556"/>
      <c r="AA71" s="555"/>
      <c r="AB71" s="556"/>
      <c r="AC71" s="555"/>
      <c r="AD71" s="556"/>
      <c r="AE71" s="555"/>
      <c r="AF71" s="556"/>
      <c r="AG71" s="555"/>
      <c r="AH71" s="556"/>
      <c r="AI71" s="555"/>
      <c r="AJ71" s="556"/>
      <c r="AK71" s="555"/>
      <c r="AL71" s="556"/>
      <c r="AM71" s="555"/>
      <c r="AN71" s="556"/>
      <c r="AO71" s="555"/>
      <c r="AP71" s="556"/>
      <c r="AQ71" s="1258"/>
      <c r="AR71" s="558"/>
      <c r="AS71" s="1181"/>
    </row>
    <row r="72" spans="1:45" ht="35.25" customHeight="1">
      <c r="A72" s="1158"/>
      <c r="B72" s="1259"/>
      <c r="C72" s="555"/>
      <c r="D72" s="556"/>
      <c r="E72" s="555"/>
      <c r="F72" s="556"/>
      <c r="G72" s="555"/>
      <c r="H72" s="556"/>
      <c r="I72" s="555"/>
      <c r="J72" s="556"/>
      <c r="K72" s="555"/>
      <c r="L72" s="556"/>
      <c r="M72" s="555"/>
      <c r="N72" s="556"/>
      <c r="O72" s="555"/>
      <c r="P72" s="556"/>
      <c r="Q72" s="555"/>
      <c r="R72" s="556"/>
      <c r="S72" s="555"/>
      <c r="T72" s="556"/>
      <c r="U72" s="555"/>
      <c r="V72" s="556"/>
      <c r="W72" s="555"/>
      <c r="X72" s="556"/>
      <c r="Y72" s="555"/>
      <c r="Z72" s="556"/>
      <c r="AA72" s="555"/>
      <c r="AB72" s="556"/>
      <c r="AC72" s="555"/>
      <c r="AD72" s="556"/>
      <c r="AE72" s="555"/>
      <c r="AF72" s="556"/>
      <c r="AG72" s="555"/>
      <c r="AH72" s="556"/>
      <c r="AI72" s="555"/>
      <c r="AJ72" s="556"/>
      <c r="AK72" s="555"/>
      <c r="AL72" s="556"/>
      <c r="AM72" s="555"/>
      <c r="AN72" s="556"/>
      <c r="AO72" s="555"/>
      <c r="AP72" s="556"/>
      <c r="AQ72" s="1258"/>
      <c r="AR72" s="558"/>
      <c r="AS72" s="1181"/>
    </row>
    <row r="73" spans="1:45" ht="35.25" customHeight="1">
      <c r="A73" s="1260"/>
      <c r="B73" s="1261" t="str">
        <f>入力シート!E11</f>
        <v/>
      </c>
      <c r="C73" s="555"/>
      <c r="D73" s="556"/>
      <c r="E73" s="555"/>
      <c r="F73" s="556"/>
      <c r="G73" s="555"/>
      <c r="H73" s="556"/>
      <c r="I73" s="555"/>
      <c r="J73" s="556"/>
      <c r="K73" s="555"/>
      <c r="L73" s="556"/>
      <c r="M73" s="555"/>
      <c r="N73" s="556"/>
      <c r="O73" s="555"/>
      <c r="P73" s="556"/>
      <c r="Q73" s="555"/>
      <c r="R73" s="556"/>
      <c r="S73" s="555"/>
      <c r="T73" s="556"/>
      <c r="U73" s="555"/>
      <c r="V73" s="556"/>
      <c r="W73" s="555"/>
      <c r="X73" s="556"/>
      <c r="Y73" s="555"/>
      <c r="Z73" s="556"/>
      <c r="AA73" s="555"/>
      <c r="AB73" s="556"/>
      <c r="AC73" s="555"/>
      <c r="AD73" s="556"/>
      <c r="AE73" s="555"/>
      <c r="AF73" s="556"/>
      <c r="AG73" s="555"/>
      <c r="AH73" s="556"/>
      <c r="AI73" s="555"/>
      <c r="AJ73" s="556"/>
      <c r="AK73" s="555"/>
      <c r="AL73" s="556"/>
      <c r="AM73" s="555"/>
      <c r="AN73" s="556"/>
      <c r="AO73" s="555"/>
      <c r="AP73" s="556"/>
      <c r="AQ73" s="1258"/>
      <c r="AR73" s="558"/>
      <c r="AS73" s="1181"/>
    </row>
    <row r="74" spans="1:45" ht="35.25" customHeight="1">
      <c r="A74" s="1260"/>
      <c r="B74" s="1261"/>
      <c r="C74" s="555"/>
      <c r="D74" s="556"/>
      <c r="E74" s="555"/>
      <c r="F74" s="556"/>
      <c r="G74" s="555"/>
      <c r="H74" s="556"/>
      <c r="I74" s="555"/>
      <c r="J74" s="556"/>
      <c r="K74" s="555"/>
      <c r="L74" s="556"/>
      <c r="M74" s="555"/>
      <c r="N74" s="556"/>
      <c r="O74" s="555"/>
      <c r="P74" s="556"/>
      <c r="Q74" s="555"/>
      <c r="R74" s="556"/>
      <c r="S74" s="555"/>
      <c r="T74" s="556"/>
      <c r="U74" s="555"/>
      <c r="V74" s="556"/>
      <c r="W74" s="555"/>
      <c r="X74" s="556"/>
      <c r="Y74" s="555"/>
      <c r="Z74" s="556"/>
      <c r="AA74" s="555"/>
      <c r="AB74" s="556"/>
      <c r="AC74" s="555"/>
      <c r="AD74" s="556"/>
      <c r="AE74" s="555"/>
      <c r="AF74" s="556"/>
      <c r="AG74" s="555"/>
      <c r="AH74" s="556"/>
      <c r="AI74" s="555"/>
      <c r="AJ74" s="556"/>
      <c r="AK74" s="555"/>
      <c r="AL74" s="556"/>
      <c r="AM74" s="555"/>
      <c r="AN74" s="556"/>
      <c r="AO74" s="555"/>
      <c r="AP74" s="556"/>
      <c r="AQ74" s="1258"/>
      <c r="AR74" s="558"/>
      <c r="AS74" s="1181"/>
    </row>
    <row r="75" spans="1:45" ht="35.25" customHeight="1">
      <c r="A75" s="1260"/>
      <c r="B75" s="1261"/>
      <c r="C75" s="555"/>
      <c r="D75" s="556"/>
      <c r="E75" s="555"/>
      <c r="F75" s="556"/>
      <c r="G75" s="555"/>
      <c r="H75" s="556"/>
      <c r="I75" s="555"/>
      <c r="J75" s="556"/>
      <c r="K75" s="555"/>
      <c r="L75" s="556"/>
      <c r="M75" s="555"/>
      <c r="N75" s="556"/>
      <c r="O75" s="555"/>
      <c r="P75" s="556"/>
      <c r="Q75" s="555"/>
      <c r="R75" s="556"/>
      <c r="S75" s="555"/>
      <c r="T75" s="556"/>
      <c r="U75" s="555"/>
      <c r="V75" s="556"/>
      <c r="W75" s="555"/>
      <c r="X75" s="556"/>
      <c r="Y75" s="555"/>
      <c r="Z75" s="556"/>
      <c r="AA75" s="555"/>
      <c r="AB75" s="556"/>
      <c r="AC75" s="555"/>
      <c r="AD75" s="556"/>
      <c r="AE75" s="555"/>
      <c r="AF75" s="556"/>
      <c r="AG75" s="555"/>
      <c r="AH75" s="556"/>
      <c r="AI75" s="555"/>
      <c r="AJ75" s="556"/>
      <c r="AK75" s="555"/>
      <c r="AL75" s="556"/>
      <c r="AM75" s="555"/>
      <c r="AN75" s="556"/>
      <c r="AO75" s="555"/>
      <c r="AP75" s="556"/>
      <c r="AQ75" s="1258"/>
      <c r="AR75" s="558"/>
      <c r="AS75" s="1181"/>
    </row>
    <row r="76" spans="1:45" ht="35.25" customHeight="1">
      <c r="A76" s="1260"/>
      <c r="B76" s="1261"/>
      <c r="C76" s="555"/>
      <c r="D76" s="556"/>
      <c r="E76" s="555"/>
      <c r="F76" s="556"/>
      <c r="G76" s="555"/>
      <c r="H76" s="556"/>
      <c r="I76" s="555"/>
      <c r="J76" s="556"/>
      <c r="K76" s="555"/>
      <c r="L76" s="556"/>
      <c r="M76" s="555"/>
      <c r="N76" s="556"/>
      <c r="O76" s="555"/>
      <c r="P76" s="556"/>
      <c r="Q76" s="555"/>
      <c r="R76" s="556"/>
      <c r="S76" s="555"/>
      <c r="T76" s="556"/>
      <c r="U76" s="555"/>
      <c r="V76" s="556"/>
      <c r="W76" s="555"/>
      <c r="X76" s="556"/>
      <c r="Y76" s="555"/>
      <c r="Z76" s="556"/>
      <c r="AA76" s="555"/>
      <c r="AB76" s="556"/>
      <c r="AC76" s="555"/>
      <c r="AD76" s="556"/>
      <c r="AE76" s="555"/>
      <c r="AF76" s="556"/>
      <c r="AG76" s="555"/>
      <c r="AH76" s="556"/>
      <c r="AI76" s="555"/>
      <c r="AJ76" s="556"/>
      <c r="AK76" s="555"/>
      <c r="AL76" s="556"/>
      <c r="AM76" s="555"/>
      <c r="AN76" s="556"/>
      <c r="AO76" s="555"/>
      <c r="AP76" s="556"/>
      <c r="AQ76" s="1258"/>
      <c r="AR76" s="558"/>
      <c r="AS76" s="1181"/>
    </row>
    <row r="77" spans="1:45" ht="35.25" customHeight="1">
      <c r="A77" s="1260"/>
      <c r="B77" s="1261"/>
      <c r="C77" s="555"/>
      <c r="D77" s="556"/>
      <c r="E77" s="555"/>
      <c r="F77" s="556"/>
      <c r="G77" s="555"/>
      <c r="H77" s="556"/>
      <c r="I77" s="555"/>
      <c r="J77" s="556"/>
      <c r="K77" s="555"/>
      <c r="L77" s="556"/>
      <c r="M77" s="555"/>
      <c r="N77" s="556"/>
      <c r="O77" s="555"/>
      <c r="P77" s="556"/>
      <c r="Q77" s="555"/>
      <c r="R77" s="556"/>
      <c r="S77" s="555"/>
      <c r="T77" s="556"/>
      <c r="U77" s="555"/>
      <c r="V77" s="556"/>
      <c r="W77" s="555"/>
      <c r="X77" s="556"/>
      <c r="Y77" s="555"/>
      <c r="Z77" s="556"/>
      <c r="AA77" s="555"/>
      <c r="AB77" s="556"/>
      <c r="AC77" s="555"/>
      <c r="AD77" s="556"/>
      <c r="AE77" s="555"/>
      <c r="AF77" s="556"/>
      <c r="AG77" s="555"/>
      <c r="AH77" s="556"/>
      <c r="AI77" s="555"/>
      <c r="AJ77" s="556"/>
      <c r="AK77" s="555"/>
      <c r="AL77" s="556"/>
      <c r="AM77" s="555"/>
      <c r="AN77" s="556"/>
      <c r="AO77" s="555"/>
      <c r="AP77" s="556"/>
      <c r="AQ77" s="1258"/>
      <c r="AR77" s="558"/>
      <c r="AS77" s="1181"/>
    </row>
    <row r="78" spans="1:45" ht="35.25" customHeight="1">
      <c r="A78" s="1260"/>
      <c r="B78" s="1261"/>
      <c r="C78" s="555"/>
      <c r="D78" s="556"/>
      <c r="E78" s="555"/>
      <c r="F78" s="556"/>
      <c r="G78" s="555"/>
      <c r="H78" s="556"/>
      <c r="I78" s="555"/>
      <c r="J78" s="556"/>
      <c r="K78" s="555"/>
      <c r="L78" s="556"/>
      <c r="M78" s="555"/>
      <c r="N78" s="556"/>
      <c r="O78" s="555"/>
      <c r="P78" s="556"/>
      <c r="Q78" s="555"/>
      <c r="R78" s="556"/>
      <c r="S78" s="555"/>
      <c r="T78" s="556"/>
      <c r="U78" s="555"/>
      <c r="V78" s="556"/>
      <c r="W78" s="555"/>
      <c r="X78" s="556"/>
      <c r="Y78" s="555"/>
      <c r="Z78" s="556"/>
      <c r="AA78" s="555"/>
      <c r="AB78" s="556"/>
      <c r="AC78" s="555"/>
      <c r="AD78" s="556"/>
      <c r="AE78" s="555"/>
      <c r="AF78" s="556"/>
      <c r="AG78" s="555"/>
      <c r="AH78" s="556"/>
      <c r="AI78" s="555"/>
      <c r="AJ78" s="556"/>
      <c r="AK78" s="555"/>
      <c r="AL78" s="556"/>
      <c r="AM78" s="555"/>
      <c r="AN78" s="556"/>
      <c r="AO78" s="555"/>
      <c r="AP78" s="556"/>
      <c r="AQ78" s="1258"/>
      <c r="AR78" s="558"/>
      <c r="AS78" s="1181"/>
    </row>
    <row r="79" spans="1:45" ht="35.25" customHeight="1">
      <c r="A79" s="1260"/>
      <c r="B79" s="1261"/>
      <c r="C79" s="555"/>
      <c r="D79" s="556"/>
      <c r="E79" s="555"/>
      <c r="F79" s="556"/>
      <c r="G79" s="555"/>
      <c r="H79" s="556"/>
      <c r="I79" s="555"/>
      <c r="J79" s="556"/>
      <c r="K79" s="555"/>
      <c r="L79" s="556"/>
      <c r="M79" s="555"/>
      <c r="N79" s="556"/>
      <c r="O79" s="555"/>
      <c r="P79" s="556"/>
      <c r="Q79" s="555"/>
      <c r="R79" s="556"/>
      <c r="S79" s="555"/>
      <c r="T79" s="556"/>
      <c r="U79" s="555"/>
      <c r="V79" s="556"/>
      <c r="W79" s="555"/>
      <c r="X79" s="556"/>
      <c r="Y79" s="555"/>
      <c r="Z79" s="556"/>
      <c r="AA79" s="555"/>
      <c r="AB79" s="556"/>
      <c r="AC79" s="555"/>
      <c r="AD79" s="556"/>
      <c r="AE79" s="555"/>
      <c r="AF79" s="556"/>
      <c r="AG79" s="555"/>
      <c r="AH79" s="556"/>
      <c r="AI79" s="555"/>
      <c r="AJ79" s="556"/>
      <c r="AK79" s="555"/>
      <c r="AL79" s="556"/>
      <c r="AM79" s="555"/>
      <c r="AN79" s="556"/>
      <c r="AO79" s="555"/>
      <c r="AP79" s="556"/>
      <c r="AQ79" s="1258"/>
      <c r="AR79" s="558"/>
      <c r="AS79" s="1181"/>
    </row>
    <row r="80" spans="1:45" ht="35.25" customHeight="1">
      <c r="A80" s="1260"/>
      <c r="B80" s="1261"/>
      <c r="C80" s="555"/>
      <c r="D80" s="556"/>
      <c r="E80" s="555"/>
      <c r="F80" s="556"/>
      <c r="G80" s="555"/>
      <c r="H80" s="556"/>
      <c r="I80" s="555"/>
      <c r="J80" s="556"/>
      <c r="K80" s="555"/>
      <c r="L80" s="556"/>
      <c r="M80" s="555"/>
      <c r="N80" s="556"/>
      <c r="O80" s="555"/>
      <c r="P80" s="556"/>
      <c r="Q80" s="555"/>
      <c r="R80" s="556"/>
      <c r="S80" s="555"/>
      <c r="T80" s="556"/>
      <c r="U80" s="555"/>
      <c r="V80" s="556"/>
      <c r="W80" s="555"/>
      <c r="X80" s="556"/>
      <c r="Y80" s="555"/>
      <c r="Z80" s="556"/>
      <c r="AA80" s="555"/>
      <c r="AB80" s="556"/>
      <c r="AC80" s="555"/>
      <c r="AD80" s="556"/>
      <c r="AE80" s="555"/>
      <c r="AF80" s="556"/>
      <c r="AG80" s="555"/>
      <c r="AH80" s="556"/>
      <c r="AI80" s="555"/>
      <c r="AJ80" s="556"/>
      <c r="AK80" s="555"/>
      <c r="AL80" s="556"/>
      <c r="AM80" s="555"/>
      <c r="AN80" s="556"/>
      <c r="AO80" s="555"/>
      <c r="AP80" s="556"/>
      <c r="AQ80" s="1258"/>
      <c r="AR80" s="558"/>
      <c r="AS80" s="1181"/>
    </row>
    <row r="81" spans="1:45" ht="15" customHeight="1">
      <c r="A81" s="550" t="s">
        <v>1198</v>
      </c>
      <c r="C81" s="533"/>
      <c r="D81" s="551"/>
      <c r="E81" s="551" t="s">
        <v>1119</v>
      </c>
      <c r="AS81" s="1181" t="s">
        <v>1199</v>
      </c>
    </row>
    <row r="82" spans="1:45" ht="35.25" customHeight="1">
      <c r="A82" s="1181" t="s">
        <v>1202</v>
      </c>
      <c r="B82" s="1181" t="s">
        <v>1204</v>
      </c>
      <c r="C82" s="1262" t="s">
        <v>1203</v>
      </c>
      <c r="D82" s="1262" t="s">
        <v>1120</v>
      </c>
      <c r="E82" s="1262" t="s">
        <v>1121</v>
      </c>
      <c r="F82" s="559"/>
      <c r="G82" s="560"/>
      <c r="H82" s="559"/>
      <c r="I82" s="560"/>
      <c r="J82" s="559"/>
      <c r="K82" s="560"/>
      <c r="L82" s="559"/>
      <c r="M82" s="560"/>
      <c r="N82" s="559"/>
      <c r="O82" s="560"/>
      <c r="P82" s="559"/>
      <c r="Q82" s="560"/>
      <c r="R82" s="559"/>
      <c r="S82" s="560"/>
      <c r="T82" s="559"/>
      <c r="U82" s="1264" t="s">
        <v>1122</v>
      </c>
      <c r="V82" s="561"/>
      <c r="W82" s="555"/>
      <c r="X82" s="556"/>
      <c r="Y82" s="555"/>
      <c r="Z82" s="556"/>
      <c r="AA82" s="555"/>
      <c r="AB82" s="556"/>
      <c r="AC82" s="555"/>
      <c r="AD82" s="556"/>
      <c r="AE82" s="555"/>
      <c r="AF82" s="556"/>
      <c r="AG82" s="555"/>
      <c r="AH82" s="556"/>
      <c r="AI82" s="555"/>
      <c r="AJ82" s="556"/>
      <c r="AK82" s="555"/>
      <c r="AL82" s="556"/>
      <c r="AM82" s="555"/>
      <c r="AN82" s="556"/>
      <c r="AO82" s="555"/>
      <c r="AP82" s="556"/>
      <c r="AQ82" s="1258" t="s">
        <v>1115</v>
      </c>
      <c r="AR82" s="1181" t="s">
        <v>599</v>
      </c>
      <c r="AS82" s="1181"/>
    </row>
    <row r="83" spans="1:45" ht="35.25" customHeight="1">
      <c r="A83" s="1181"/>
      <c r="B83" s="1181"/>
      <c r="C83" s="1262"/>
      <c r="D83" s="1263"/>
      <c r="E83" s="1263"/>
      <c r="F83" s="559"/>
      <c r="G83"/>
      <c r="H83" s="1267"/>
      <c r="I83" s="560"/>
      <c r="J83" s="559"/>
      <c r="K83" s="560"/>
      <c r="L83" s="559"/>
      <c r="M83" s="560"/>
      <c r="N83" s="559"/>
      <c r="O83" s="560"/>
      <c r="P83" s="559"/>
      <c r="Q83" s="560"/>
      <c r="R83" s="559"/>
      <c r="S83" s="1268" t="s">
        <v>1395</v>
      </c>
      <c r="T83" s="1268"/>
      <c r="U83" s="1264"/>
      <c r="V83" s="561"/>
      <c r="W83" s="555"/>
      <c r="X83" s="556"/>
      <c r="Y83" s="555"/>
      <c r="Z83" s="556"/>
      <c r="AA83" s="555"/>
      <c r="AB83" s="556"/>
      <c r="AC83" s="555"/>
      <c r="AD83" s="556"/>
      <c r="AE83" s="555"/>
      <c r="AF83" s="556"/>
      <c r="AG83" s="555"/>
      <c r="AH83" s="556"/>
      <c r="AI83" s="555"/>
      <c r="AJ83" s="556"/>
      <c r="AK83" s="555"/>
      <c r="AL83" s="556"/>
      <c r="AM83" s="555"/>
      <c r="AN83" s="556"/>
      <c r="AO83" s="555"/>
      <c r="AP83" s="556"/>
      <c r="AQ83" s="1258"/>
      <c r="AR83" s="1181"/>
      <c r="AS83" s="1181"/>
    </row>
    <row r="84" spans="1:45" ht="35.25" customHeight="1">
      <c r="A84" s="1181"/>
      <c r="B84" s="1181"/>
      <c r="C84" s="1262"/>
      <c r="D84" s="1263"/>
      <c r="E84" s="1263"/>
      <c r="F84" s="559"/>
      <c r="G84"/>
      <c r="H84" s="1267"/>
      <c r="I84"/>
      <c r="J84" s="559"/>
      <c r="K84" s="560"/>
      <c r="L84" s="562"/>
      <c r="M84" s="563"/>
      <c r="N84" s="1269" t="s">
        <v>1123</v>
      </c>
      <c r="O84" s="1265"/>
      <c r="P84" s="562"/>
      <c r="Q84" s="1259" t="s">
        <v>593</v>
      </c>
      <c r="R84" s="559"/>
      <c r="S84" s="1268"/>
      <c r="T84" s="1268"/>
      <c r="U84" s="1264"/>
      <c r="V84" s="561"/>
      <c r="W84" s="555"/>
      <c r="X84" s="556"/>
      <c r="Y84" s="555"/>
      <c r="Z84" s="556"/>
      <c r="AA84" s="555"/>
      <c r="AB84" s="556"/>
      <c r="AC84" s="555"/>
      <c r="AD84" s="556"/>
      <c r="AE84" s="555"/>
      <c r="AF84" s="556"/>
      <c r="AG84" s="555"/>
      <c r="AH84" s="556"/>
      <c r="AI84" s="555"/>
      <c r="AJ84" s="556"/>
      <c r="AK84" s="555"/>
      <c r="AL84" s="556"/>
      <c r="AM84" s="555"/>
      <c r="AN84" s="556"/>
      <c r="AO84" s="555"/>
      <c r="AP84" s="556"/>
      <c r="AQ84" s="1258"/>
      <c r="AR84" s="558"/>
      <c r="AS84" s="1181"/>
    </row>
    <row r="85" spans="1:45" ht="35.25" customHeight="1">
      <c r="A85" s="1181"/>
      <c r="B85" s="1181"/>
      <c r="C85" s="1262"/>
      <c r="D85" s="1263"/>
      <c r="E85" s="1263"/>
      <c r="F85" s="559"/>
      <c r="G85"/>
      <c r="H85" s="1267"/>
      <c r="I85"/>
      <c r="J85" s="559"/>
      <c r="K85" s="560"/>
      <c r="L85" s="562"/>
      <c r="M85" s="1265"/>
      <c r="N85" s="1269"/>
      <c r="O85" s="1265"/>
      <c r="P85" s="562"/>
      <c r="Q85" s="1259"/>
      <c r="R85" s="559"/>
      <c r="S85" s="1268"/>
      <c r="T85" s="1268"/>
      <c r="U85" s="1264"/>
      <c r="V85" s="561"/>
      <c r="W85" s="555"/>
      <c r="X85" s="556"/>
      <c r="Y85" s="555"/>
      <c r="Z85" s="556"/>
      <c r="AA85" s="555"/>
      <c r="AB85" s="556"/>
      <c r="AC85" s="555"/>
      <c r="AD85" s="556"/>
      <c r="AE85" s="555"/>
      <c r="AF85" s="556"/>
      <c r="AG85" s="555"/>
      <c r="AH85" s="556"/>
      <c r="AI85" s="555"/>
      <c r="AJ85" s="556"/>
      <c r="AK85" s="555"/>
      <c r="AL85" s="556"/>
      <c r="AM85" s="555"/>
      <c r="AN85" s="556"/>
      <c r="AO85" s="555"/>
      <c r="AP85" s="556"/>
      <c r="AQ85" s="1258"/>
      <c r="AR85" s="558"/>
      <c r="AS85" s="1181"/>
    </row>
    <row r="86" spans="1:45" ht="35.25" customHeight="1">
      <c r="A86" s="1181"/>
      <c r="B86" s="1181"/>
      <c r="C86" s="1262"/>
      <c r="D86" s="1263"/>
      <c r="E86" s="1263"/>
      <c r="F86" s="559"/>
      <c r="G86"/>
      <c r="H86" s="1267"/>
      <c r="I86"/>
      <c r="J86" s="559"/>
      <c r="K86" s="1265" t="s">
        <v>1124</v>
      </c>
      <c r="L86" s="562"/>
      <c r="M86" s="1265"/>
      <c r="N86" s="1269"/>
      <c r="O86" s="1265"/>
      <c r="P86" s="562"/>
      <c r="Q86" s="1259"/>
      <c r="R86" s="559"/>
      <c r="S86" s="1268"/>
      <c r="T86" s="1268"/>
      <c r="U86" s="1264"/>
      <c r="V86" s="561"/>
      <c r="W86" s="555"/>
      <c r="X86" s="556"/>
      <c r="Y86" s="555"/>
      <c r="Z86" s="556"/>
      <c r="AA86" s="555"/>
      <c r="AB86" s="556"/>
      <c r="AC86" s="555"/>
      <c r="AD86" s="556"/>
      <c r="AE86" s="555"/>
      <c r="AF86" s="556"/>
      <c r="AG86" s="555"/>
      <c r="AH86" s="556"/>
      <c r="AI86" s="555"/>
      <c r="AJ86" s="556"/>
      <c r="AK86" s="555"/>
      <c r="AL86" s="556"/>
      <c r="AM86" s="555"/>
      <c r="AN86" s="556"/>
      <c r="AO86" s="555"/>
      <c r="AP86" s="556"/>
      <c r="AQ86" s="1258"/>
      <c r="AR86" s="558"/>
      <c r="AS86" s="1181"/>
    </row>
    <row r="87" spans="1:45" ht="35.25" customHeight="1">
      <c r="A87" s="1181"/>
      <c r="B87" s="1181"/>
      <c r="C87" s="1262"/>
      <c r="D87" s="1263"/>
      <c r="E87" s="1263"/>
      <c r="F87" s="559"/>
      <c r="G87"/>
      <c r="H87" s="1267"/>
      <c r="I87"/>
      <c r="J87" s="559"/>
      <c r="K87" s="1265"/>
      <c r="L87" s="562"/>
      <c r="M87" s="1265"/>
      <c r="N87" s="1269"/>
      <c r="O87" s="1265"/>
      <c r="P87" s="562"/>
      <c r="Q87" s="1259"/>
      <c r="R87" s="559"/>
      <c r="S87" s="1268"/>
      <c r="T87" s="1268"/>
      <c r="U87" s="560"/>
      <c r="V87" s="561"/>
      <c r="W87" s="555"/>
      <c r="X87" s="556"/>
      <c r="Y87" s="555"/>
      <c r="Z87" s="556"/>
      <c r="AA87" s="555"/>
      <c r="AB87" s="556"/>
      <c r="AC87" s="555"/>
      <c r="AD87" s="556"/>
      <c r="AE87" s="555"/>
      <c r="AF87" s="556"/>
      <c r="AG87" s="555"/>
      <c r="AH87" s="556"/>
      <c r="AI87" s="555"/>
      <c r="AJ87" s="556"/>
      <c r="AK87" s="555"/>
      <c r="AL87" s="556"/>
      <c r="AM87" s="555"/>
      <c r="AN87" s="556"/>
      <c r="AO87" s="555"/>
      <c r="AP87" s="556"/>
      <c r="AQ87" s="1258"/>
      <c r="AR87" s="558"/>
      <c r="AS87" s="1181"/>
    </row>
    <row r="88" spans="1:45" ht="35.25" customHeight="1">
      <c r="A88" s="1181"/>
      <c r="B88" s="1181"/>
      <c r="C88" s="1262"/>
      <c r="D88" s="1263"/>
      <c r="E88" s="1263"/>
      <c r="F88" s="559"/>
      <c r="G88"/>
      <c r="H88" s="1267"/>
      <c r="I88"/>
      <c r="J88" s="559"/>
      <c r="K88" s="560"/>
      <c r="L88" s="559"/>
      <c r="M88" s="560"/>
      <c r="N88" s="560"/>
      <c r="O88" s="564"/>
      <c r="P88" s="559"/>
      <c r="Q88" s="1259"/>
      <c r="R88" s="559"/>
      <c r="S88" s="1268"/>
      <c r="T88" s="1268"/>
      <c r="U88" s="560"/>
      <c r="V88" s="561"/>
      <c r="W88" s="555"/>
      <c r="X88" s="556"/>
      <c r="Y88" s="555"/>
      <c r="Z88" s="556"/>
      <c r="AA88" s="555"/>
      <c r="AB88" s="556"/>
      <c r="AC88" s="555"/>
      <c r="AD88" s="556"/>
      <c r="AE88" s="555"/>
      <c r="AF88" s="556"/>
      <c r="AG88" s="555"/>
      <c r="AH88" s="556"/>
      <c r="AI88" s="555"/>
      <c r="AJ88" s="556"/>
      <c r="AK88" s="555"/>
      <c r="AL88" s="556"/>
      <c r="AM88" s="555"/>
      <c r="AN88" s="556"/>
      <c r="AO88" s="555"/>
      <c r="AP88" s="556"/>
      <c r="AQ88" s="1258"/>
      <c r="AR88" s="558"/>
      <c r="AS88" s="1181"/>
    </row>
    <row r="89" spans="1:45" ht="35.25" customHeight="1">
      <c r="A89" s="1181"/>
      <c r="B89" s="1181"/>
      <c r="C89" s="1262"/>
      <c r="D89" s="1263"/>
      <c r="E89" s="1263"/>
      <c r="F89" s="559"/>
      <c r="G89"/>
      <c r="H89" s="565" t="s">
        <v>515</v>
      </c>
      <c r="I89"/>
      <c r="J89" s="559"/>
      <c r="K89" s="1266"/>
      <c r="L89" s="559"/>
      <c r="M89" s="1268"/>
      <c r="N89" s="1270"/>
      <c r="O89" s="1271" t="str">
        <f>[1]入力シート!C14</f>
        <v/>
      </c>
      <c r="P89" s="559"/>
      <c r="Q89" s="1261" t="str">
        <f>入力シート!E11</f>
        <v/>
      </c>
      <c r="R89" s="559"/>
      <c r="S89" s="560"/>
      <c r="T89" s="559"/>
      <c r="U89" s="560"/>
      <c r="V89" s="561"/>
      <c r="W89" s="555"/>
      <c r="X89" s="556"/>
      <c r="Y89" s="555"/>
      <c r="Z89" s="556"/>
      <c r="AA89" s="555"/>
      <c r="AB89" s="556"/>
      <c r="AC89" s="555"/>
      <c r="AD89" s="556"/>
      <c r="AE89" s="555"/>
      <c r="AF89" s="556"/>
      <c r="AG89" s="555"/>
      <c r="AH89" s="556"/>
      <c r="AI89" s="555"/>
      <c r="AJ89" s="556"/>
      <c r="AK89" s="555"/>
      <c r="AL89" s="556"/>
      <c r="AM89" s="555"/>
      <c r="AN89" s="556"/>
      <c r="AO89" s="555"/>
      <c r="AP89" s="556"/>
      <c r="AQ89" s="1258"/>
      <c r="AR89" s="558"/>
      <c r="AS89" s="1181"/>
    </row>
    <row r="90" spans="1:45" ht="35.25" customHeight="1">
      <c r="A90" s="1181"/>
      <c r="B90" s="1181"/>
      <c r="C90" s="1262"/>
      <c r="D90" s="1263"/>
      <c r="E90" s="1263"/>
      <c r="F90" s="559"/>
      <c r="G90" s="560"/>
      <c r="H90" s="559"/>
      <c r="I90"/>
      <c r="J90" s="559"/>
      <c r="K90" s="1266"/>
      <c r="L90" s="559"/>
      <c r="M90" s="1268"/>
      <c r="N90" s="1270"/>
      <c r="O90" s="1271"/>
      <c r="P90" s="559"/>
      <c r="Q90" s="1261"/>
      <c r="R90" s="559"/>
      <c r="S90" s="560"/>
      <c r="T90" s="559"/>
      <c r="U90" s="560"/>
      <c r="V90" s="561"/>
      <c r="W90" s="555"/>
      <c r="X90" s="556"/>
      <c r="Y90" s="555"/>
      <c r="Z90" s="556"/>
      <c r="AA90" s="555"/>
      <c r="AB90" s="556"/>
      <c r="AC90" s="555"/>
      <c r="AD90" s="556"/>
      <c r="AE90" s="555"/>
      <c r="AF90" s="556"/>
      <c r="AG90" s="555"/>
      <c r="AH90" s="556"/>
      <c r="AI90" s="555"/>
      <c r="AJ90" s="556"/>
      <c r="AK90" s="555"/>
      <c r="AL90" s="556"/>
      <c r="AM90" s="555"/>
      <c r="AN90" s="556"/>
      <c r="AO90" s="555"/>
      <c r="AP90" s="556"/>
      <c r="AQ90" s="1258"/>
      <c r="AR90" s="558"/>
      <c r="AS90" s="1181"/>
    </row>
    <row r="91" spans="1:45" ht="35.25" customHeight="1">
      <c r="A91" s="1181"/>
      <c r="B91" s="1181"/>
      <c r="C91" s="1262"/>
      <c r="D91" s="1263"/>
      <c r="E91" s="1263"/>
      <c r="F91" s="559"/>
      <c r="G91" s="560"/>
      <c r="H91" s="559"/>
      <c r="I91"/>
      <c r="J91" s="559"/>
      <c r="K91" s="1266"/>
      <c r="L91" s="559"/>
      <c r="M91" s="1268"/>
      <c r="N91" s="1270"/>
      <c r="O91" s="1271"/>
      <c r="P91" s="559"/>
      <c r="Q91" s="1261"/>
      <c r="R91" s="559"/>
      <c r="S91" s="560"/>
      <c r="T91" s="559"/>
      <c r="U91" s="560"/>
      <c r="V91" s="561"/>
      <c r="W91" s="555"/>
      <c r="X91" s="556"/>
      <c r="Y91" s="555"/>
      <c r="Z91" s="556"/>
      <c r="AA91" s="555"/>
      <c r="AB91" s="556"/>
      <c r="AC91" s="555"/>
      <c r="AD91" s="556"/>
      <c r="AE91" s="555"/>
      <c r="AF91" s="556"/>
      <c r="AG91" s="555"/>
      <c r="AH91" s="556"/>
      <c r="AI91" s="555"/>
      <c r="AJ91" s="556"/>
      <c r="AK91" s="555"/>
      <c r="AL91" s="556"/>
      <c r="AM91" s="555"/>
      <c r="AN91" s="556"/>
      <c r="AO91" s="555"/>
      <c r="AP91" s="556"/>
      <c r="AQ91" s="1258"/>
      <c r="AR91" s="558"/>
      <c r="AS91" s="1181"/>
    </row>
    <row r="92" spans="1:45" ht="35.25" customHeight="1">
      <c r="A92" s="1181"/>
      <c r="B92" s="1181"/>
      <c r="C92" s="1262"/>
      <c r="D92" s="1263"/>
      <c r="E92" s="1263"/>
      <c r="F92" s="559"/>
      <c r="G92" s="560"/>
      <c r="H92" s="559"/>
      <c r="I92"/>
      <c r="J92" s="559"/>
      <c r="K92" s="1266"/>
      <c r="L92" s="559"/>
      <c r="M92" s="1268"/>
      <c r="N92" s="1270"/>
      <c r="O92" s="1271"/>
      <c r="P92" s="559"/>
      <c r="Q92" s="1261"/>
      <c r="R92" s="559"/>
      <c r="S92" s="560"/>
      <c r="T92" s="559"/>
      <c r="U92" s="560"/>
      <c r="V92" s="561"/>
      <c r="W92" s="555"/>
      <c r="X92" s="556"/>
      <c r="Y92" s="555"/>
      <c r="Z92" s="556"/>
      <c r="AA92" s="555"/>
      <c r="AB92" s="556"/>
      <c r="AC92" s="555"/>
      <c r="AD92" s="556"/>
      <c r="AE92" s="555"/>
      <c r="AF92" s="556"/>
      <c r="AG92" s="555"/>
      <c r="AH92" s="556"/>
      <c r="AI92" s="555"/>
      <c r="AJ92" s="556"/>
      <c r="AK92" s="555"/>
      <c r="AL92" s="556"/>
      <c r="AM92" s="555"/>
      <c r="AN92" s="556"/>
      <c r="AO92" s="555"/>
      <c r="AP92" s="556"/>
      <c r="AQ92" s="1258"/>
      <c r="AR92" s="558"/>
      <c r="AS92" s="1181"/>
    </row>
    <row r="93" spans="1:45" ht="35.25" customHeight="1">
      <c r="A93" s="1181"/>
      <c r="B93" s="1181"/>
      <c r="C93" s="1262"/>
      <c r="D93" s="1263"/>
      <c r="E93" s="1263"/>
      <c r="F93" s="559"/>
      <c r="G93" s="560"/>
      <c r="H93" s="559"/>
      <c r="I93"/>
      <c r="J93" s="559"/>
      <c r="K93" s="1266"/>
      <c r="L93" s="559"/>
      <c r="M93" s="1268"/>
      <c r="N93" s="1270"/>
      <c r="O93" s="1271"/>
      <c r="P93" s="559"/>
      <c r="Q93" s="1261"/>
      <c r="R93" s="559"/>
      <c r="S93" s="560"/>
      <c r="T93" s="559"/>
      <c r="U93" s="560"/>
      <c r="V93" s="561"/>
      <c r="W93" s="555"/>
      <c r="X93" s="556"/>
      <c r="Y93" s="555"/>
      <c r="Z93" s="556"/>
      <c r="AA93" s="555"/>
      <c r="AB93" s="556"/>
      <c r="AC93" s="555"/>
      <c r="AD93" s="556"/>
      <c r="AE93" s="555"/>
      <c r="AF93" s="556"/>
      <c r="AG93" s="555"/>
      <c r="AH93" s="556"/>
      <c r="AI93" s="555"/>
      <c r="AJ93" s="556"/>
      <c r="AK93" s="555"/>
      <c r="AL93" s="556"/>
      <c r="AM93" s="555"/>
      <c r="AN93" s="556"/>
      <c r="AO93" s="555"/>
      <c r="AP93" s="556"/>
      <c r="AQ93" s="1258"/>
      <c r="AR93" s="558"/>
      <c r="AS93" s="1181"/>
    </row>
    <row r="94" spans="1:45" ht="35.25" customHeight="1">
      <c r="A94" s="1181"/>
      <c r="B94" s="1181"/>
      <c r="C94" s="1262"/>
      <c r="D94" s="1263"/>
      <c r="E94" s="1263"/>
      <c r="F94" s="559"/>
      <c r="G94" s="560"/>
      <c r="H94" s="559"/>
      <c r="I94"/>
      <c r="J94" s="559"/>
      <c r="K94" s="566" t="s">
        <v>513</v>
      </c>
      <c r="L94" s="559"/>
      <c r="M94" s="560"/>
      <c r="N94" s="1270"/>
      <c r="O94" s="1271"/>
      <c r="P94" s="559"/>
      <c r="Q94" s="1261"/>
      <c r="R94" s="559"/>
      <c r="S94" s="560"/>
      <c r="T94" s="559"/>
      <c r="U94" s="560"/>
      <c r="V94" s="561"/>
      <c r="W94" s="555"/>
      <c r="X94" s="556"/>
      <c r="Y94" s="555"/>
      <c r="Z94" s="556"/>
      <c r="AA94" s="555"/>
      <c r="AB94" s="556"/>
      <c r="AC94" s="555"/>
      <c r="AD94" s="556"/>
      <c r="AE94" s="555"/>
      <c r="AF94" s="556"/>
      <c r="AG94" s="555"/>
      <c r="AH94" s="556"/>
      <c r="AI94" s="555"/>
      <c r="AJ94" s="556"/>
      <c r="AK94" s="555"/>
      <c r="AL94" s="556"/>
      <c r="AM94" s="555"/>
      <c r="AN94" s="556"/>
      <c r="AO94" s="555"/>
      <c r="AP94" s="556"/>
      <c r="AQ94" s="1258"/>
      <c r="AR94" s="558"/>
      <c r="AS94" s="1181"/>
    </row>
    <row r="95" spans="1:45" ht="35.25" customHeight="1">
      <c r="A95" s="1181"/>
      <c r="B95" s="1181"/>
      <c r="C95" s="1262"/>
      <c r="D95" s="1263"/>
      <c r="E95" s="1263"/>
      <c r="F95" s="559"/>
      <c r="G95" s="560"/>
      <c r="H95" s="559"/>
      <c r="I95" s="560"/>
      <c r="J95" s="559"/>
      <c r="L95" s="559"/>
      <c r="M95" s="560"/>
      <c r="N95" s="1270"/>
      <c r="O95" s="1271"/>
      <c r="P95" s="559"/>
      <c r="Q95" s="1261"/>
      <c r="R95" s="559"/>
      <c r="S95" s="560"/>
      <c r="T95" s="559"/>
      <c r="U95" s="560"/>
      <c r="V95" s="561"/>
      <c r="W95" s="555"/>
      <c r="X95" s="556"/>
      <c r="Y95" s="555"/>
      <c r="Z95" s="556"/>
      <c r="AA95" s="555"/>
      <c r="AB95" s="556"/>
      <c r="AC95" s="555"/>
      <c r="AD95" s="556"/>
      <c r="AE95" s="555"/>
      <c r="AF95" s="556"/>
      <c r="AG95" s="555"/>
      <c r="AH95" s="556"/>
      <c r="AI95" s="555"/>
      <c r="AJ95" s="556"/>
      <c r="AK95" s="555"/>
      <c r="AL95" s="556"/>
      <c r="AM95" s="555"/>
      <c r="AN95" s="556"/>
      <c r="AO95" s="555"/>
      <c r="AP95" s="556"/>
      <c r="AQ95" s="1258"/>
      <c r="AR95" s="558"/>
      <c r="AS95" s="1181"/>
    </row>
    <row r="96" spans="1:45" ht="35.25" customHeight="1">
      <c r="A96" s="1181"/>
      <c r="B96" s="1181"/>
      <c r="C96" s="1262"/>
      <c r="D96" s="1263"/>
      <c r="E96" s="1263"/>
      <c r="F96" s="559"/>
      <c r="G96" s="560"/>
      <c r="H96" s="559"/>
      <c r="I96" s="560"/>
      <c r="J96" s="559"/>
      <c r="L96" s="559"/>
      <c r="M96" s="560"/>
      <c r="N96" s="1270"/>
      <c r="O96" s="1271"/>
      <c r="P96" s="559"/>
      <c r="Q96" s="1261"/>
      <c r="R96" s="559"/>
      <c r="S96" s="560"/>
      <c r="T96" s="559"/>
      <c r="U96" s="560"/>
      <c r="V96" s="561"/>
      <c r="W96" s="555"/>
      <c r="X96" s="556"/>
      <c r="Y96" s="555"/>
      <c r="Z96" s="556"/>
      <c r="AA96" s="555"/>
      <c r="AB96" s="556"/>
      <c r="AC96" s="555"/>
      <c r="AD96" s="556"/>
      <c r="AE96" s="555"/>
      <c r="AF96" s="556"/>
      <c r="AG96" s="555"/>
      <c r="AH96" s="556"/>
      <c r="AI96" s="555"/>
      <c r="AJ96" s="556"/>
      <c r="AK96" s="555"/>
      <c r="AL96" s="556"/>
      <c r="AM96" s="555"/>
      <c r="AN96" s="556"/>
      <c r="AO96" s="555"/>
      <c r="AP96" s="556"/>
      <c r="AQ96" s="1258"/>
      <c r="AR96" s="558"/>
      <c r="AS96" s="1181"/>
    </row>
  </sheetData>
  <mergeCells count="57">
    <mergeCell ref="N84:N87"/>
    <mergeCell ref="O84:O87"/>
    <mergeCell ref="M85:M87"/>
    <mergeCell ref="N89:N96"/>
    <mergeCell ref="M89:M93"/>
    <mergeCell ref="O89:O96"/>
    <mergeCell ref="AS81:AS96"/>
    <mergeCell ref="A82:A96"/>
    <mergeCell ref="B82:B96"/>
    <mergeCell ref="C82:C96"/>
    <mergeCell ref="D82:D96"/>
    <mergeCell ref="E82:E96"/>
    <mergeCell ref="U82:U86"/>
    <mergeCell ref="AQ82:AQ96"/>
    <mergeCell ref="AR82:AR83"/>
    <mergeCell ref="Q84:Q88"/>
    <mergeCell ref="Q89:Q96"/>
    <mergeCell ref="K86:K87"/>
    <mergeCell ref="K89:K93"/>
    <mergeCell ref="H83:H88"/>
    <mergeCell ref="S83:S88"/>
    <mergeCell ref="T83:T88"/>
    <mergeCell ref="AS65:AS80"/>
    <mergeCell ref="AQ66:AQ80"/>
    <mergeCell ref="AR66:AR67"/>
    <mergeCell ref="A68:A72"/>
    <mergeCell ref="B68:B72"/>
    <mergeCell ref="A73:A80"/>
    <mergeCell ref="B73:B80"/>
    <mergeCell ref="AS49:AS64"/>
    <mergeCell ref="AQ50:AQ64"/>
    <mergeCell ref="AR50:AR51"/>
    <mergeCell ref="A52:A56"/>
    <mergeCell ref="B52:B56"/>
    <mergeCell ref="A57:A64"/>
    <mergeCell ref="B57:B64"/>
    <mergeCell ref="AS33:AS48"/>
    <mergeCell ref="AQ34:AQ48"/>
    <mergeCell ref="AR34:AR35"/>
    <mergeCell ref="A36:A40"/>
    <mergeCell ref="B36:B40"/>
    <mergeCell ref="A41:A48"/>
    <mergeCell ref="B41:B48"/>
    <mergeCell ref="AS17:AS32"/>
    <mergeCell ref="AQ18:AQ32"/>
    <mergeCell ref="AR18:AR19"/>
    <mergeCell ref="A20:A24"/>
    <mergeCell ref="B20:B24"/>
    <mergeCell ref="A25:A32"/>
    <mergeCell ref="B25:B32"/>
    <mergeCell ref="AS1:AS16"/>
    <mergeCell ref="AQ2:AQ16"/>
    <mergeCell ref="AR2:AR3"/>
    <mergeCell ref="A4:A8"/>
    <mergeCell ref="B4:B8"/>
    <mergeCell ref="A9:A16"/>
    <mergeCell ref="B9:B16"/>
  </mergeCells>
  <phoneticPr fontId="3"/>
  <pageMargins left="0.39370078740157483" right="0.39370078740157483" top="0.74803149606299213" bottom="0.39370078740157483" header="0.6692913385826772" footer="0.31496062992125984"/>
  <pageSetup paperSize="9" pageOrder="overThenDown" orientation="landscape" horizontalDpi="200" verticalDpi="200" r:id="rId1"/>
  <headerFooter alignWithMargins="0"/>
  <rowBreaks count="5" manualBreakCount="5">
    <brk id="16" max="43" man="1"/>
    <brk id="32" max="43" man="1"/>
    <brk id="48" max="43" man="1"/>
    <brk id="64" max="43" man="1"/>
    <brk id="80" max="43" man="1"/>
  </rowBreak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62"/>
  <sheetViews>
    <sheetView view="pageBreakPreview" zoomScaleNormal="100" zoomScaleSheetLayoutView="100" workbookViewId="0">
      <selection activeCell="U15" sqref="U15"/>
    </sheetView>
  </sheetViews>
  <sheetFormatPr defaultColWidth="5.875" defaultRowHeight="14.25"/>
  <cols>
    <col min="1" max="14" width="5.875" style="289" customWidth="1"/>
    <col min="15" max="15" width="4.625" style="289" customWidth="1"/>
    <col min="16" max="256" width="5.875" style="289"/>
    <col min="257" max="270" width="5.875" style="289" customWidth="1"/>
    <col min="271" max="271" width="4.625" style="289" customWidth="1"/>
    <col min="272" max="512" width="5.875" style="289"/>
    <col min="513" max="526" width="5.875" style="289" customWidth="1"/>
    <col min="527" max="527" width="4.625" style="289" customWidth="1"/>
    <col min="528" max="768" width="5.875" style="289"/>
    <col min="769" max="782" width="5.875" style="289" customWidth="1"/>
    <col min="783" max="783" width="4.625" style="289" customWidth="1"/>
    <col min="784" max="1024" width="5.875" style="289"/>
    <col min="1025" max="1038" width="5.875" style="289" customWidth="1"/>
    <col min="1039" max="1039" width="4.625" style="289" customWidth="1"/>
    <col min="1040" max="1280" width="5.875" style="289"/>
    <col min="1281" max="1294" width="5.875" style="289" customWidth="1"/>
    <col min="1295" max="1295" width="4.625" style="289" customWidth="1"/>
    <col min="1296" max="1536" width="5.875" style="289"/>
    <col min="1537" max="1550" width="5.875" style="289" customWidth="1"/>
    <col min="1551" max="1551" width="4.625" style="289" customWidth="1"/>
    <col min="1552" max="1792" width="5.875" style="289"/>
    <col min="1793" max="1806" width="5.875" style="289" customWidth="1"/>
    <col min="1807" max="1807" width="4.625" style="289" customWidth="1"/>
    <col min="1808" max="2048" width="5.875" style="289"/>
    <col min="2049" max="2062" width="5.875" style="289" customWidth="1"/>
    <col min="2063" max="2063" width="4.625" style="289" customWidth="1"/>
    <col min="2064" max="2304" width="5.875" style="289"/>
    <col min="2305" max="2318" width="5.875" style="289" customWidth="1"/>
    <col min="2319" max="2319" width="4.625" style="289" customWidth="1"/>
    <col min="2320" max="2560" width="5.875" style="289"/>
    <col min="2561" max="2574" width="5.875" style="289" customWidth="1"/>
    <col min="2575" max="2575" width="4.625" style="289" customWidth="1"/>
    <col min="2576" max="2816" width="5.875" style="289"/>
    <col min="2817" max="2830" width="5.875" style="289" customWidth="1"/>
    <col min="2831" max="2831" width="4.625" style="289" customWidth="1"/>
    <col min="2832" max="3072" width="5.875" style="289"/>
    <col min="3073" max="3086" width="5.875" style="289" customWidth="1"/>
    <col min="3087" max="3087" width="4.625" style="289" customWidth="1"/>
    <col min="3088" max="3328" width="5.875" style="289"/>
    <col min="3329" max="3342" width="5.875" style="289" customWidth="1"/>
    <col min="3343" max="3343" width="4.625" style="289" customWidth="1"/>
    <col min="3344" max="3584" width="5.875" style="289"/>
    <col min="3585" max="3598" width="5.875" style="289" customWidth="1"/>
    <col min="3599" max="3599" width="4.625" style="289" customWidth="1"/>
    <col min="3600" max="3840" width="5.875" style="289"/>
    <col min="3841" max="3854" width="5.875" style="289" customWidth="1"/>
    <col min="3855" max="3855" width="4.625" style="289" customWidth="1"/>
    <col min="3856" max="4096" width="5.875" style="289"/>
    <col min="4097" max="4110" width="5.875" style="289" customWidth="1"/>
    <col min="4111" max="4111" width="4.625" style="289" customWidth="1"/>
    <col min="4112" max="4352" width="5.875" style="289"/>
    <col min="4353" max="4366" width="5.875" style="289" customWidth="1"/>
    <col min="4367" max="4367" width="4.625" style="289" customWidth="1"/>
    <col min="4368" max="4608" width="5.875" style="289"/>
    <col min="4609" max="4622" width="5.875" style="289" customWidth="1"/>
    <col min="4623" max="4623" width="4.625" style="289" customWidth="1"/>
    <col min="4624" max="4864" width="5.875" style="289"/>
    <col min="4865" max="4878" width="5.875" style="289" customWidth="1"/>
    <col min="4879" max="4879" width="4.625" style="289" customWidth="1"/>
    <col min="4880" max="5120" width="5.875" style="289"/>
    <col min="5121" max="5134" width="5.875" style="289" customWidth="1"/>
    <col min="5135" max="5135" width="4.625" style="289" customWidth="1"/>
    <col min="5136" max="5376" width="5.875" style="289"/>
    <col min="5377" max="5390" width="5.875" style="289" customWidth="1"/>
    <col min="5391" max="5391" width="4.625" style="289" customWidth="1"/>
    <col min="5392" max="5632" width="5.875" style="289"/>
    <col min="5633" max="5646" width="5.875" style="289" customWidth="1"/>
    <col min="5647" max="5647" width="4.625" style="289" customWidth="1"/>
    <col min="5648" max="5888" width="5.875" style="289"/>
    <col min="5889" max="5902" width="5.875" style="289" customWidth="1"/>
    <col min="5903" max="5903" width="4.625" style="289" customWidth="1"/>
    <col min="5904" max="6144" width="5.875" style="289"/>
    <col min="6145" max="6158" width="5.875" style="289" customWidth="1"/>
    <col min="6159" max="6159" width="4.625" style="289" customWidth="1"/>
    <col min="6160" max="6400" width="5.875" style="289"/>
    <col min="6401" max="6414" width="5.875" style="289" customWidth="1"/>
    <col min="6415" max="6415" width="4.625" style="289" customWidth="1"/>
    <col min="6416" max="6656" width="5.875" style="289"/>
    <col min="6657" max="6670" width="5.875" style="289" customWidth="1"/>
    <col min="6671" max="6671" width="4.625" style="289" customWidth="1"/>
    <col min="6672" max="6912" width="5.875" style="289"/>
    <col min="6913" max="6926" width="5.875" style="289" customWidth="1"/>
    <col min="6927" max="6927" width="4.625" style="289" customWidth="1"/>
    <col min="6928" max="7168" width="5.875" style="289"/>
    <col min="7169" max="7182" width="5.875" style="289" customWidth="1"/>
    <col min="7183" max="7183" width="4.625" style="289" customWidth="1"/>
    <col min="7184" max="7424" width="5.875" style="289"/>
    <col min="7425" max="7438" width="5.875" style="289" customWidth="1"/>
    <col min="7439" max="7439" width="4.625" style="289" customWidth="1"/>
    <col min="7440" max="7680" width="5.875" style="289"/>
    <col min="7681" max="7694" width="5.875" style="289" customWidth="1"/>
    <col min="7695" max="7695" width="4.625" style="289" customWidth="1"/>
    <col min="7696" max="7936" width="5.875" style="289"/>
    <col min="7937" max="7950" width="5.875" style="289" customWidth="1"/>
    <col min="7951" max="7951" width="4.625" style="289" customWidth="1"/>
    <col min="7952" max="8192" width="5.875" style="289"/>
    <col min="8193" max="8206" width="5.875" style="289" customWidth="1"/>
    <col min="8207" max="8207" width="4.625" style="289" customWidth="1"/>
    <col min="8208" max="8448" width="5.875" style="289"/>
    <col min="8449" max="8462" width="5.875" style="289" customWidth="1"/>
    <col min="8463" max="8463" width="4.625" style="289" customWidth="1"/>
    <col min="8464" max="8704" width="5.875" style="289"/>
    <col min="8705" max="8718" width="5.875" style="289" customWidth="1"/>
    <col min="8719" max="8719" width="4.625" style="289" customWidth="1"/>
    <col min="8720" max="8960" width="5.875" style="289"/>
    <col min="8961" max="8974" width="5.875" style="289" customWidth="1"/>
    <col min="8975" max="8975" width="4.625" style="289" customWidth="1"/>
    <col min="8976" max="9216" width="5.875" style="289"/>
    <col min="9217" max="9230" width="5.875" style="289" customWidth="1"/>
    <col min="9231" max="9231" width="4.625" style="289" customWidth="1"/>
    <col min="9232" max="9472" width="5.875" style="289"/>
    <col min="9473" max="9486" width="5.875" style="289" customWidth="1"/>
    <col min="9487" max="9487" width="4.625" style="289" customWidth="1"/>
    <col min="9488" max="9728" width="5.875" style="289"/>
    <col min="9729" max="9742" width="5.875" style="289" customWidth="1"/>
    <col min="9743" max="9743" width="4.625" style="289" customWidth="1"/>
    <col min="9744" max="9984" width="5.875" style="289"/>
    <col min="9985" max="9998" width="5.875" style="289" customWidth="1"/>
    <col min="9999" max="9999" width="4.625" style="289" customWidth="1"/>
    <col min="10000" max="10240" width="5.875" style="289"/>
    <col min="10241" max="10254" width="5.875" style="289" customWidth="1"/>
    <col min="10255" max="10255" width="4.625" style="289" customWidth="1"/>
    <col min="10256" max="10496" width="5.875" style="289"/>
    <col min="10497" max="10510" width="5.875" style="289" customWidth="1"/>
    <col min="10511" max="10511" width="4.625" style="289" customWidth="1"/>
    <col min="10512" max="10752" width="5.875" style="289"/>
    <col min="10753" max="10766" width="5.875" style="289" customWidth="1"/>
    <col min="10767" max="10767" width="4.625" style="289" customWidth="1"/>
    <col min="10768" max="11008" width="5.875" style="289"/>
    <col min="11009" max="11022" width="5.875" style="289" customWidth="1"/>
    <col min="11023" max="11023" width="4.625" style="289" customWidth="1"/>
    <col min="11024" max="11264" width="5.875" style="289"/>
    <col min="11265" max="11278" width="5.875" style="289" customWidth="1"/>
    <col min="11279" max="11279" width="4.625" style="289" customWidth="1"/>
    <col min="11280" max="11520" width="5.875" style="289"/>
    <col min="11521" max="11534" width="5.875" style="289" customWidth="1"/>
    <col min="11535" max="11535" width="4.625" style="289" customWidth="1"/>
    <col min="11536" max="11776" width="5.875" style="289"/>
    <col min="11777" max="11790" width="5.875" style="289" customWidth="1"/>
    <col min="11791" max="11791" width="4.625" style="289" customWidth="1"/>
    <col min="11792" max="12032" width="5.875" style="289"/>
    <col min="12033" max="12046" width="5.875" style="289" customWidth="1"/>
    <col min="12047" max="12047" width="4.625" style="289" customWidth="1"/>
    <col min="12048" max="12288" width="5.875" style="289"/>
    <col min="12289" max="12302" width="5.875" style="289" customWidth="1"/>
    <col min="12303" max="12303" width="4.625" style="289" customWidth="1"/>
    <col min="12304" max="12544" width="5.875" style="289"/>
    <col min="12545" max="12558" width="5.875" style="289" customWidth="1"/>
    <col min="12559" max="12559" width="4.625" style="289" customWidth="1"/>
    <col min="12560" max="12800" width="5.875" style="289"/>
    <col min="12801" max="12814" width="5.875" style="289" customWidth="1"/>
    <col min="12815" max="12815" width="4.625" style="289" customWidth="1"/>
    <col min="12816" max="13056" width="5.875" style="289"/>
    <col min="13057" max="13070" width="5.875" style="289" customWidth="1"/>
    <col min="13071" max="13071" width="4.625" style="289" customWidth="1"/>
    <col min="13072" max="13312" width="5.875" style="289"/>
    <col min="13313" max="13326" width="5.875" style="289" customWidth="1"/>
    <col min="13327" max="13327" width="4.625" style="289" customWidth="1"/>
    <col min="13328" max="13568" width="5.875" style="289"/>
    <col min="13569" max="13582" width="5.875" style="289" customWidth="1"/>
    <col min="13583" max="13583" width="4.625" style="289" customWidth="1"/>
    <col min="13584" max="13824" width="5.875" style="289"/>
    <col min="13825" max="13838" width="5.875" style="289" customWidth="1"/>
    <col min="13839" max="13839" width="4.625" style="289" customWidth="1"/>
    <col min="13840" max="14080" width="5.875" style="289"/>
    <col min="14081" max="14094" width="5.875" style="289" customWidth="1"/>
    <col min="14095" max="14095" width="4.625" style="289" customWidth="1"/>
    <col min="14096" max="14336" width="5.875" style="289"/>
    <col min="14337" max="14350" width="5.875" style="289" customWidth="1"/>
    <col min="14351" max="14351" width="4.625" style="289" customWidth="1"/>
    <col min="14352" max="14592" width="5.875" style="289"/>
    <col min="14593" max="14606" width="5.875" style="289" customWidth="1"/>
    <col min="14607" max="14607" width="4.625" style="289" customWidth="1"/>
    <col min="14608" max="14848" width="5.875" style="289"/>
    <col min="14849" max="14862" width="5.875" style="289" customWidth="1"/>
    <col min="14863" max="14863" width="4.625" style="289" customWidth="1"/>
    <col min="14864" max="15104" width="5.875" style="289"/>
    <col min="15105" max="15118" width="5.875" style="289" customWidth="1"/>
    <col min="15119" max="15119" width="4.625" style="289" customWidth="1"/>
    <col min="15120" max="15360" width="5.875" style="289"/>
    <col min="15361" max="15374" width="5.875" style="289" customWidth="1"/>
    <col min="15375" max="15375" width="4.625" style="289" customWidth="1"/>
    <col min="15376" max="15616" width="5.875" style="289"/>
    <col min="15617" max="15630" width="5.875" style="289" customWidth="1"/>
    <col min="15631" max="15631" width="4.625" style="289" customWidth="1"/>
    <col min="15632" max="15872" width="5.875" style="289"/>
    <col min="15873" max="15886" width="5.875" style="289" customWidth="1"/>
    <col min="15887" max="15887" width="4.625" style="289" customWidth="1"/>
    <col min="15888" max="16128" width="5.875" style="289"/>
    <col min="16129" max="16142" width="5.875" style="289" customWidth="1"/>
    <col min="16143" max="16143" width="4.625" style="289" customWidth="1"/>
    <col min="16144" max="16384" width="5.875" style="289"/>
  </cols>
  <sheetData>
    <row r="1" spans="1:15">
      <c r="O1" s="290" t="s">
        <v>1197</v>
      </c>
    </row>
    <row r="2" spans="1:15">
      <c r="A2" s="487"/>
    </row>
    <row r="3" spans="1:15">
      <c r="L3" s="1272" t="s">
        <v>1186</v>
      </c>
      <c r="M3" s="1273"/>
      <c r="N3" s="1274"/>
    </row>
    <row r="4" spans="1:15" s="567" customFormat="1" ht="17.25">
      <c r="A4" s="851"/>
      <c r="B4" s="851"/>
      <c r="C4" s="851"/>
      <c r="D4" s="851"/>
      <c r="E4" s="851"/>
      <c r="F4" s="851"/>
      <c r="G4" s="851"/>
      <c r="H4" s="851"/>
      <c r="I4" s="851"/>
      <c r="J4" s="851"/>
      <c r="K4" s="851"/>
      <c r="L4" s="851"/>
      <c r="M4" s="851"/>
      <c r="N4" s="851"/>
    </row>
    <row r="5" spans="1:15" s="567" customFormat="1" ht="17.25">
      <c r="A5" s="851" t="s">
        <v>1187</v>
      </c>
      <c r="B5" s="851"/>
      <c r="C5" s="851"/>
      <c r="D5" s="851"/>
      <c r="E5" s="851"/>
      <c r="F5" s="851"/>
      <c r="G5" s="851"/>
      <c r="H5" s="851"/>
      <c r="I5" s="851"/>
      <c r="J5" s="851"/>
      <c r="K5" s="851"/>
      <c r="L5" s="851"/>
      <c r="M5" s="851"/>
      <c r="N5" s="851"/>
    </row>
    <row r="6" spans="1:15">
      <c r="E6" s="949"/>
      <c r="F6" s="949"/>
      <c r="G6" s="949"/>
      <c r="H6" s="949"/>
      <c r="I6" s="949"/>
      <c r="J6" s="949"/>
    </row>
    <row r="7" spans="1:15">
      <c r="E7" s="470"/>
      <c r="F7" s="470"/>
      <c r="G7" s="470"/>
      <c r="H7" s="470"/>
      <c r="I7" s="470"/>
      <c r="J7" s="470"/>
    </row>
    <row r="8" spans="1:15">
      <c r="K8" s="295"/>
      <c r="L8" s="545"/>
      <c r="M8" s="323"/>
      <c r="N8" s="323"/>
    </row>
    <row r="9" spans="1:15">
      <c r="K9" s="428"/>
      <c r="L9" s="428"/>
      <c r="M9" s="428"/>
      <c r="N9" s="431" t="s">
        <v>1396</v>
      </c>
    </row>
    <row r="10" spans="1:15">
      <c r="N10" s="290"/>
    </row>
    <row r="11" spans="1:15">
      <c r="N11" s="290"/>
    </row>
    <row r="12" spans="1:15">
      <c r="A12"/>
      <c r="B12"/>
      <c r="C12"/>
      <c r="D12"/>
      <c r="E12"/>
      <c r="F12"/>
      <c r="G12"/>
      <c r="H12"/>
      <c r="I12"/>
      <c r="J12"/>
      <c r="K12"/>
      <c r="L12"/>
      <c r="M12"/>
      <c r="N12"/>
      <c r="O12"/>
    </row>
    <row r="13" spans="1:15">
      <c r="A13"/>
      <c r="B13"/>
      <c r="C13"/>
      <c r="D13"/>
      <c r="E13"/>
      <c r="F13"/>
      <c r="G13"/>
      <c r="H13" t="s">
        <v>544</v>
      </c>
      <c r="I13"/>
      <c r="J13" s="1278" t="str">
        <f>入力シート!E11</f>
        <v/>
      </c>
      <c r="K13" s="1278"/>
      <c r="L13" s="1278"/>
      <c r="M13" s="1278"/>
      <c r="N13" s="1278"/>
      <c r="O13" t="s">
        <v>513</v>
      </c>
    </row>
    <row r="14" spans="1:15">
      <c r="A14"/>
      <c r="B14"/>
      <c r="C14"/>
      <c r="D14"/>
      <c r="E14"/>
      <c r="F14"/>
      <c r="G14"/>
      <c r="H14"/>
      <c r="I14"/>
      <c r="J14"/>
      <c r="K14"/>
      <c r="L14"/>
      <c r="M14"/>
      <c r="N14"/>
      <c r="O14"/>
    </row>
    <row r="15" spans="1:15">
      <c r="A15"/>
      <c r="B15"/>
      <c r="C15"/>
      <c r="D15"/>
      <c r="E15"/>
      <c r="F15"/>
      <c r="G15"/>
      <c r="H15"/>
      <c r="I15"/>
      <c r="J15"/>
      <c r="K15"/>
      <c r="L15"/>
      <c r="M15"/>
      <c r="N15"/>
      <c r="O15"/>
    </row>
    <row r="16" spans="1:15">
      <c r="A16"/>
      <c r="B16"/>
      <c r="C16"/>
      <c r="D16"/>
      <c r="E16"/>
      <c r="F16"/>
      <c r="G16"/>
      <c r="H16"/>
      <c r="I16"/>
      <c r="J16"/>
      <c r="K16"/>
      <c r="L16"/>
      <c r="M16"/>
      <c r="N16"/>
      <c r="O16"/>
    </row>
    <row r="17" spans="1:15">
      <c r="A17"/>
      <c r="B17"/>
      <c r="C17"/>
      <c r="D17"/>
      <c r="E17"/>
      <c r="F17"/>
      <c r="G17"/>
      <c r="H17"/>
      <c r="I17"/>
      <c r="J17"/>
      <c r="K17"/>
      <c r="L17"/>
      <c r="M17"/>
      <c r="N17"/>
      <c r="O17"/>
    </row>
    <row r="18" spans="1:15">
      <c r="A18"/>
      <c r="B18"/>
      <c r="C18"/>
      <c r="D18"/>
      <c r="E18"/>
      <c r="F18"/>
      <c r="G18"/>
      <c r="H18" t="s">
        <v>1188</v>
      </c>
      <c r="I18"/>
      <c r="J18"/>
      <c r="K18"/>
      <c r="L18"/>
      <c r="M18"/>
      <c r="N18"/>
      <c r="O18" t="s">
        <v>513</v>
      </c>
    </row>
    <row r="19" spans="1:15">
      <c r="A19"/>
      <c r="B19"/>
      <c r="C19"/>
      <c r="D19"/>
      <c r="E19"/>
      <c r="F19"/>
      <c r="G19"/>
      <c r="H19"/>
      <c r="I19"/>
      <c r="J19"/>
      <c r="K19"/>
      <c r="L19"/>
      <c r="M19"/>
      <c r="N19"/>
      <c r="O19"/>
    </row>
    <row r="20" spans="1:15">
      <c r="A20"/>
      <c r="B20"/>
      <c r="C20"/>
      <c r="D20"/>
      <c r="E20"/>
      <c r="F20"/>
      <c r="G20"/>
      <c r="H20"/>
      <c r="I20"/>
      <c r="J20"/>
      <c r="K20"/>
      <c r="L20"/>
      <c r="M20"/>
      <c r="N20"/>
      <c r="O20"/>
    </row>
    <row r="21" spans="1:15">
      <c r="A21"/>
      <c r="B21"/>
      <c r="C21"/>
      <c r="D21"/>
      <c r="E21"/>
      <c r="F21"/>
      <c r="G21"/>
      <c r="H21"/>
      <c r="I21"/>
      <c r="J21"/>
      <c r="K21"/>
      <c r="L21"/>
      <c r="M21"/>
      <c r="N21"/>
      <c r="O21"/>
    </row>
    <row r="23" spans="1:15" ht="14.25" customHeight="1">
      <c r="A23" s="293" t="s">
        <v>1189</v>
      </c>
      <c r="L23" s="568"/>
      <c r="M23" s="295"/>
    </row>
    <row r="24" spans="1:15" ht="14.25" customHeight="1">
      <c r="A24" s="289" t="s">
        <v>1190</v>
      </c>
      <c r="L24" s="568"/>
      <c r="M24" s="295"/>
    </row>
    <row r="25" spans="1:15" ht="14.25" customHeight="1">
      <c r="A25" s="289" t="s">
        <v>1191</v>
      </c>
      <c r="L25" s="568"/>
      <c r="M25" s="295"/>
    </row>
    <row r="26" spans="1:15" ht="14.25" customHeight="1">
      <c r="L26" s="568"/>
      <c r="M26" s="295"/>
    </row>
    <row r="28" spans="1:15" ht="15" thickBot="1">
      <c r="A28" s="949"/>
      <c r="B28" s="949"/>
      <c r="C28" s="949"/>
      <c r="D28" s="949"/>
      <c r="E28" s="949"/>
      <c r="F28" s="949"/>
      <c r="G28" s="949"/>
      <c r="H28" s="949"/>
      <c r="I28" s="949"/>
      <c r="J28" s="949"/>
      <c r="K28" s="949"/>
      <c r="L28" s="949"/>
      <c r="M28" s="949"/>
      <c r="N28" s="949"/>
    </row>
    <row r="29" spans="1:15">
      <c r="A29" s="569"/>
      <c r="B29" s="570"/>
      <c r="C29" s="571"/>
      <c r="D29" s="572"/>
      <c r="E29" s="570"/>
      <c r="F29" s="570"/>
      <c r="G29" s="573"/>
      <c r="H29" s="573"/>
      <c r="I29" s="573"/>
      <c r="J29" s="573"/>
      <c r="K29" s="573"/>
      <c r="L29" s="573"/>
      <c r="M29" s="574"/>
      <c r="N29" s="574"/>
      <c r="O29" s="501"/>
    </row>
    <row r="30" spans="1:15">
      <c r="A30" s="575"/>
      <c r="B30" s="576"/>
      <c r="C30" s="577"/>
      <c r="D30" s="477"/>
      <c r="E30" s="478"/>
      <c r="F30" s="478"/>
      <c r="G30" s="576"/>
      <c r="H30" s="307"/>
      <c r="I30" s="576"/>
      <c r="J30" s="576"/>
      <c r="K30" s="576"/>
      <c r="L30" s="576"/>
      <c r="M30" s="578"/>
      <c r="N30" s="578"/>
      <c r="O30" s="504"/>
    </row>
    <row r="31" spans="1:15">
      <c r="A31" s="863" t="s">
        <v>1192</v>
      </c>
      <c r="B31" s="864"/>
      <c r="C31" s="1279"/>
      <c r="D31" s="477"/>
      <c r="E31" s="478"/>
      <c r="F31" s="718" t="s">
        <v>1195</v>
      </c>
      <c r="G31" s="647"/>
      <c r="H31" s="307" t="s">
        <v>190</v>
      </c>
      <c r="I31" s="576"/>
      <c r="J31" s="578" t="s">
        <v>1196</v>
      </c>
      <c r="K31" s="647"/>
      <c r="L31" s="576" t="s">
        <v>190</v>
      </c>
      <c r="M31" s="578"/>
      <c r="N31" s="578"/>
      <c r="O31" s="504"/>
    </row>
    <row r="32" spans="1:15">
      <c r="A32" s="579"/>
      <c r="B32" s="576"/>
      <c r="C32" s="479"/>
      <c r="D32" s="477"/>
      <c r="E32" s="478"/>
      <c r="F32" s="478"/>
      <c r="G32" s="576"/>
      <c r="H32" s="576"/>
      <c r="I32" s="576"/>
      <c r="J32" s="576"/>
      <c r="K32" s="576"/>
      <c r="L32" s="576"/>
      <c r="M32" s="307"/>
      <c r="N32" s="307"/>
      <c r="O32" s="504"/>
    </row>
    <row r="33" spans="1:15">
      <c r="A33" s="579"/>
      <c r="B33" s="478"/>
      <c r="C33" s="479"/>
      <c r="D33" s="477"/>
      <c r="E33" s="478"/>
      <c r="F33" s="478"/>
      <c r="G33" s="576"/>
      <c r="H33" s="576"/>
      <c r="I33" s="576"/>
      <c r="J33" s="576"/>
      <c r="K33" s="576"/>
      <c r="L33" s="576"/>
      <c r="M33" s="576"/>
      <c r="N33" s="576"/>
      <c r="O33" s="504"/>
    </row>
    <row r="34" spans="1:15">
      <c r="A34" s="580"/>
      <c r="B34" s="471"/>
      <c r="C34" s="472"/>
      <c r="D34" s="475"/>
      <c r="E34" s="471"/>
      <c r="F34" s="471"/>
      <c r="G34" s="581"/>
      <c r="H34" s="581"/>
      <c r="I34" s="581"/>
      <c r="J34" s="581"/>
      <c r="K34" s="581"/>
      <c r="L34" s="581"/>
      <c r="M34" s="582"/>
      <c r="N34" s="582"/>
      <c r="O34" s="583"/>
    </row>
    <row r="35" spans="1:15">
      <c r="A35" s="579"/>
      <c r="B35" s="478"/>
      <c r="C35" s="479"/>
      <c r="D35" s="477"/>
      <c r="E35" s="478"/>
      <c r="F35" s="478"/>
      <c r="G35" s="576"/>
      <c r="H35" s="576"/>
      <c r="I35" s="576"/>
      <c r="J35" s="576"/>
      <c r="K35" s="576"/>
      <c r="L35" s="576"/>
      <c r="M35" s="578"/>
      <c r="N35" s="578"/>
      <c r="O35" s="504"/>
    </row>
    <row r="36" spans="1:15">
      <c r="A36" s="863" t="s">
        <v>1193</v>
      </c>
      <c r="B36" s="864"/>
      <c r="C36" s="1279"/>
      <c r="D36" s="477"/>
      <c r="E36" s="478"/>
      <c r="F36" s="478"/>
      <c r="G36" s="576"/>
      <c r="H36" s="307"/>
      <c r="I36" s="576"/>
      <c r="J36" s="576"/>
      <c r="K36" s="576"/>
      <c r="L36" s="576"/>
      <c r="M36" s="578"/>
      <c r="N36" s="578"/>
      <c r="O36" s="504"/>
    </row>
    <row r="37" spans="1:15" ht="14.25" customHeight="1">
      <c r="A37" s="579"/>
      <c r="B37" s="576"/>
      <c r="C37" s="479"/>
      <c r="D37" s="477"/>
      <c r="E37" s="478"/>
      <c r="F37" s="478"/>
      <c r="G37" s="576"/>
      <c r="H37" s="576"/>
      <c r="I37" s="576"/>
      <c r="J37" s="576"/>
      <c r="K37" s="576"/>
      <c r="L37" s="576"/>
      <c r="M37" s="307"/>
      <c r="N37" s="307"/>
      <c r="O37" s="504"/>
    </row>
    <row r="38" spans="1:15" ht="14.25" customHeight="1">
      <c r="A38" s="579"/>
      <c r="B38" s="478"/>
      <c r="C38" s="479"/>
      <c r="D38" s="477"/>
      <c r="E38" s="478"/>
      <c r="F38" s="478"/>
      <c r="G38" s="576"/>
      <c r="H38" s="576"/>
      <c r="I38" s="576"/>
      <c r="J38" s="576"/>
      <c r="K38" s="576"/>
      <c r="L38" s="576"/>
      <c r="M38" s="576"/>
      <c r="N38" s="576"/>
      <c r="O38" s="504"/>
    </row>
    <row r="39" spans="1:15" ht="14.25" customHeight="1">
      <c r="A39" s="580"/>
      <c r="B39" s="471"/>
      <c r="C39" s="472"/>
      <c r="D39" s="475"/>
      <c r="E39" s="471"/>
      <c r="F39" s="471"/>
      <c r="G39" s="581"/>
      <c r="H39" s="581"/>
      <c r="I39" s="581"/>
      <c r="J39" s="581"/>
      <c r="K39" s="581"/>
      <c r="L39" s="581"/>
      <c r="M39" s="582"/>
      <c r="N39" s="582"/>
      <c r="O39" s="583"/>
    </row>
    <row r="40" spans="1:15" ht="14.25" customHeight="1">
      <c r="A40" s="579"/>
      <c r="B40" s="478"/>
      <c r="C40" s="479"/>
      <c r="D40" s="477"/>
      <c r="E40" s="478"/>
      <c r="F40" s="478"/>
      <c r="G40" s="576"/>
      <c r="H40" s="576"/>
      <c r="I40" s="576"/>
      <c r="J40" s="576"/>
      <c r="K40" s="576"/>
      <c r="L40" s="576"/>
      <c r="M40" s="578"/>
      <c r="N40" s="578"/>
      <c r="O40" s="504"/>
    </row>
    <row r="41" spans="1:15">
      <c r="A41" s="863" t="s">
        <v>1194</v>
      </c>
      <c r="B41" s="864"/>
      <c r="C41" s="1279"/>
      <c r="D41" s="477"/>
      <c r="E41" s="478"/>
      <c r="F41" s="478"/>
      <c r="G41" s="576"/>
      <c r="H41" s="307"/>
      <c r="I41" s="576"/>
      <c r="J41" s="576"/>
      <c r="K41" s="576"/>
      <c r="L41" s="576"/>
      <c r="M41" s="578"/>
      <c r="N41" s="578"/>
      <c r="O41" s="504"/>
    </row>
    <row r="42" spans="1:15" ht="14.25" customHeight="1">
      <c r="A42" s="579"/>
      <c r="B42" s="576"/>
      <c r="C42" s="479"/>
      <c r="D42" s="477"/>
      <c r="E42" s="478"/>
      <c r="F42" s="478"/>
      <c r="G42" s="576"/>
      <c r="H42" s="576"/>
      <c r="I42" s="576"/>
      <c r="J42" s="576"/>
      <c r="K42" s="576"/>
      <c r="L42" s="576"/>
      <c r="M42" s="307"/>
      <c r="N42" s="307"/>
      <c r="O42" s="504"/>
    </row>
    <row r="43" spans="1:15" ht="14.25" customHeight="1" thickBot="1">
      <c r="A43" s="584"/>
      <c r="B43" s="585"/>
      <c r="C43" s="586"/>
      <c r="D43" s="587"/>
      <c r="E43" s="585"/>
      <c r="F43" s="585"/>
      <c r="G43" s="588"/>
      <c r="H43" s="588"/>
      <c r="I43" s="588"/>
      <c r="J43" s="588"/>
      <c r="K43" s="588"/>
      <c r="L43" s="588"/>
      <c r="M43" s="588"/>
      <c r="N43" s="588"/>
      <c r="O43" s="506"/>
    </row>
    <row r="44" spans="1:15" ht="14.25" customHeight="1">
      <c r="A44" s="478"/>
      <c r="B44" s="478"/>
      <c r="C44" s="478"/>
      <c r="D44" s="478"/>
      <c r="E44" s="465"/>
      <c r="F44" s="465"/>
      <c r="G44" s="465"/>
      <c r="H44" s="465"/>
      <c r="I44" s="465"/>
      <c r="J44" s="465"/>
      <c r="K44" s="576"/>
      <c r="L44" s="576"/>
      <c r="M44" s="576"/>
      <c r="N44" s="576"/>
    </row>
    <row r="45" spans="1:15">
      <c r="A45" s="293"/>
      <c r="B45" s="293"/>
      <c r="C45" s="293"/>
      <c r="D45" s="293"/>
      <c r="E45" s="293"/>
      <c r="F45" s="293"/>
      <c r="G45" s="293"/>
      <c r="H45" s="293"/>
      <c r="I45" s="293"/>
      <c r="J45" s="293"/>
      <c r="K45" s="293"/>
      <c r="L45" s="293"/>
      <c r="M45" s="293"/>
      <c r="N45" s="293"/>
    </row>
    <row r="46" spans="1:15">
      <c r="B46" s="323"/>
      <c r="C46" s="161"/>
      <c r="D46" s="161"/>
    </row>
    <row r="47" spans="1:15" ht="18" customHeight="1">
      <c r="B47" s="1275"/>
      <c r="C47" s="1275"/>
      <c r="D47" s="1275"/>
      <c r="F47" s="1276"/>
      <c r="G47" s="1276"/>
      <c r="H47" s="1276"/>
      <c r="I47" s="1276"/>
      <c r="J47" s="1276"/>
      <c r="K47" s="1276"/>
      <c r="L47" s="1276"/>
      <c r="M47" s="1276"/>
      <c r="N47" s="1276"/>
    </row>
    <row r="48" spans="1:15" ht="18" customHeight="1">
      <c r="B48" s="1275"/>
      <c r="C48" s="1275"/>
      <c r="D48" s="1275"/>
      <c r="F48" s="1276"/>
      <c r="G48" s="1276"/>
      <c r="H48" s="1276"/>
      <c r="I48" s="1276"/>
      <c r="J48" s="1276"/>
    </row>
    <row r="49" spans="1:15" ht="18" customHeight="1">
      <c r="B49" s="1277"/>
      <c r="C49" s="1277"/>
      <c r="D49" s="1277"/>
      <c r="F49" s="1276"/>
      <c r="G49" s="1276"/>
      <c r="H49" s="1276"/>
      <c r="I49" s="1276"/>
      <c r="J49" s="1276"/>
      <c r="M49" s="216"/>
    </row>
    <row r="51" spans="1:15">
      <c r="A51" s="216"/>
      <c r="B51" s="216"/>
      <c r="C51" s="216"/>
      <c r="D51" s="216"/>
      <c r="E51" s="216"/>
      <c r="F51" s="216"/>
      <c r="G51" s="216"/>
      <c r="H51" s="216"/>
      <c r="I51" s="216"/>
      <c r="J51" s="216"/>
      <c r="K51" s="216"/>
      <c r="L51" s="216"/>
      <c r="M51" s="216"/>
      <c r="N51" s="216"/>
      <c r="O51" s="216"/>
    </row>
    <row r="52" spans="1:15">
      <c r="A52" s="216"/>
      <c r="B52" s="216"/>
      <c r="C52" s="216"/>
      <c r="D52" s="216"/>
      <c r="E52" s="216"/>
      <c r="F52" s="216"/>
      <c r="G52" s="216"/>
      <c r="H52" s="216"/>
      <c r="I52" s="216"/>
      <c r="J52" s="216"/>
      <c r="K52" s="216"/>
      <c r="L52" s="216"/>
      <c r="M52" s="216"/>
      <c r="N52" s="216"/>
      <c r="O52" s="216"/>
    </row>
    <row r="53" spans="1:15">
      <c r="A53" s="216"/>
      <c r="B53" s="216"/>
      <c r="C53" s="216"/>
      <c r="D53" s="216"/>
      <c r="E53" s="216"/>
      <c r="F53" s="216"/>
      <c r="G53" s="216"/>
      <c r="H53" s="216"/>
      <c r="I53" s="216"/>
      <c r="J53" s="216"/>
      <c r="K53" s="216"/>
      <c r="L53" s="216"/>
      <c r="M53" s="216"/>
      <c r="N53" s="216"/>
      <c r="O53" s="216"/>
    </row>
    <row r="54" spans="1:15">
      <c r="A54" s="216"/>
      <c r="B54" s="216"/>
      <c r="C54" s="216"/>
      <c r="D54" s="216"/>
      <c r="E54" s="216"/>
      <c r="F54" s="216"/>
      <c r="G54" s="216"/>
      <c r="H54" s="216"/>
      <c r="I54" s="216"/>
      <c r="J54" s="216"/>
      <c r="K54" s="216"/>
      <c r="L54" s="216"/>
      <c r="M54" s="216"/>
      <c r="N54" s="216"/>
      <c r="O54" s="216"/>
    </row>
    <row r="55" spans="1:15">
      <c r="A55" s="216"/>
      <c r="B55" s="216"/>
      <c r="C55" s="216"/>
      <c r="D55" s="216"/>
      <c r="E55" s="216"/>
      <c r="F55" s="216"/>
      <c r="G55" s="216"/>
      <c r="H55" s="216"/>
      <c r="I55" s="216"/>
      <c r="J55" s="216"/>
      <c r="K55" s="216"/>
      <c r="L55" s="216"/>
      <c r="M55" s="216"/>
      <c r="N55" s="216"/>
      <c r="O55" s="216"/>
    </row>
    <row r="56" spans="1:15">
      <c r="A56" s="216"/>
      <c r="B56" s="216"/>
      <c r="C56" s="216"/>
      <c r="D56" s="216"/>
      <c r="E56" s="216"/>
      <c r="F56" s="216"/>
      <c r="G56" s="216"/>
      <c r="H56" s="216"/>
      <c r="I56" s="216"/>
      <c r="J56" s="216"/>
      <c r="K56" s="216"/>
      <c r="L56" s="216"/>
      <c r="M56" s="216"/>
      <c r="N56" s="216"/>
      <c r="O56" s="216"/>
    </row>
    <row r="57" spans="1:15">
      <c r="A57" s="216"/>
      <c r="B57" s="216"/>
      <c r="C57" s="216"/>
      <c r="D57" s="216"/>
      <c r="E57" s="216"/>
      <c r="F57" s="216"/>
      <c r="G57" s="216"/>
      <c r="H57" s="216"/>
      <c r="I57" s="216"/>
      <c r="J57" s="216"/>
      <c r="K57" s="216"/>
      <c r="L57" s="216"/>
      <c r="M57" s="216"/>
      <c r="N57" s="216"/>
      <c r="O57" s="216"/>
    </row>
    <row r="58" spans="1:15">
      <c r="A58" s="216"/>
      <c r="B58" s="216"/>
      <c r="C58" s="216"/>
      <c r="D58" s="216"/>
      <c r="E58" s="216"/>
      <c r="F58" s="216"/>
      <c r="G58" s="216"/>
      <c r="H58" s="216"/>
      <c r="I58" s="216"/>
      <c r="J58" s="216"/>
      <c r="K58" s="216"/>
      <c r="L58" s="216"/>
      <c r="M58" s="216"/>
      <c r="N58" s="216"/>
      <c r="O58" s="216"/>
    </row>
    <row r="59" spans="1:15">
      <c r="A59" s="216"/>
      <c r="B59" s="216"/>
      <c r="C59" s="216"/>
      <c r="D59" s="216"/>
      <c r="E59" s="216"/>
      <c r="F59" s="216"/>
      <c r="G59" s="216"/>
      <c r="H59" s="216"/>
      <c r="I59" s="216"/>
      <c r="J59" s="216"/>
      <c r="K59" s="216"/>
      <c r="L59" s="216"/>
      <c r="M59" s="216"/>
      <c r="N59" s="216"/>
      <c r="O59" s="216"/>
    </row>
    <row r="60" spans="1:15">
      <c r="A60" s="216"/>
      <c r="B60" s="216"/>
      <c r="C60" s="216"/>
      <c r="D60" s="216"/>
      <c r="E60" s="216"/>
      <c r="F60" s="216"/>
      <c r="G60" s="216"/>
      <c r="H60" s="216"/>
      <c r="I60" s="216"/>
      <c r="J60" s="216"/>
      <c r="K60" s="216"/>
      <c r="L60" s="216"/>
      <c r="M60" s="216"/>
      <c r="N60" s="216"/>
      <c r="O60" s="216"/>
    </row>
    <row r="61" spans="1:15">
      <c r="A61" s="216"/>
      <c r="B61" s="216"/>
      <c r="C61" s="216"/>
      <c r="D61" s="216"/>
      <c r="E61" s="216"/>
      <c r="F61" s="216"/>
      <c r="G61" s="216"/>
      <c r="H61" s="216"/>
      <c r="I61" s="216"/>
      <c r="J61" s="216"/>
      <c r="K61" s="216"/>
      <c r="L61" s="216"/>
      <c r="M61" s="216"/>
      <c r="N61" s="216"/>
      <c r="O61" s="216"/>
    </row>
    <row r="62" spans="1:15">
      <c r="A62" s="216"/>
      <c r="B62" s="216"/>
      <c r="C62" s="216"/>
      <c r="D62" s="216"/>
      <c r="E62" s="216"/>
      <c r="F62" s="216"/>
      <c r="G62" s="216"/>
      <c r="H62" s="216"/>
      <c r="I62" s="216"/>
      <c r="J62" s="216"/>
      <c r="K62" s="216"/>
      <c r="L62" s="216"/>
      <c r="M62" s="216"/>
      <c r="N62" s="216"/>
      <c r="O62" s="216"/>
    </row>
  </sheetData>
  <mergeCells count="15">
    <mergeCell ref="B49:D49"/>
    <mergeCell ref="F49:J49"/>
    <mergeCell ref="J13:N13"/>
    <mergeCell ref="A31:C31"/>
    <mergeCell ref="A36:C36"/>
    <mergeCell ref="A41:C41"/>
    <mergeCell ref="A28:N28"/>
    <mergeCell ref="B47:D47"/>
    <mergeCell ref="F47:N47"/>
    <mergeCell ref="L3:N3"/>
    <mergeCell ref="A4:N4"/>
    <mergeCell ref="A5:N5"/>
    <mergeCell ref="E6:J6"/>
    <mergeCell ref="B48:D48"/>
    <mergeCell ref="F48:J48"/>
  </mergeCells>
  <phoneticPr fontId="3"/>
  <pageMargins left="0.98425196850393704" right="0.31496062992125984" top="0.78740157480314965" bottom="0.59055118110236227" header="0.70866141732283472" footer="0.51181102362204722"/>
  <pageSetup paperSize="9" orientation="portrait" blackAndWhite="1" horizontalDpi="200" verticalDpi="200" r:id="rId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46"/>
  <sheetViews>
    <sheetView view="pageBreakPreview" topLeftCell="A28" zoomScaleNormal="100" zoomScaleSheetLayoutView="100" workbookViewId="0">
      <selection activeCell="T35" sqref="T35"/>
    </sheetView>
  </sheetViews>
  <sheetFormatPr defaultColWidth="5.875" defaultRowHeight="15" customHeight="1"/>
  <cols>
    <col min="1" max="1" width="3.125" style="589" customWidth="1"/>
    <col min="2" max="2" width="3.375" style="589" customWidth="1"/>
    <col min="3" max="3" width="5.875" style="589" customWidth="1"/>
    <col min="4" max="5" width="7.125" style="589" customWidth="1"/>
    <col min="6" max="8" width="5.875" style="589" customWidth="1"/>
    <col min="9" max="10" width="4.625" style="589" customWidth="1"/>
    <col min="11" max="16" width="5.875" style="589" customWidth="1"/>
    <col min="17" max="256" width="5.875" style="589"/>
    <col min="257" max="257" width="3.125" style="589" customWidth="1"/>
    <col min="258" max="258" width="3.375" style="589" customWidth="1"/>
    <col min="259" max="259" width="5.875" style="589" customWidth="1"/>
    <col min="260" max="261" width="7.125" style="589" customWidth="1"/>
    <col min="262" max="264" width="5.875" style="589" customWidth="1"/>
    <col min="265" max="266" width="4.625" style="589" customWidth="1"/>
    <col min="267" max="272" width="5.875" style="589" customWidth="1"/>
    <col min="273" max="512" width="5.875" style="589"/>
    <col min="513" max="513" width="3.125" style="589" customWidth="1"/>
    <col min="514" max="514" width="3.375" style="589" customWidth="1"/>
    <col min="515" max="515" width="5.875" style="589" customWidth="1"/>
    <col min="516" max="517" width="7.125" style="589" customWidth="1"/>
    <col min="518" max="520" width="5.875" style="589" customWidth="1"/>
    <col min="521" max="522" width="4.625" style="589" customWidth="1"/>
    <col min="523" max="528" width="5.875" style="589" customWidth="1"/>
    <col min="529" max="768" width="5.875" style="589"/>
    <col min="769" max="769" width="3.125" style="589" customWidth="1"/>
    <col min="770" max="770" width="3.375" style="589" customWidth="1"/>
    <col min="771" max="771" width="5.875" style="589" customWidth="1"/>
    <col min="772" max="773" width="7.125" style="589" customWidth="1"/>
    <col min="774" max="776" width="5.875" style="589" customWidth="1"/>
    <col min="777" max="778" width="4.625" style="589" customWidth="1"/>
    <col min="779" max="784" width="5.875" style="589" customWidth="1"/>
    <col min="785" max="1024" width="5.875" style="589"/>
    <col min="1025" max="1025" width="3.125" style="589" customWidth="1"/>
    <col min="1026" max="1026" width="3.375" style="589" customWidth="1"/>
    <col min="1027" max="1027" width="5.875" style="589" customWidth="1"/>
    <col min="1028" max="1029" width="7.125" style="589" customWidth="1"/>
    <col min="1030" max="1032" width="5.875" style="589" customWidth="1"/>
    <col min="1033" max="1034" width="4.625" style="589" customWidth="1"/>
    <col min="1035" max="1040" width="5.875" style="589" customWidth="1"/>
    <col min="1041" max="1280" width="5.875" style="589"/>
    <col min="1281" max="1281" width="3.125" style="589" customWidth="1"/>
    <col min="1282" max="1282" width="3.375" style="589" customWidth="1"/>
    <col min="1283" max="1283" width="5.875" style="589" customWidth="1"/>
    <col min="1284" max="1285" width="7.125" style="589" customWidth="1"/>
    <col min="1286" max="1288" width="5.875" style="589" customWidth="1"/>
    <col min="1289" max="1290" width="4.625" style="589" customWidth="1"/>
    <col min="1291" max="1296" width="5.875" style="589" customWidth="1"/>
    <col min="1297" max="1536" width="5.875" style="589"/>
    <col min="1537" max="1537" width="3.125" style="589" customWidth="1"/>
    <col min="1538" max="1538" width="3.375" style="589" customWidth="1"/>
    <col min="1539" max="1539" width="5.875" style="589" customWidth="1"/>
    <col min="1540" max="1541" width="7.125" style="589" customWidth="1"/>
    <col min="1542" max="1544" width="5.875" style="589" customWidth="1"/>
    <col min="1545" max="1546" width="4.625" style="589" customWidth="1"/>
    <col min="1547" max="1552" width="5.875" style="589" customWidth="1"/>
    <col min="1553" max="1792" width="5.875" style="589"/>
    <col min="1793" max="1793" width="3.125" style="589" customWidth="1"/>
    <col min="1794" max="1794" width="3.375" style="589" customWidth="1"/>
    <col min="1795" max="1795" width="5.875" style="589" customWidth="1"/>
    <col min="1796" max="1797" width="7.125" style="589" customWidth="1"/>
    <col min="1798" max="1800" width="5.875" style="589" customWidth="1"/>
    <col min="1801" max="1802" width="4.625" style="589" customWidth="1"/>
    <col min="1803" max="1808" width="5.875" style="589" customWidth="1"/>
    <col min="1809" max="2048" width="5.875" style="589"/>
    <col min="2049" max="2049" width="3.125" style="589" customWidth="1"/>
    <col min="2050" max="2050" width="3.375" style="589" customWidth="1"/>
    <col min="2051" max="2051" width="5.875" style="589" customWidth="1"/>
    <col min="2052" max="2053" width="7.125" style="589" customWidth="1"/>
    <col min="2054" max="2056" width="5.875" style="589" customWidth="1"/>
    <col min="2057" max="2058" width="4.625" style="589" customWidth="1"/>
    <col min="2059" max="2064" width="5.875" style="589" customWidth="1"/>
    <col min="2065" max="2304" width="5.875" style="589"/>
    <col min="2305" max="2305" width="3.125" style="589" customWidth="1"/>
    <col min="2306" max="2306" width="3.375" style="589" customWidth="1"/>
    <col min="2307" max="2307" width="5.875" style="589" customWidth="1"/>
    <col min="2308" max="2309" width="7.125" style="589" customWidth="1"/>
    <col min="2310" max="2312" width="5.875" style="589" customWidth="1"/>
    <col min="2313" max="2314" width="4.625" style="589" customWidth="1"/>
    <col min="2315" max="2320" width="5.875" style="589" customWidth="1"/>
    <col min="2321" max="2560" width="5.875" style="589"/>
    <col min="2561" max="2561" width="3.125" style="589" customWidth="1"/>
    <col min="2562" max="2562" width="3.375" style="589" customWidth="1"/>
    <col min="2563" max="2563" width="5.875" style="589" customWidth="1"/>
    <col min="2564" max="2565" width="7.125" style="589" customWidth="1"/>
    <col min="2566" max="2568" width="5.875" style="589" customWidth="1"/>
    <col min="2569" max="2570" width="4.625" style="589" customWidth="1"/>
    <col min="2571" max="2576" width="5.875" style="589" customWidth="1"/>
    <col min="2577" max="2816" width="5.875" style="589"/>
    <col min="2817" max="2817" width="3.125" style="589" customWidth="1"/>
    <col min="2818" max="2818" width="3.375" style="589" customWidth="1"/>
    <col min="2819" max="2819" width="5.875" style="589" customWidth="1"/>
    <col min="2820" max="2821" width="7.125" style="589" customWidth="1"/>
    <col min="2822" max="2824" width="5.875" style="589" customWidth="1"/>
    <col min="2825" max="2826" width="4.625" style="589" customWidth="1"/>
    <col min="2827" max="2832" width="5.875" style="589" customWidth="1"/>
    <col min="2833" max="3072" width="5.875" style="589"/>
    <col min="3073" max="3073" width="3.125" style="589" customWidth="1"/>
    <col min="3074" max="3074" width="3.375" style="589" customWidth="1"/>
    <col min="3075" max="3075" width="5.875" style="589" customWidth="1"/>
    <col min="3076" max="3077" width="7.125" style="589" customWidth="1"/>
    <col min="3078" max="3080" width="5.875" style="589" customWidth="1"/>
    <col min="3081" max="3082" width="4.625" style="589" customWidth="1"/>
    <col min="3083" max="3088" width="5.875" style="589" customWidth="1"/>
    <col min="3089" max="3328" width="5.875" style="589"/>
    <col min="3329" max="3329" width="3.125" style="589" customWidth="1"/>
    <col min="3330" max="3330" width="3.375" style="589" customWidth="1"/>
    <col min="3331" max="3331" width="5.875" style="589" customWidth="1"/>
    <col min="3332" max="3333" width="7.125" style="589" customWidth="1"/>
    <col min="3334" max="3336" width="5.875" style="589" customWidth="1"/>
    <col min="3337" max="3338" width="4.625" style="589" customWidth="1"/>
    <col min="3339" max="3344" width="5.875" style="589" customWidth="1"/>
    <col min="3345" max="3584" width="5.875" style="589"/>
    <col min="3585" max="3585" width="3.125" style="589" customWidth="1"/>
    <col min="3586" max="3586" width="3.375" style="589" customWidth="1"/>
    <col min="3587" max="3587" width="5.875" style="589" customWidth="1"/>
    <col min="3588" max="3589" width="7.125" style="589" customWidth="1"/>
    <col min="3590" max="3592" width="5.875" style="589" customWidth="1"/>
    <col min="3593" max="3594" width="4.625" style="589" customWidth="1"/>
    <col min="3595" max="3600" width="5.875" style="589" customWidth="1"/>
    <col min="3601" max="3840" width="5.875" style="589"/>
    <col min="3841" max="3841" width="3.125" style="589" customWidth="1"/>
    <col min="3842" max="3842" width="3.375" style="589" customWidth="1"/>
    <col min="3843" max="3843" width="5.875" style="589" customWidth="1"/>
    <col min="3844" max="3845" width="7.125" style="589" customWidth="1"/>
    <col min="3846" max="3848" width="5.875" style="589" customWidth="1"/>
    <col min="3849" max="3850" width="4.625" style="589" customWidth="1"/>
    <col min="3851" max="3856" width="5.875" style="589" customWidth="1"/>
    <col min="3857" max="4096" width="5.875" style="589"/>
    <col min="4097" max="4097" width="3.125" style="589" customWidth="1"/>
    <col min="4098" max="4098" width="3.375" style="589" customWidth="1"/>
    <col min="4099" max="4099" width="5.875" style="589" customWidth="1"/>
    <col min="4100" max="4101" width="7.125" style="589" customWidth="1"/>
    <col min="4102" max="4104" width="5.875" style="589" customWidth="1"/>
    <col min="4105" max="4106" width="4.625" style="589" customWidth="1"/>
    <col min="4107" max="4112" width="5.875" style="589" customWidth="1"/>
    <col min="4113" max="4352" width="5.875" style="589"/>
    <col min="4353" max="4353" width="3.125" style="589" customWidth="1"/>
    <col min="4354" max="4354" width="3.375" style="589" customWidth="1"/>
    <col min="4355" max="4355" width="5.875" style="589" customWidth="1"/>
    <col min="4356" max="4357" width="7.125" style="589" customWidth="1"/>
    <col min="4358" max="4360" width="5.875" style="589" customWidth="1"/>
    <col min="4361" max="4362" width="4.625" style="589" customWidth="1"/>
    <col min="4363" max="4368" width="5.875" style="589" customWidth="1"/>
    <col min="4369" max="4608" width="5.875" style="589"/>
    <col min="4609" max="4609" width="3.125" style="589" customWidth="1"/>
    <col min="4610" max="4610" width="3.375" style="589" customWidth="1"/>
    <col min="4611" max="4611" width="5.875" style="589" customWidth="1"/>
    <col min="4612" max="4613" width="7.125" style="589" customWidth="1"/>
    <col min="4614" max="4616" width="5.875" style="589" customWidth="1"/>
    <col min="4617" max="4618" width="4.625" style="589" customWidth="1"/>
    <col min="4619" max="4624" width="5.875" style="589" customWidth="1"/>
    <col min="4625" max="4864" width="5.875" style="589"/>
    <col min="4865" max="4865" width="3.125" style="589" customWidth="1"/>
    <col min="4866" max="4866" width="3.375" style="589" customWidth="1"/>
    <col min="4867" max="4867" width="5.875" style="589" customWidth="1"/>
    <col min="4868" max="4869" width="7.125" style="589" customWidth="1"/>
    <col min="4870" max="4872" width="5.875" style="589" customWidth="1"/>
    <col min="4873" max="4874" width="4.625" style="589" customWidth="1"/>
    <col min="4875" max="4880" width="5.875" style="589" customWidth="1"/>
    <col min="4881" max="5120" width="5.875" style="589"/>
    <col min="5121" max="5121" width="3.125" style="589" customWidth="1"/>
    <col min="5122" max="5122" width="3.375" style="589" customWidth="1"/>
    <col min="5123" max="5123" width="5.875" style="589" customWidth="1"/>
    <col min="5124" max="5125" width="7.125" style="589" customWidth="1"/>
    <col min="5126" max="5128" width="5.875" style="589" customWidth="1"/>
    <col min="5129" max="5130" width="4.625" style="589" customWidth="1"/>
    <col min="5131" max="5136" width="5.875" style="589" customWidth="1"/>
    <col min="5137" max="5376" width="5.875" style="589"/>
    <col min="5377" max="5377" width="3.125" style="589" customWidth="1"/>
    <col min="5378" max="5378" width="3.375" style="589" customWidth="1"/>
    <col min="5379" max="5379" width="5.875" style="589" customWidth="1"/>
    <col min="5380" max="5381" width="7.125" style="589" customWidth="1"/>
    <col min="5382" max="5384" width="5.875" style="589" customWidth="1"/>
    <col min="5385" max="5386" width="4.625" style="589" customWidth="1"/>
    <col min="5387" max="5392" width="5.875" style="589" customWidth="1"/>
    <col min="5393" max="5632" width="5.875" style="589"/>
    <col min="5633" max="5633" width="3.125" style="589" customWidth="1"/>
    <col min="5634" max="5634" width="3.375" style="589" customWidth="1"/>
    <col min="5635" max="5635" width="5.875" style="589" customWidth="1"/>
    <col min="5636" max="5637" width="7.125" style="589" customWidth="1"/>
    <col min="5638" max="5640" width="5.875" style="589" customWidth="1"/>
    <col min="5641" max="5642" width="4.625" style="589" customWidth="1"/>
    <col min="5643" max="5648" width="5.875" style="589" customWidth="1"/>
    <col min="5649" max="5888" width="5.875" style="589"/>
    <col min="5889" max="5889" width="3.125" style="589" customWidth="1"/>
    <col min="5890" max="5890" width="3.375" style="589" customWidth="1"/>
    <col min="5891" max="5891" width="5.875" style="589" customWidth="1"/>
    <col min="5892" max="5893" width="7.125" style="589" customWidth="1"/>
    <col min="5894" max="5896" width="5.875" style="589" customWidth="1"/>
    <col min="5897" max="5898" width="4.625" style="589" customWidth="1"/>
    <col min="5899" max="5904" width="5.875" style="589" customWidth="1"/>
    <col min="5905" max="6144" width="5.875" style="589"/>
    <col min="6145" max="6145" width="3.125" style="589" customWidth="1"/>
    <col min="6146" max="6146" width="3.375" style="589" customWidth="1"/>
    <col min="6147" max="6147" width="5.875" style="589" customWidth="1"/>
    <col min="6148" max="6149" width="7.125" style="589" customWidth="1"/>
    <col min="6150" max="6152" width="5.875" style="589" customWidth="1"/>
    <col min="6153" max="6154" width="4.625" style="589" customWidth="1"/>
    <col min="6155" max="6160" width="5.875" style="589" customWidth="1"/>
    <col min="6161" max="6400" width="5.875" style="589"/>
    <col min="6401" max="6401" width="3.125" style="589" customWidth="1"/>
    <col min="6402" max="6402" width="3.375" style="589" customWidth="1"/>
    <col min="6403" max="6403" width="5.875" style="589" customWidth="1"/>
    <col min="6404" max="6405" width="7.125" style="589" customWidth="1"/>
    <col min="6406" max="6408" width="5.875" style="589" customWidth="1"/>
    <col min="6409" max="6410" width="4.625" style="589" customWidth="1"/>
    <col min="6411" max="6416" width="5.875" style="589" customWidth="1"/>
    <col min="6417" max="6656" width="5.875" style="589"/>
    <col min="6657" max="6657" width="3.125" style="589" customWidth="1"/>
    <col min="6658" max="6658" width="3.375" style="589" customWidth="1"/>
    <col min="6659" max="6659" width="5.875" style="589" customWidth="1"/>
    <col min="6660" max="6661" width="7.125" style="589" customWidth="1"/>
    <col min="6662" max="6664" width="5.875" style="589" customWidth="1"/>
    <col min="6665" max="6666" width="4.625" style="589" customWidth="1"/>
    <col min="6667" max="6672" width="5.875" style="589" customWidth="1"/>
    <col min="6673" max="6912" width="5.875" style="589"/>
    <col min="6913" max="6913" width="3.125" style="589" customWidth="1"/>
    <col min="6914" max="6914" width="3.375" style="589" customWidth="1"/>
    <col min="6915" max="6915" width="5.875" style="589" customWidth="1"/>
    <col min="6916" max="6917" width="7.125" style="589" customWidth="1"/>
    <col min="6918" max="6920" width="5.875" style="589" customWidth="1"/>
    <col min="6921" max="6922" width="4.625" style="589" customWidth="1"/>
    <col min="6923" max="6928" width="5.875" style="589" customWidth="1"/>
    <col min="6929" max="7168" width="5.875" style="589"/>
    <col min="7169" max="7169" width="3.125" style="589" customWidth="1"/>
    <col min="7170" max="7170" width="3.375" style="589" customWidth="1"/>
    <col min="7171" max="7171" width="5.875" style="589" customWidth="1"/>
    <col min="7172" max="7173" width="7.125" style="589" customWidth="1"/>
    <col min="7174" max="7176" width="5.875" style="589" customWidth="1"/>
    <col min="7177" max="7178" width="4.625" style="589" customWidth="1"/>
    <col min="7179" max="7184" width="5.875" style="589" customWidth="1"/>
    <col min="7185" max="7424" width="5.875" style="589"/>
    <col min="7425" max="7425" width="3.125" style="589" customWidth="1"/>
    <col min="7426" max="7426" width="3.375" style="589" customWidth="1"/>
    <col min="7427" max="7427" width="5.875" style="589" customWidth="1"/>
    <col min="7428" max="7429" width="7.125" style="589" customWidth="1"/>
    <col min="7430" max="7432" width="5.875" style="589" customWidth="1"/>
    <col min="7433" max="7434" width="4.625" style="589" customWidth="1"/>
    <col min="7435" max="7440" width="5.875" style="589" customWidth="1"/>
    <col min="7441" max="7680" width="5.875" style="589"/>
    <col min="7681" max="7681" width="3.125" style="589" customWidth="1"/>
    <col min="7682" max="7682" width="3.375" style="589" customWidth="1"/>
    <col min="7683" max="7683" width="5.875" style="589" customWidth="1"/>
    <col min="7684" max="7685" width="7.125" style="589" customWidth="1"/>
    <col min="7686" max="7688" width="5.875" style="589" customWidth="1"/>
    <col min="7689" max="7690" width="4.625" style="589" customWidth="1"/>
    <col min="7691" max="7696" width="5.875" style="589" customWidth="1"/>
    <col min="7697" max="7936" width="5.875" style="589"/>
    <col min="7937" max="7937" width="3.125" style="589" customWidth="1"/>
    <col min="7938" max="7938" width="3.375" style="589" customWidth="1"/>
    <col min="7939" max="7939" width="5.875" style="589" customWidth="1"/>
    <col min="7940" max="7941" width="7.125" style="589" customWidth="1"/>
    <col min="7942" max="7944" width="5.875" style="589" customWidth="1"/>
    <col min="7945" max="7946" width="4.625" style="589" customWidth="1"/>
    <col min="7947" max="7952" width="5.875" style="589" customWidth="1"/>
    <col min="7953" max="8192" width="5.875" style="589"/>
    <col min="8193" max="8193" width="3.125" style="589" customWidth="1"/>
    <col min="8194" max="8194" width="3.375" style="589" customWidth="1"/>
    <col min="8195" max="8195" width="5.875" style="589" customWidth="1"/>
    <col min="8196" max="8197" width="7.125" style="589" customWidth="1"/>
    <col min="8198" max="8200" width="5.875" style="589" customWidth="1"/>
    <col min="8201" max="8202" width="4.625" style="589" customWidth="1"/>
    <col min="8203" max="8208" width="5.875" style="589" customWidth="1"/>
    <col min="8209" max="8448" width="5.875" style="589"/>
    <col min="8449" max="8449" width="3.125" style="589" customWidth="1"/>
    <col min="8450" max="8450" width="3.375" style="589" customWidth="1"/>
    <col min="8451" max="8451" width="5.875" style="589" customWidth="1"/>
    <col min="8452" max="8453" width="7.125" style="589" customWidth="1"/>
    <col min="8454" max="8456" width="5.875" style="589" customWidth="1"/>
    <col min="8457" max="8458" width="4.625" style="589" customWidth="1"/>
    <col min="8459" max="8464" width="5.875" style="589" customWidth="1"/>
    <col min="8465" max="8704" width="5.875" style="589"/>
    <col min="8705" max="8705" width="3.125" style="589" customWidth="1"/>
    <col min="8706" max="8706" width="3.375" style="589" customWidth="1"/>
    <col min="8707" max="8707" width="5.875" style="589" customWidth="1"/>
    <col min="8708" max="8709" width="7.125" style="589" customWidth="1"/>
    <col min="8710" max="8712" width="5.875" style="589" customWidth="1"/>
    <col min="8713" max="8714" width="4.625" style="589" customWidth="1"/>
    <col min="8715" max="8720" width="5.875" style="589" customWidth="1"/>
    <col min="8721" max="8960" width="5.875" style="589"/>
    <col min="8961" max="8961" width="3.125" style="589" customWidth="1"/>
    <col min="8962" max="8962" width="3.375" style="589" customWidth="1"/>
    <col min="8963" max="8963" width="5.875" style="589" customWidth="1"/>
    <col min="8964" max="8965" width="7.125" style="589" customWidth="1"/>
    <col min="8966" max="8968" width="5.875" style="589" customWidth="1"/>
    <col min="8969" max="8970" width="4.625" style="589" customWidth="1"/>
    <col min="8971" max="8976" width="5.875" style="589" customWidth="1"/>
    <col min="8977" max="9216" width="5.875" style="589"/>
    <col min="9217" max="9217" width="3.125" style="589" customWidth="1"/>
    <col min="9218" max="9218" width="3.375" style="589" customWidth="1"/>
    <col min="9219" max="9219" width="5.875" style="589" customWidth="1"/>
    <col min="9220" max="9221" width="7.125" style="589" customWidth="1"/>
    <col min="9222" max="9224" width="5.875" style="589" customWidth="1"/>
    <col min="9225" max="9226" width="4.625" style="589" customWidth="1"/>
    <col min="9227" max="9232" width="5.875" style="589" customWidth="1"/>
    <col min="9233" max="9472" width="5.875" style="589"/>
    <col min="9473" max="9473" width="3.125" style="589" customWidth="1"/>
    <col min="9474" max="9474" width="3.375" style="589" customWidth="1"/>
    <col min="9475" max="9475" width="5.875" style="589" customWidth="1"/>
    <col min="9476" max="9477" width="7.125" style="589" customWidth="1"/>
    <col min="9478" max="9480" width="5.875" style="589" customWidth="1"/>
    <col min="9481" max="9482" width="4.625" style="589" customWidth="1"/>
    <col min="9483" max="9488" width="5.875" style="589" customWidth="1"/>
    <col min="9489" max="9728" width="5.875" style="589"/>
    <col min="9729" max="9729" width="3.125" style="589" customWidth="1"/>
    <col min="9730" max="9730" width="3.375" style="589" customWidth="1"/>
    <col min="9731" max="9731" width="5.875" style="589" customWidth="1"/>
    <col min="9732" max="9733" width="7.125" style="589" customWidth="1"/>
    <col min="9734" max="9736" width="5.875" style="589" customWidth="1"/>
    <col min="9737" max="9738" width="4.625" style="589" customWidth="1"/>
    <col min="9739" max="9744" width="5.875" style="589" customWidth="1"/>
    <col min="9745" max="9984" width="5.875" style="589"/>
    <col min="9985" max="9985" width="3.125" style="589" customWidth="1"/>
    <col min="9986" max="9986" width="3.375" style="589" customWidth="1"/>
    <col min="9987" max="9987" width="5.875" style="589" customWidth="1"/>
    <col min="9988" max="9989" width="7.125" style="589" customWidth="1"/>
    <col min="9990" max="9992" width="5.875" style="589" customWidth="1"/>
    <col min="9993" max="9994" width="4.625" style="589" customWidth="1"/>
    <col min="9995" max="10000" width="5.875" style="589" customWidth="1"/>
    <col min="10001" max="10240" width="5.875" style="589"/>
    <col min="10241" max="10241" width="3.125" style="589" customWidth="1"/>
    <col min="10242" max="10242" width="3.375" style="589" customWidth="1"/>
    <col min="10243" max="10243" width="5.875" style="589" customWidth="1"/>
    <col min="10244" max="10245" width="7.125" style="589" customWidth="1"/>
    <col min="10246" max="10248" width="5.875" style="589" customWidth="1"/>
    <col min="10249" max="10250" width="4.625" style="589" customWidth="1"/>
    <col min="10251" max="10256" width="5.875" style="589" customWidth="1"/>
    <col min="10257" max="10496" width="5.875" style="589"/>
    <col min="10497" max="10497" width="3.125" style="589" customWidth="1"/>
    <col min="10498" max="10498" width="3.375" style="589" customWidth="1"/>
    <col min="10499" max="10499" width="5.875" style="589" customWidth="1"/>
    <col min="10500" max="10501" width="7.125" style="589" customWidth="1"/>
    <col min="10502" max="10504" width="5.875" style="589" customWidth="1"/>
    <col min="10505" max="10506" width="4.625" style="589" customWidth="1"/>
    <col min="10507" max="10512" width="5.875" style="589" customWidth="1"/>
    <col min="10513" max="10752" width="5.875" style="589"/>
    <col min="10753" max="10753" width="3.125" style="589" customWidth="1"/>
    <col min="10754" max="10754" width="3.375" style="589" customWidth="1"/>
    <col min="10755" max="10755" width="5.875" style="589" customWidth="1"/>
    <col min="10756" max="10757" width="7.125" style="589" customWidth="1"/>
    <col min="10758" max="10760" width="5.875" style="589" customWidth="1"/>
    <col min="10761" max="10762" width="4.625" style="589" customWidth="1"/>
    <col min="10763" max="10768" width="5.875" style="589" customWidth="1"/>
    <col min="10769" max="11008" width="5.875" style="589"/>
    <col min="11009" max="11009" width="3.125" style="589" customWidth="1"/>
    <col min="11010" max="11010" width="3.375" style="589" customWidth="1"/>
    <col min="11011" max="11011" width="5.875" style="589" customWidth="1"/>
    <col min="11012" max="11013" width="7.125" style="589" customWidth="1"/>
    <col min="11014" max="11016" width="5.875" style="589" customWidth="1"/>
    <col min="11017" max="11018" width="4.625" style="589" customWidth="1"/>
    <col min="11019" max="11024" width="5.875" style="589" customWidth="1"/>
    <col min="11025" max="11264" width="5.875" style="589"/>
    <col min="11265" max="11265" width="3.125" style="589" customWidth="1"/>
    <col min="11266" max="11266" width="3.375" style="589" customWidth="1"/>
    <col min="11267" max="11267" width="5.875" style="589" customWidth="1"/>
    <col min="11268" max="11269" width="7.125" style="589" customWidth="1"/>
    <col min="11270" max="11272" width="5.875" style="589" customWidth="1"/>
    <col min="11273" max="11274" width="4.625" style="589" customWidth="1"/>
    <col min="11275" max="11280" width="5.875" style="589" customWidth="1"/>
    <col min="11281" max="11520" width="5.875" style="589"/>
    <col min="11521" max="11521" width="3.125" style="589" customWidth="1"/>
    <col min="11522" max="11522" width="3.375" style="589" customWidth="1"/>
    <col min="11523" max="11523" width="5.875" style="589" customWidth="1"/>
    <col min="11524" max="11525" width="7.125" style="589" customWidth="1"/>
    <col min="11526" max="11528" width="5.875" style="589" customWidth="1"/>
    <col min="11529" max="11530" width="4.625" style="589" customWidth="1"/>
    <col min="11531" max="11536" width="5.875" style="589" customWidth="1"/>
    <col min="11537" max="11776" width="5.875" style="589"/>
    <col min="11777" max="11777" width="3.125" style="589" customWidth="1"/>
    <col min="11778" max="11778" width="3.375" style="589" customWidth="1"/>
    <col min="11779" max="11779" width="5.875" style="589" customWidth="1"/>
    <col min="11780" max="11781" width="7.125" style="589" customWidth="1"/>
    <col min="11782" max="11784" width="5.875" style="589" customWidth="1"/>
    <col min="11785" max="11786" width="4.625" style="589" customWidth="1"/>
    <col min="11787" max="11792" width="5.875" style="589" customWidth="1"/>
    <col min="11793" max="12032" width="5.875" style="589"/>
    <col min="12033" max="12033" width="3.125" style="589" customWidth="1"/>
    <col min="12034" max="12034" width="3.375" style="589" customWidth="1"/>
    <col min="12035" max="12035" width="5.875" style="589" customWidth="1"/>
    <col min="12036" max="12037" width="7.125" style="589" customWidth="1"/>
    <col min="12038" max="12040" width="5.875" style="589" customWidth="1"/>
    <col min="12041" max="12042" width="4.625" style="589" customWidth="1"/>
    <col min="12043" max="12048" width="5.875" style="589" customWidth="1"/>
    <col min="12049" max="12288" width="5.875" style="589"/>
    <col min="12289" max="12289" width="3.125" style="589" customWidth="1"/>
    <col min="12290" max="12290" width="3.375" style="589" customWidth="1"/>
    <col min="12291" max="12291" width="5.875" style="589" customWidth="1"/>
    <col min="12292" max="12293" width="7.125" style="589" customWidth="1"/>
    <col min="12294" max="12296" width="5.875" style="589" customWidth="1"/>
    <col min="12297" max="12298" width="4.625" style="589" customWidth="1"/>
    <col min="12299" max="12304" width="5.875" style="589" customWidth="1"/>
    <col min="12305" max="12544" width="5.875" style="589"/>
    <col min="12545" max="12545" width="3.125" style="589" customWidth="1"/>
    <col min="12546" max="12546" width="3.375" style="589" customWidth="1"/>
    <col min="12547" max="12547" width="5.875" style="589" customWidth="1"/>
    <col min="12548" max="12549" width="7.125" style="589" customWidth="1"/>
    <col min="12550" max="12552" width="5.875" style="589" customWidth="1"/>
    <col min="12553" max="12554" width="4.625" style="589" customWidth="1"/>
    <col min="12555" max="12560" width="5.875" style="589" customWidth="1"/>
    <col min="12561" max="12800" width="5.875" style="589"/>
    <col min="12801" max="12801" width="3.125" style="589" customWidth="1"/>
    <col min="12802" max="12802" width="3.375" style="589" customWidth="1"/>
    <col min="12803" max="12803" width="5.875" style="589" customWidth="1"/>
    <col min="12804" max="12805" width="7.125" style="589" customWidth="1"/>
    <col min="12806" max="12808" width="5.875" style="589" customWidth="1"/>
    <col min="12809" max="12810" width="4.625" style="589" customWidth="1"/>
    <col min="12811" max="12816" width="5.875" style="589" customWidth="1"/>
    <col min="12817" max="13056" width="5.875" style="589"/>
    <col min="13057" max="13057" width="3.125" style="589" customWidth="1"/>
    <col min="13058" max="13058" width="3.375" style="589" customWidth="1"/>
    <col min="13059" max="13059" width="5.875" style="589" customWidth="1"/>
    <col min="13060" max="13061" width="7.125" style="589" customWidth="1"/>
    <col min="13062" max="13064" width="5.875" style="589" customWidth="1"/>
    <col min="13065" max="13066" width="4.625" style="589" customWidth="1"/>
    <col min="13067" max="13072" width="5.875" style="589" customWidth="1"/>
    <col min="13073" max="13312" width="5.875" style="589"/>
    <col min="13313" max="13313" width="3.125" style="589" customWidth="1"/>
    <col min="13314" max="13314" width="3.375" style="589" customWidth="1"/>
    <col min="13315" max="13315" width="5.875" style="589" customWidth="1"/>
    <col min="13316" max="13317" width="7.125" style="589" customWidth="1"/>
    <col min="13318" max="13320" width="5.875" style="589" customWidth="1"/>
    <col min="13321" max="13322" width="4.625" style="589" customWidth="1"/>
    <col min="13323" max="13328" width="5.875" style="589" customWidth="1"/>
    <col min="13329" max="13568" width="5.875" style="589"/>
    <col min="13569" max="13569" width="3.125" style="589" customWidth="1"/>
    <col min="13570" max="13570" width="3.375" style="589" customWidth="1"/>
    <col min="13571" max="13571" width="5.875" style="589" customWidth="1"/>
    <col min="13572" max="13573" width="7.125" style="589" customWidth="1"/>
    <col min="13574" max="13576" width="5.875" style="589" customWidth="1"/>
    <col min="13577" max="13578" width="4.625" style="589" customWidth="1"/>
    <col min="13579" max="13584" width="5.875" style="589" customWidth="1"/>
    <col min="13585" max="13824" width="5.875" style="589"/>
    <col min="13825" max="13825" width="3.125" style="589" customWidth="1"/>
    <col min="13826" max="13826" width="3.375" style="589" customWidth="1"/>
    <col min="13827" max="13827" width="5.875" style="589" customWidth="1"/>
    <col min="13828" max="13829" width="7.125" style="589" customWidth="1"/>
    <col min="13830" max="13832" width="5.875" style="589" customWidth="1"/>
    <col min="13833" max="13834" width="4.625" style="589" customWidth="1"/>
    <col min="13835" max="13840" width="5.875" style="589" customWidth="1"/>
    <col min="13841" max="14080" width="5.875" style="589"/>
    <col min="14081" max="14081" width="3.125" style="589" customWidth="1"/>
    <col min="14082" max="14082" width="3.375" style="589" customWidth="1"/>
    <col min="14083" max="14083" width="5.875" style="589" customWidth="1"/>
    <col min="14084" max="14085" width="7.125" style="589" customWidth="1"/>
    <col min="14086" max="14088" width="5.875" style="589" customWidth="1"/>
    <col min="14089" max="14090" width="4.625" style="589" customWidth="1"/>
    <col min="14091" max="14096" width="5.875" style="589" customWidth="1"/>
    <col min="14097" max="14336" width="5.875" style="589"/>
    <col min="14337" max="14337" width="3.125" style="589" customWidth="1"/>
    <col min="14338" max="14338" width="3.375" style="589" customWidth="1"/>
    <col min="14339" max="14339" width="5.875" style="589" customWidth="1"/>
    <col min="14340" max="14341" width="7.125" style="589" customWidth="1"/>
    <col min="14342" max="14344" width="5.875" style="589" customWidth="1"/>
    <col min="14345" max="14346" width="4.625" style="589" customWidth="1"/>
    <col min="14347" max="14352" width="5.875" style="589" customWidth="1"/>
    <col min="14353" max="14592" width="5.875" style="589"/>
    <col min="14593" max="14593" width="3.125" style="589" customWidth="1"/>
    <col min="14594" max="14594" width="3.375" style="589" customWidth="1"/>
    <col min="14595" max="14595" width="5.875" style="589" customWidth="1"/>
    <col min="14596" max="14597" width="7.125" style="589" customWidth="1"/>
    <col min="14598" max="14600" width="5.875" style="589" customWidth="1"/>
    <col min="14601" max="14602" width="4.625" style="589" customWidth="1"/>
    <col min="14603" max="14608" width="5.875" style="589" customWidth="1"/>
    <col min="14609" max="14848" width="5.875" style="589"/>
    <col min="14849" max="14849" width="3.125" style="589" customWidth="1"/>
    <col min="14850" max="14850" width="3.375" style="589" customWidth="1"/>
    <col min="14851" max="14851" width="5.875" style="589" customWidth="1"/>
    <col min="14852" max="14853" width="7.125" style="589" customWidth="1"/>
    <col min="14854" max="14856" width="5.875" style="589" customWidth="1"/>
    <col min="14857" max="14858" width="4.625" style="589" customWidth="1"/>
    <col min="14859" max="14864" width="5.875" style="589" customWidth="1"/>
    <col min="14865" max="15104" width="5.875" style="589"/>
    <col min="15105" max="15105" width="3.125" style="589" customWidth="1"/>
    <col min="15106" max="15106" width="3.375" style="589" customWidth="1"/>
    <col min="15107" max="15107" width="5.875" style="589" customWidth="1"/>
    <col min="15108" max="15109" width="7.125" style="589" customWidth="1"/>
    <col min="15110" max="15112" width="5.875" style="589" customWidth="1"/>
    <col min="15113" max="15114" width="4.625" style="589" customWidth="1"/>
    <col min="15115" max="15120" width="5.875" style="589" customWidth="1"/>
    <col min="15121" max="15360" width="5.875" style="589"/>
    <col min="15361" max="15361" width="3.125" style="589" customWidth="1"/>
    <col min="15362" max="15362" width="3.375" style="589" customWidth="1"/>
    <col min="15363" max="15363" width="5.875" style="589" customWidth="1"/>
    <col min="15364" max="15365" width="7.125" style="589" customWidth="1"/>
    <col min="15366" max="15368" width="5.875" style="589" customWidth="1"/>
    <col min="15369" max="15370" width="4.625" style="589" customWidth="1"/>
    <col min="15371" max="15376" width="5.875" style="589" customWidth="1"/>
    <col min="15377" max="15616" width="5.875" style="589"/>
    <col min="15617" max="15617" width="3.125" style="589" customWidth="1"/>
    <col min="15618" max="15618" width="3.375" style="589" customWidth="1"/>
    <col min="15619" max="15619" width="5.875" style="589" customWidth="1"/>
    <col min="15620" max="15621" width="7.125" style="589" customWidth="1"/>
    <col min="15622" max="15624" width="5.875" style="589" customWidth="1"/>
    <col min="15625" max="15626" width="4.625" style="589" customWidth="1"/>
    <col min="15627" max="15632" width="5.875" style="589" customWidth="1"/>
    <col min="15633" max="15872" width="5.875" style="589"/>
    <col min="15873" max="15873" width="3.125" style="589" customWidth="1"/>
    <col min="15874" max="15874" width="3.375" style="589" customWidth="1"/>
    <col min="15875" max="15875" width="5.875" style="589" customWidth="1"/>
    <col min="15876" max="15877" width="7.125" style="589" customWidth="1"/>
    <col min="15878" max="15880" width="5.875" style="589" customWidth="1"/>
    <col min="15881" max="15882" width="4.625" style="589" customWidth="1"/>
    <col min="15883" max="15888" width="5.875" style="589" customWidth="1"/>
    <col min="15889" max="16128" width="5.875" style="589"/>
    <col min="16129" max="16129" width="3.125" style="589" customWidth="1"/>
    <col min="16130" max="16130" width="3.375" style="589" customWidth="1"/>
    <col min="16131" max="16131" width="5.875" style="589" customWidth="1"/>
    <col min="16132" max="16133" width="7.125" style="589" customWidth="1"/>
    <col min="16134" max="16136" width="5.875" style="589" customWidth="1"/>
    <col min="16137" max="16138" width="4.625" style="589" customWidth="1"/>
    <col min="16139" max="16144" width="5.875" style="589" customWidth="1"/>
    <col min="16145" max="16384" width="5.875" style="589"/>
  </cols>
  <sheetData>
    <row r="1" spans="1:16" ht="14.25">
      <c r="I1" s="590"/>
      <c r="J1" s="590"/>
      <c r="P1" s="590" t="s">
        <v>1182</v>
      </c>
    </row>
    <row r="2" spans="1:16" ht="14.25">
      <c r="I2" s="590"/>
      <c r="J2" s="590"/>
    </row>
    <row r="3" spans="1:16" ht="28.5">
      <c r="A3" s="1280" t="s">
        <v>1125</v>
      </c>
      <c r="B3" s="1280"/>
      <c r="C3" s="1280"/>
      <c r="D3" s="1280"/>
      <c r="E3" s="1280"/>
      <c r="F3" s="1280"/>
      <c r="G3" s="1280"/>
      <c r="H3" s="1280"/>
      <c r="I3" s="1280"/>
      <c r="J3" s="1280"/>
      <c r="K3" s="1280"/>
      <c r="L3" s="1280"/>
      <c r="M3" s="1280"/>
      <c r="N3" s="1280"/>
      <c r="O3" s="1280"/>
      <c r="P3" s="1280"/>
    </row>
    <row r="4" spans="1:16" ht="14.25" customHeight="1">
      <c r="A4" s="638"/>
      <c r="B4" s="638"/>
      <c r="C4" s="638"/>
      <c r="D4" s="638"/>
      <c r="E4" s="638"/>
      <c r="F4" s="638"/>
      <c r="G4" s="638"/>
      <c r="H4" s="638"/>
      <c r="I4" s="638"/>
      <c r="J4" s="638"/>
      <c r="K4" s="638"/>
      <c r="L4" s="638"/>
      <c r="M4" s="638"/>
      <c r="N4" s="638"/>
      <c r="O4" s="638"/>
      <c r="P4" s="638"/>
    </row>
    <row r="5" spans="1:16" ht="14.25" customHeight="1">
      <c r="A5" s="638"/>
      <c r="B5" s="638"/>
      <c r="C5" s="638"/>
      <c r="D5" s="638"/>
      <c r="E5" s="638"/>
      <c r="F5" s="638"/>
      <c r="G5" s="638"/>
      <c r="H5" s="638"/>
      <c r="I5" s="638"/>
      <c r="J5" s="638"/>
      <c r="K5" s="638"/>
      <c r="L5" s="638"/>
      <c r="M5" s="638"/>
      <c r="N5" s="638"/>
      <c r="O5" s="638"/>
      <c r="P5" s="638"/>
    </row>
    <row r="6" spans="1:16" ht="14.25">
      <c r="A6" s="591"/>
      <c r="B6" s="591"/>
      <c r="C6" s="591"/>
      <c r="D6" s="591"/>
      <c r="E6" s="591"/>
      <c r="F6" s="591"/>
      <c r="G6" s="591"/>
      <c r="H6" s="591"/>
      <c r="I6" s="591"/>
      <c r="J6" s="591"/>
      <c r="K6" s="591"/>
      <c r="L6" s="591"/>
      <c r="M6" s="591"/>
      <c r="N6" s="591"/>
      <c r="O6" s="591"/>
      <c r="P6" s="591"/>
    </row>
    <row r="7" spans="1:16" ht="14.25">
      <c r="A7" s="592" t="s">
        <v>1126</v>
      </c>
      <c r="B7" s="592"/>
      <c r="C7" s="592"/>
      <c r="D7" s="592"/>
      <c r="E7" s="592"/>
      <c r="F7" s="592"/>
      <c r="G7" s="592"/>
      <c r="H7" s="592"/>
      <c r="I7" s="592"/>
      <c r="J7" s="592"/>
      <c r="K7" s="592"/>
      <c r="L7" s="592"/>
      <c r="M7" s="592"/>
      <c r="N7" s="592"/>
      <c r="O7" s="592"/>
      <c r="P7" s="592"/>
    </row>
    <row r="8" spans="1:16" ht="14.25">
      <c r="A8" s="592"/>
      <c r="B8" s="592"/>
      <c r="C8" s="592"/>
      <c r="D8" s="592"/>
      <c r="E8" s="592"/>
      <c r="F8" s="592"/>
      <c r="G8" s="592"/>
      <c r="H8" s="592"/>
      <c r="I8" s="592"/>
      <c r="J8" s="592"/>
      <c r="K8" s="592"/>
      <c r="L8" s="592"/>
      <c r="M8" s="592"/>
      <c r="N8" s="592"/>
      <c r="O8" s="592"/>
      <c r="P8" s="592"/>
    </row>
    <row r="9" spans="1:16" ht="14.25">
      <c r="A9" s="592"/>
      <c r="B9" s="592"/>
      <c r="C9" s="592"/>
      <c r="D9" s="592"/>
      <c r="E9" s="592"/>
      <c r="F9" s="592"/>
      <c r="G9" s="592"/>
      <c r="H9" s="592"/>
      <c r="I9" s="592"/>
      <c r="J9" s="592"/>
      <c r="K9" s="592"/>
      <c r="L9" s="592"/>
      <c r="M9" s="592"/>
      <c r="N9" s="592"/>
      <c r="O9" s="592"/>
      <c r="P9" s="592"/>
    </row>
    <row r="10" spans="1:16" ht="14.25">
      <c r="A10" s="592"/>
      <c r="B10" s="592"/>
      <c r="C10" s="592"/>
      <c r="D10" s="592"/>
      <c r="E10" s="592"/>
      <c r="F10" s="510"/>
      <c r="G10" s="510"/>
      <c r="H10" s="592"/>
      <c r="I10" s="592"/>
      <c r="J10" s="592"/>
      <c r="K10" s="592"/>
      <c r="L10" s="592"/>
      <c r="M10" s="592"/>
      <c r="N10" s="592"/>
      <c r="O10" s="592"/>
      <c r="P10" s="592"/>
    </row>
    <row r="11" spans="1:16" ht="14.25">
      <c r="A11" s="592"/>
      <c r="B11" s="592"/>
      <c r="D11" s="592"/>
      <c r="E11" s="592"/>
      <c r="F11" s="510"/>
      <c r="G11" s="510"/>
      <c r="H11" s="592"/>
      <c r="I11" s="592"/>
      <c r="J11" s="592"/>
      <c r="K11" s="592"/>
      <c r="L11" s="592"/>
      <c r="M11" s="593"/>
      <c r="N11" s="593"/>
      <c r="O11" s="593"/>
      <c r="P11" s="594" t="s">
        <v>1329</v>
      </c>
    </row>
    <row r="12" spans="1:16" ht="14.25">
      <c r="A12" s="592"/>
      <c r="B12" s="592"/>
      <c r="D12" s="592"/>
      <c r="E12" s="592"/>
      <c r="F12" s="510"/>
      <c r="G12" s="510"/>
      <c r="H12" s="592"/>
      <c r="I12" s="592"/>
      <c r="J12" s="592"/>
      <c r="K12" s="592"/>
      <c r="L12" s="592"/>
      <c r="M12" s="592"/>
      <c r="N12" s="592"/>
      <c r="O12" s="592"/>
      <c r="P12" s="646"/>
    </row>
    <row r="13" spans="1:16" ht="14.25">
      <c r="A13" s="592"/>
      <c r="B13" s="592"/>
      <c r="D13" s="592"/>
      <c r="E13" s="592"/>
      <c r="F13" s="510"/>
      <c r="G13" s="510"/>
      <c r="H13" s="592"/>
      <c r="I13" s="592"/>
      <c r="J13" s="592"/>
      <c r="K13" s="592"/>
      <c r="L13" s="592"/>
      <c r="M13" s="592"/>
      <c r="N13" s="592"/>
      <c r="O13" s="592"/>
      <c r="P13" s="646"/>
    </row>
    <row r="14" spans="1:16" ht="14.25">
      <c r="A14" s="592"/>
      <c r="B14" s="592"/>
      <c r="C14" s="592"/>
      <c r="D14" s="592"/>
      <c r="E14" s="592"/>
      <c r="F14" s="510"/>
      <c r="G14" s="510"/>
      <c r="H14" s="510"/>
      <c r="I14" s="510"/>
      <c r="J14" s="510"/>
      <c r="K14" s="592"/>
      <c r="L14" s="592"/>
      <c r="M14" s="592"/>
      <c r="N14" s="592"/>
      <c r="O14" s="592"/>
      <c r="P14" s="592"/>
    </row>
    <row r="15" spans="1:16" ht="14.25">
      <c r="A15" s="289" t="s">
        <v>613</v>
      </c>
      <c r="B15" s="592"/>
      <c r="C15" s="592"/>
      <c r="D15" s="592"/>
      <c r="E15" s="592"/>
      <c r="F15" s="592"/>
      <c r="G15" s="510"/>
      <c r="H15" s="592"/>
      <c r="I15" s="592"/>
      <c r="J15" s="592"/>
      <c r="K15" s="592"/>
      <c r="L15" s="592"/>
      <c r="M15" s="592"/>
      <c r="N15" s="592"/>
      <c r="O15" s="592"/>
      <c r="P15" s="592"/>
    </row>
    <row r="16" spans="1:16" ht="14.25">
      <c r="A16" s="289"/>
      <c r="B16" s="592"/>
      <c r="C16" s="592"/>
      <c r="D16" s="592"/>
      <c r="E16" s="592"/>
      <c r="F16" s="592"/>
      <c r="G16" s="510"/>
      <c r="H16" s="592"/>
      <c r="I16" s="592"/>
      <c r="J16" s="592"/>
      <c r="K16" s="592"/>
      <c r="L16" s="592"/>
      <c r="M16" s="592"/>
      <c r="N16" s="592"/>
      <c r="O16" s="592"/>
      <c r="P16" s="592"/>
    </row>
    <row r="17" spans="1:16" ht="14.25">
      <c r="A17" s="289"/>
      <c r="B17" s="592"/>
      <c r="C17" s="592"/>
      <c r="D17" s="592"/>
      <c r="E17" s="592"/>
      <c r="F17" s="592"/>
      <c r="G17" s="510"/>
      <c r="H17" s="592"/>
      <c r="I17" s="592"/>
      <c r="J17" s="592"/>
      <c r="K17" s="592"/>
      <c r="L17" s="592"/>
      <c r="M17" s="592"/>
      <c r="N17" s="592"/>
      <c r="O17" s="592"/>
      <c r="P17" s="592"/>
    </row>
    <row r="18" spans="1:16" ht="14.25">
      <c r="A18" s="595"/>
      <c r="B18" s="595"/>
      <c r="C18" s="595"/>
      <c r="D18" s="595"/>
      <c r="E18" s="595"/>
      <c r="F18" s="595"/>
      <c r="G18" s="596"/>
      <c r="H18" s="595"/>
      <c r="I18" s="595"/>
      <c r="J18" s="595"/>
      <c r="K18" s="595"/>
      <c r="L18" s="595"/>
      <c r="M18" s="595"/>
      <c r="N18" s="595"/>
      <c r="O18" s="595"/>
      <c r="P18" s="595"/>
    </row>
    <row r="19" spans="1:16" ht="14.25">
      <c r="A19" s="595"/>
      <c r="B19" s="595"/>
      <c r="C19" s="595"/>
      <c r="D19" s="595"/>
      <c r="E19" s="595" t="str">
        <f>入力シート!C1</f>
        <v>令和4年7月10日執行参議院青森県選挙区選出議員選挙</v>
      </c>
      <c r="H19" s="595"/>
      <c r="I19" s="595"/>
      <c r="J19" s="595"/>
      <c r="K19" s="595"/>
      <c r="L19" s="595"/>
      <c r="M19" s="595"/>
      <c r="N19" s="595"/>
      <c r="P19" s="616" t="s">
        <v>1127</v>
      </c>
    </row>
    <row r="20" spans="1:16" ht="14.25">
      <c r="A20" s="595"/>
      <c r="B20" s="595"/>
      <c r="C20" s="595"/>
      <c r="D20" s="595"/>
      <c r="E20" s="595"/>
      <c r="H20" s="595"/>
      <c r="I20" s="595"/>
      <c r="J20" s="595"/>
      <c r="K20" s="595"/>
      <c r="L20" s="595"/>
      <c r="M20" s="595"/>
      <c r="N20" s="595"/>
      <c r="P20" s="616"/>
    </row>
    <row r="21" spans="1:16" ht="14.25">
      <c r="A21" s="595"/>
      <c r="B21" s="595"/>
      <c r="C21" s="595"/>
      <c r="D21" s="595"/>
      <c r="E21" s="595"/>
      <c r="F21" s="595"/>
      <c r="H21" s="595"/>
      <c r="I21" s="595"/>
      <c r="J21" s="595"/>
      <c r="K21" s="595"/>
      <c r="L21" s="595"/>
      <c r="M21" s="595"/>
      <c r="N21" s="595"/>
      <c r="O21" s="597"/>
      <c r="P21" s="595"/>
    </row>
    <row r="22" spans="1:16" ht="14.25">
      <c r="A22" s="595"/>
      <c r="B22" s="595"/>
      <c r="C22" s="595"/>
      <c r="D22" s="595"/>
      <c r="E22" s="595"/>
      <c r="F22" s="595"/>
      <c r="P22" s="595"/>
    </row>
    <row r="23" spans="1:16" ht="14.25">
      <c r="A23" s="595"/>
      <c r="B23" s="595"/>
      <c r="C23" s="595"/>
      <c r="D23" s="595"/>
      <c r="E23" s="595"/>
      <c r="G23" s="595" t="s">
        <v>544</v>
      </c>
      <c r="I23" s="1281" t="str">
        <f>入力シート!E11</f>
        <v/>
      </c>
      <c r="J23" s="1281"/>
      <c r="K23" s="1281"/>
      <c r="L23" s="1281"/>
      <c r="M23" s="1281"/>
      <c r="N23" s="1281"/>
      <c r="O23" s="1281"/>
      <c r="P23" s="595"/>
    </row>
    <row r="24" spans="1:16" ht="14.25">
      <c r="A24" s="595"/>
      <c r="B24" s="595"/>
      <c r="C24" s="595"/>
      <c r="D24" s="595"/>
      <c r="E24" s="595"/>
      <c r="F24" s="595"/>
      <c r="G24" s="590"/>
      <c r="I24" s="507"/>
      <c r="J24" s="507"/>
      <c r="K24" s="507"/>
      <c r="L24" s="507"/>
      <c r="M24" s="507"/>
      <c r="N24" s="507"/>
      <c r="O24" s="507"/>
      <c r="P24" s="595"/>
    </row>
    <row r="25" spans="1:16" ht="14.25">
      <c r="A25" s="1282" t="s">
        <v>589</v>
      </c>
      <c r="B25" s="1282"/>
      <c r="C25" s="1282"/>
      <c r="D25" s="1282"/>
      <c r="E25" s="1282"/>
      <c r="F25" s="1282"/>
      <c r="G25" s="1282"/>
      <c r="H25" s="1282"/>
      <c r="I25" s="1282"/>
      <c r="J25" s="1282"/>
      <c r="K25" s="1282"/>
      <c r="L25" s="1282"/>
      <c r="M25" s="1282"/>
      <c r="N25" s="1282"/>
      <c r="O25" s="1282"/>
      <c r="P25" s="1282"/>
    </row>
    <row r="26" spans="1:16" thickBot="1">
      <c r="A26" s="599"/>
      <c r="B26" s="599"/>
      <c r="C26" s="599"/>
      <c r="D26" s="599"/>
      <c r="E26" s="599"/>
      <c r="F26" s="599"/>
      <c r="G26" s="599"/>
      <c r="H26" s="599"/>
      <c r="I26" s="599"/>
      <c r="J26" s="599"/>
      <c r="K26" s="599"/>
      <c r="L26" s="599"/>
      <c r="M26" s="599"/>
      <c r="N26" s="599"/>
      <c r="O26" s="599"/>
      <c r="P26" s="599"/>
    </row>
    <row r="27" spans="1:16" ht="21" customHeight="1">
      <c r="A27" s="1283" t="s">
        <v>0</v>
      </c>
      <c r="B27" s="1284"/>
      <c r="C27" s="1285"/>
      <c r="D27" s="1292" t="s">
        <v>702</v>
      </c>
      <c r="E27" s="1292"/>
      <c r="F27" s="1295" t="s">
        <v>1128</v>
      </c>
      <c r="G27" s="1295"/>
      <c r="H27" s="1295"/>
      <c r="I27" s="1298" t="s">
        <v>1129</v>
      </c>
      <c r="J27" s="1298"/>
      <c r="K27" s="1298"/>
      <c r="L27" s="1298"/>
      <c r="M27" s="1298"/>
      <c r="N27" s="1298"/>
      <c r="O27" s="1298"/>
      <c r="P27" s="1299" t="s">
        <v>683</v>
      </c>
    </row>
    <row r="28" spans="1:16" ht="27" customHeight="1">
      <c r="A28" s="1286"/>
      <c r="B28" s="1287"/>
      <c r="C28" s="1288"/>
      <c r="D28" s="1293"/>
      <c r="E28" s="1293"/>
      <c r="F28" s="1296"/>
      <c r="G28" s="1296"/>
      <c r="H28" s="1296"/>
      <c r="I28" s="1302" t="s">
        <v>1298</v>
      </c>
      <c r="J28" s="1303"/>
      <c r="K28" s="1304"/>
      <c r="L28" s="1311" t="s">
        <v>1130</v>
      </c>
      <c r="M28" s="1314" t="s">
        <v>1297</v>
      </c>
      <c r="N28" s="1315"/>
      <c r="O28" s="1316"/>
      <c r="P28" s="1300"/>
    </row>
    <row r="29" spans="1:16" ht="21" customHeight="1">
      <c r="A29" s="1286"/>
      <c r="B29" s="1287"/>
      <c r="C29" s="1288"/>
      <c r="D29" s="1293"/>
      <c r="E29" s="1293"/>
      <c r="F29" s="1296"/>
      <c r="G29" s="1296"/>
      <c r="H29" s="1296"/>
      <c r="I29" s="1305"/>
      <c r="J29" s="1306"/>
      <c r="K29" s="1307"/>
      <c r="L29" s="1312"/>
      <c r="M29" s="1317"/>
      <c r="N29" s="1318"/>
      <c r="O29" s="1319"/>
      <c r="P29" s="1300"/>
    </row>
    <row r="30" spans="1:16" ht="21" customHeight="1" thickBot="1">
      <c r="A30" s="1289"/>
      <c r="B30" s="1290"/>
      <c r="C30" s="1291"/>
      <c r="D30" s="1294"/>
      <c r="E30" s="1294"/>
      <c r="F30" s="1297"/>
      <c r="G30" s="1297"/>
      <c r="H30" s="1297"/>
      <c r="I30" s="1308"/>
      <c r="J30" s="1309"/>
      <c r="K30" s="1310"/>
      <c r="L30" s="1313"/>
      <c r="M30" s="1320"/>
      <c r="N30" s="1321"/>
      <c r="O30" s="1322"/>
      <c r="P30" s="1301"/>
    </row>
    <row r="31" spans="1:16" ht="21" customHeight="1">
      <c r="A31" s="1332" t="s">
        <v>1131</v>
      </c>
      <c r="B31" s="1333"/>
      <c r="C31" s="1334"/>
      <c r="D31" s="600"/>
      <c r="E31" s="601"/>
      <c r="F31" s="1341"/>
      <c r="G31" s="1342"/>
      <c r="H31" s="1343"/>
      <c r="I31" s="1357"/>
      <c r="J31" s="1358"/>
      <c r="K31" s="1359"/>
      <c r="L31" s="719"/>
      <c r="M31" s="1363"/>
      <c r="N31" s="1364"/>
      <c r="O31" s="1365"/>
      <c r="P31" s="603"/>
    </row>
    <row r="32" spans="1:16" ht="21" customHeight="1">
      <c r="A32" s="1335"/>
      <c r="B32" s="1336"/>
      <c r="C32" s="1337"/>
      <c r="D32" s="1350" t="s">
        <v>1132</v>
      </c>
      <c r="E32" s="1351"/>
      <c r="F32" s="1344"/>
      <c r="G32" s="1345"/>
      <c r="H32" s="1346"/>
      <c r="I32" s="1360"/>
      <c r="J32" s="1361"/>
      <c r="K32" s="1362"/>
      <c r="L32" s="720"/>
      <c r="M32" s="1360"/>
      <c r="N32" s="1361"/>
      <c r="O32" s="1362"/>
      <c r="P32" s="604"/>
    </row>
    <row r="33" spans="1:16" ht="21" customHeight="1" thickBot="1">
      <c r="A33" s="1338"/>
      <c r="B33" s="1339"/>
      <c r="C33" s="1340"/>
      <c r="D33" s="605"/>
      <c r="E33" s="606"/>
      <c r="F33" s="1352"/>
      <c r="G33" s="1353"/>
      <c r="H33" s="1354"/>
      <c r="I33" s="1355"/>
      <c r="J33" s="1356"/>
      <c r="K33" s="1244"/>
      <c r="L33" s="720"/>
      <c r="M33" s="1355"/>
      <c r="N33" s="1356"/>
      <c r="O33" s="1244"/>
      <c r="P33" s="608"/>
    </row>
    <row r="34" spans="1:16" ht="21" customHeight="1">
      <c r="A34" s="1323" t="s">
        <v>1133</v>
      </c>
      <c r="B34" s="1324"/>
      <c r="C34" s="1325"/>
      <c r="D34" s="600"/>
      <c r="E34" s="601"/>
      <c r="F34" s="1341"/>
      <c r="G34" s="1342"/>
      <c r="H34" s="1343"/>
      <c r="I34" s="1363"/>
      <c r="J34" s="1364"/>
      <c r="K34" s="1365"/>
      <c r="L34" s="719"/>
      <c r="M34" s="1363"/>
      <c r="N34" s="1364"/>
      <c r="O34" s="1365"/>
      <c r="P34" s="603"/>
    </row>
    <row r="35" spans="1:16" ht="21" customHeight="1">
      <c r="A35" s="1326"/>
      <c r="B35" s="1327"/>
      <c r="C35" s="1328"/>
      <c r="D35" s="1350" t="s">
        <v>1132</v>
      </c>
      <c r="E35" s="1351"/>
      <c r="F35" s="1344"/>
      <c r="G35" s="1345"/>
      <c r="H35" s="1346"/>
      <c r="I35" s="1360"/>
      <c r="J35" s="1361"/>
      <c r="K35" s="1362"/>
      <c r="L35" s="720"/>
      <c r="M35" s="1360"/>
      <c r="N35" s="1361"/>
      <c r="O35" s="1362"/>
      <c r="P35" s="604"/>
    </row>
    <row r="36" spans="1:16" ht="21" customHeight="1" thickBot="1">
      <c r="A36" s="1329"/>
      <c r="B36" s="1330"/>
      <c r="C36" s="1331"/>
      <c r="D36" s="609"/>
      <c r="E36" s="610"/>
      <c r="F36" s="1347"/>
      <c r="G36" s="1348"/>
      <c r="H36" s="1349"/>
      <c r="I36" s="1355"/>
      <c r="J36" s="1356"/>
      <c r="K36" s="1244"/>
      <c r="L36" s="721"/>
      <c r="M36" s="1355"/>
      <c r="N36" s="1356"/>
      <c r="O36" s="1244"/>
      <c r="P36" s="611"/>
    </row>
    <row r="37" spans="1:16" ht="15" customHeight="1">
      <c r="A37" s="592"/>
      <c r="B37" s="592"/>
      <c r="C37" s="612"/>
      <c r="D37" s="612"/>
      <c r="E37" s="612"/>
      <c r="F37" s="592"/>
      <c r="G37" s="613"/>
      <c r="H37" s="613"/>
      <c r="I37" s="592"/>
      <c r="J37" s="592"/>
      <c r="K37" s="592"/>
      <c r="L37" s="592"/>
      <c r="M37" s="592"/>
      <c r="N37" s="592"/>
      <c r="O37" s="592"/>
      <c r="P37" s="592"/>
    </row>
    <row r="38" spans="1:16" ht="15" customHeight="1">
      <c r="A38" s="614" t="s">
        <v>1398</v>
      </c>
    </row>
    <row r="39" spans="1:16" ht="15" customHeight="1">
      <c r="A39" s="615" t="s">
        <v>1397</v>
      </c>
    </row>
    <row r="40" spans="1:16" ht="15" customHeight="1">
      <c r="A40" s="615" t="s">
        <v>1399</v>
      </c>
    </row>
    <row r="41" spans="1:16" ht="15" customHeight="1">
      <c r="A41" s="615" t="s">
        <v>1400</v>
      </c>
    </row>
    <row r="42" spans="1:16" ht="15" customHeight="1">
      <c r="A42" s="615" t="s">
        <v>1401</v>
      </c>
    </row>
    <row r="43" spans="1:16" ht="15" customHeight="1">
      <c r="A43" s="615"/>
    </row>
    <row r="44" spans="1:16" ht="15" customHeight="1">
      <c r="A44" s="614"/>
    </row>
    <row r="45" spans="1:16" ht="15" customHeight="1">
      <c r="A45" s="614"/>
    </row>
    <row r="46" spans="1:16" ht="15" customHeight="1">
      <c r="A46" s="614"/>
    </row>
  </sheetData>
  <mergeCells count="29">
    <mergeCell ref="I36:K36"/>
    <mergeCell ref="M36:O36"/>
    <mergeCell ref="I31:K31"/>
    <mergeCell ref="I32:K32"/>
    <mergeCell ref="I33:K33"/>
    <mergeCell ref="I34:K34"/>
    <mergeCell ref="I35:K35"/>
    <mergeCell ref="M35:O35"/>
    <mergeCell ref="M34:O34"/>
    <mergeCell ref="M33:O33"/>
    <mergeCell ref="M32:O32"/>
    <mergeCell ref="M31:O31"/>
    <mergeCell ref="A34:C36"/>
    <mergeCell ref="A31:C33"/>
    <mergeCell ref="F34:H36"/>
    <mergeCell ref="D35:E35"/>
    <mergeCell ref="F31:H33"/>
    <mergeCell ref="D32:E32"/>
    <mergeCell ref="A3:P3"/>
    <mergeCell ref="I23:O23"/>
    <mergeCell ref="A25:P25"/>
    <mergeCell ref="A27:C30"/>
    <mergeCell ref="D27:E30"/>
    <mergeCell ref="F27:H30"/>
    <mergeCell ref="I27:O27"/>
    <mergeCell ref="P27:P30"/>
    <mergeCell ref="I28:K30"/>
    <mergeCell ref="L28:L30"/>
    <mergeCell ref="M28:O30"/>
  </mergeCells>
  <phoneticPr fontId="3"/>
  <pageMargins left="0.78740157480314965" right="0.31496062992125984" top="0.59055118110236227" bottom="0.78740157480314965" header="0.51181102362204722" footer="0.51181102362204722"/>
  <pageSetup paperSize="9" orientation="portrait" horizontalDpi="200" verticalDpi="200"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106"/>
  <sheetViews>
    <sheetView view="pageBreakPreview" zoomScaleNormal="100" zoomScaleSheetLayoutView="100" workbookViewId="0">
      <selection activeCell="K93" sqref="K93"/>
    </sheetView>
  </sheetViews>
  <sheetFormatPr defaultColWidth="5.875" defaultRowHeight="15" customHeight="1"/>
  <cols>
    <col min="1" max="1" width="3.125" style="589" customWidth="1"/>
    <col min="2" max="2" width="3.375" style="589" customWidth="1"/>
    <col min="3" max="3" width="5.875" style="589" customWidth="1"/>
    <col min="4" max="5" width="7.125" style="589" customWidth="1"/>
    <col min="6" max="8" width="5.875" style="589" customWidth="1"/>
    <col min="9" max="10" width="4.625" style="589" customWidth="1"/>
    <col min="11" max="16" width="5.875" style="589" customWidth="1"/>
    <col min="17" max="256" width="5.875" style="589"/>
    <col min="257" max="257" width="3.125" style="589" customWidth="1"/>
    <col min="258" max="258" width="3.375" style="589" customWidth="1"/>
    <col min="259" max="259" width="5.875" style="589" customWidth="1"/>
    <col min="260" max="261" width="7.125" style="589" customWidth="1"/>
    <col min="262" max="264" width="5.875" style="589" customWidth="1"/>
    <col min="265" max="266" width="4.625" style="589" customWidth="1"/>
    <col min="267" max="272" width="5.875" style="589" customWidth="1"/>
    <col min="273" max="512" width="5.875" style="589"/>
    <col min="513" max="513" width="3.125" style="589" customWidth="1"/>
    <col min="514" max="514" width="3.375" style="589" customWidth="1"/>
    <col min="515" max="515" width="5.875" style="589" customWidth="1"/>
    <col min="516" max="517" width="7.125" style="589" customWidth="1"/>
    <col min="518" max="520" width="5.875" style="589" customWidth="1"/>
    <col min="521" max="522" width="4.625" style="589" customWidth="1"/>
    <col min="523" max="528" width="5.875" style="589" customWidth="1"/>
    <col min="529" max="768" width="5.875" style="589"/>
    <col min="769" max="769" width="3.125" style="589" customWidth="1"/>
    <col min="770" max="770" width="3.375" style="589" customWidth="1"/>
    <col min="771" max="771" width="5.875" style="589" customWidth="1"/>
    <col min="772" max="773" width="7.125" style="589" customWidth="1"/>
    <col min="774" max="776" width="5.875" style="589" customWidth="1"/>
    <col min="777" max="778" width="4.625" style="589" customWidth="1"/>
    <col min="779" max="784" width="5.875" style="589" customWidth="1"/>
    <col min="785" max="1024" width="5.875" style="589"/>
    <col min="1025" max="1025" width="3.125" style="589" customWidth="1"/>
    <col min="1026" max="1026" width="3.375" style="589" customWidth="1"/>
    <col min="1027" max="1027" width="5.875" style="589" customWidth="1"/>
    <col min="1028" max="1029" width="7.125" style="589" customWidth="1"/>
    <col min="1030" max="1032" width="5.875" style="589" customWidth="1"/>
    <col min="1033" max="1034" width="4.625" style="589" customWidth="1"/>
    <col min="1035" max="1040" width="5.875" style="589" customWidth="1"/>
    <col min="1041" max="1280" width="5.875" style="589"/>
    <col min="1281" max="1281" width="3.125" style="589" customWidth="1"/>
    <col min="1282" max="1282" width="3.375" style="589" customWidth="1"/>
    <col min="1283" max="1283" width="5.875" style="589" customWidth="1"/>
    <col min="1284" max="1285" width="7.125" style="589" customWidth="1"/>
    <col min="1286" max="1288" width="5.875" style="589" customWidth="1"/>
    <col min="1289" max="1290" width="4.625" style="589" customWidth="1"/>
    <col min="1291" max="1296" width="5.875" style="589" customWidth="1"/>
    <col min="1297" max="1536" width="5.875" style="589"/>
    <col min="1537" max="1537" width="3.125" style="589" customWidth="1"/>
    <col min="1538" max="1538" width="3.375" style="589" customWidth="1"/>
    <col min="1539" max="1539" width="5.875" style="589" customWidth="1"/>
    <col min="1540" max="1541" width="7.125" style="589" customWidth="1"/>
    <col min="1542" max="1544" width="5.875" style="589" customWidth="1"/>
    <col min="1545" max="1546" width="4.625" style="589" customWidth="1"/>
    <col min="1547" max="1552" width="5.875" style="589" customWidth="1"/>
    <col min="1553" max="1792" width="5.875" style="589"/>
    <col min="1793" max="1793" width="3.125" style="589" customWidth="1"/>
    <col min="1794" max="1794" width="3.375" style="589" customWidth="1"/>
    <col min="1795" max="1795" width="5.875" style="589" customWidth="1"/>
    <col min="1796" max="1797" width="7.125" style="589" customWidth="1"/>
    <col min="1798" max="1800" width="5.875" style="589" customWidth="1"/>
    <col min="1801" max="1802" width="4.625" style="589" customWidth="1"/>
    <col min="1803" max="1808" width="5.875" style="589" customWidth="1"/>
    <col min="1809" max="2048" width="5.875" style="589"/>
    <col min="2049" max="2049" width="3.125" style="589" customWidth="1"/>
    <col min="2050" max="2050" width="3.375" style="589" customWidth="1"/>
    <col min="2051" max="2051" width="5.875" style="589" customWidth="1"/>
    <col min="2052" max="2053" width="7.125" style="589" customWidth="1"/>
    <col min="2054" max="2056" width="5.875" style="589" customWidth="1"/>
    <col min="2057" max="2058" width="4.625" style="589" customWidth="1"/>
    <col min="2059" max="2064" width="5.875" style="589" customWidth="1"/>
    <col min="2065" max="2304" width="5.875" style="589"/>
    <col min="2305" max="2305" width="3.125" style="589" customWidth="1"/>
    <col min="2306" max="2306" width="3.375" style="589" customWidth="1"/>
    <col min="2307" max="2307" width="5.875" style="589" customWidth="1"/>
    <col min="2308" max="2309" width="7.125" style="589" customWidth="1"/>
    <col min="2310" max="2312" width="5.875" style="589" customWidth="1"/>
    <col min="2313" max="2314" width="4.625" style="589" customWidth="1"/>
    <col min="2315" max="2320" width="5.875" style="589" customWidth="1"/>
    <col min="2321" max="2560" width="5.875" style="589"/>
    <col min="2561" max="2561" width="3.125" style="589" customWidth="1"/>
    <col min="2562" max="2562" width="3.375" style="589" customWidth="1"/>
    <col min="2563" max="2563" width="5.875" style="589" customWidth="1"/>
    <col min="2564" max="2565" width="7.125" style="589" customWidth="1"/>
    <col min="2566" max="2568" width="5.875" style="589" customWidth="1"/>
    <col min="2569" max="2570" width="4.625" style="589" customWidth="1"/>
    <col min="2571" max="2576" width="5.875" style="589" customWidth="1"/>
    <col min="2577" max="2816" width="5.875" style="589"/>
    <col min="2817" max="2817" width="3.125" style="589" customWidth="1"/>
    <col min="2818" max="2818" width="3.375" style="589" customWidth="1"/>
    <col min="2819" max="2819" width="5.875" style="589" customWidth="1"/>
    <col min="2820" max="2821" width="7.125" style="589" customWidth="1"/>
    <col min="2822" max="2824" width="5.875" style="589" customWidth="1"/>
    <col min="2825" max="2826" width="4.625" style="589" customWidth="1"/>
    <col min="2827" max="2832" width="5.875" style="589" customWidth="1"/>
    <col min="2833" max="3072" width="5.875" style="589"/>
    <col min="3073" max="3073" width="3.125" style="589" customWidth="1"/>
    <col min="3074" max="3074" width="3.375" style="589" customWidth="1"/>
    <col min="3075" max="3075" width="5.875" style="589" customWidth="1"/>
    <col min="3076" max="3077" width="7.125" style="589" customWidth="1"/>
    <col min="3078" max="3080" width="5.875" style="589" customWidth="1"/>
    <col min="3081" max="3082" width="4.625" style="589" customWidth="1"/>
    <col min="3083" max="3088" width="5.875" style="589" customWidth="1"/>
    <col min="3089" max="3328" width="5.875" style="589"/>
    <col min="3329" max="3329" width="3.125" style="589" customWidth="1"/>
    <col min="3330" max="3330" width="3.375" style="589" customWidth="1"/>
    <col min="3331" max="3331" width="5.875" style="589" customWidth="1"/>
    <col min="3332" max="3333" width="7.125" style="589" customWidth="1"/>
    <col min="3334" max="3336" width="5.875" style="589" customWidth="1"/>
    <col min="3337" max="3338" width="4.625" style="589" customWidth="1"/>
    <col min="3339" max="3344" width="5.875" style="589" customWidth="1"/>
    <col min="3345" max="3584" width="5.875" style="589"/>
    <col min="3585" max="3585" width="3.125" style="589" customWidth="1"/>
    <col min="3586" max="3586" width="3.375" style="589" customWidth="1"/>
    <col min="3587" max="3587" width="5.875" style="589" customWidth="1"/>
    <col min="3588" max="3589" width="7.125" style="589" customWidth="1"/>
    <col min="3590" max="3592" width="5.875" style="589" customWidth="1"/>
    <col min="3593" max="3594" width="4.625" style="589" customWidth="1"/>
    <col min="3595" max="3600" width="5.875" style="589" customWidth="1"/>
    <col min="3601" max="3840" width="5.875" style="589"/>
    <col min="3841" max="3841" width="3.125" style="589" customWidth="1"/>
    <col min="3842" max="3842" width="3.375" style="589" customWidth="1"/>
    <col min="3843" max="3843" width="5.875" style="589" customWidth="1"/>
    <col min="3844" max="3845" width="7.125" style="589" customWidth="1"/>
    <col min="3846" max="3848" width="5.875" style="589" customWidth="1"/>
    <col min="3849" max="3850" width="4.625" style="589" customWidth="1"/>
    <col min="3851" max="3856" width="5.875" style="589" customWidth="1"/>
    <col min="3857" max="4096" width="5.875" style="589"/>
    <col min="4097" max="4097" width="3.125" style="589" customWidth="1"/>
    <col min="4098" max="4098" width="3.375" style="589" customWidth="1"/>
    <col min="4099" max="4099" width="5.875" style="589" customWidth="1"/>
    <col min="4100" max="4101" width="7.125" style="589" customWidth="1"/>
    <col min="4102" max="4104" width="5.875" style="589" customWidth="1"/>
    <col min="4105" max="4106" width="4.625" style="589" customWidth="1"/>
    <col min="4107" max="4112" width="5.875" style="589" customWidth="1"/>
    <col min="4113" max="4352" width="5.875" style="589"/>
    <col min="4353" max="4353" width="3.125" style="589" customWidth="1"/>
    <col min="4354" max="4354" width="3.375" style="589" customWidth="1"/>
    <col min="4355" max="4355" width="5.875" style="589" customWidth="1"/>
    <col min="4356" max="4357" width="7.125" style="589" customWidth="1"/>
    <col min="4358" max="4360" width="5.875" style="589" customWidth="1"/>
    <col min="4361" max="4362" width="4.625" style="589" customWidth="1"/>
    <col min="4363" max="4368" width="5.875" style="589" customWidth="1"/>
    <col min="4369" max="4608" width="5.875" style="589"/>
    <col min="4609" max="4609" width="3.125" style="589" customWidth="1"/>
    <col min="4610" max="4610" width="3.375" style="589" customWidth="1"/>
    <col min="4611" max="4611" width="5.875" style="589" customWidth="1"/>
    <col min="4612" max="4613" width="7.125" style="589" customWidth="1"/>
    <col min="4614" max="4616" width="5.875" style="589" customWidth="1"/>
    <col min="4617" max="4618" width="4.625" style="589" customWidth="1"/>
    <col min="4619" max="4624" width="5.875" style="589" customWidth="1"/>
    <col min="4625" max="4864" width="5.875" style="589"/>
    <col min="4865" max="4865" width="3.125" style="589" customWidth="1"/>
    <col min="4866" max="4866" width="3.375" style="589" customWidth="1"/>
    <col min="4867" max="4867" width="5.875" style="589" customWidth="1"/>
    <col min="4868" max="4869" width="7.125" style="589" customWidth="1"/>
    <col min="4870" max="4872" width="5.875" style="589" customWidth="1"/>
    <col min="4873" max="4874" width="4.625" style="589" customWidth="1"/>
    <col min="4875" max="4880" width="5.875" style="589" customWidth="1"/>
    <col min="4881" max="5120" width="5.875" style="589"/>
    <col min="5121" max="5121" width="3.125" style="589" customWidth="1"/>
    <col min="5122" max="5122" width="3.375" style="589" customWidth="1"/>
    <col min="5123" max="5123" width="5.875" style="589" customWidth="1"/>
    <col min="5124" max="5125" width="7.125" style="589" customWidth="1"/>
    <col min="5126" max="5128" width="5.875" style="589" customWidth="1"/>
    <col min="5129" max="5130" width="4.625" style="589" customWidth="1"/>
    <col min="5131" max="5136" width="5.875" style="589" customWidth="1"/>
    <col min="5137" max="5376" width="5.875" style="589"/>
    <col min="5377" max="5377" width="3.125" style="589" customWidth="1"/>
    <col min="5378" max="5378" width="3.375" style="589" customWidth="1"/>
    <col min="5379" max="5379" width="5.875" style="589" customWidth="1"/>
    <col min="5380" max="5381" width="7.125" style="589" customWidth="1"/>
    <col min="5382" max="5384" width="5.875" style="589" customWidth="1"/>
    <col min="5385" max="5386" width="4.625" style="589" customWidth="1"/>
    <col min="5387" max="5392" width="5.875" style="589" customWidth="1"/>
    <col min="5393" max="5632" width="5.875" style="589"/>
    <col min="5633" max="5633" width="3.125" style="589" customWidth="1"/>
    <col min="5634" max="5634" width="3.375" style="589" customWidth="1"/>
    <col min="5635" max="5635" width="5.875" style="589" customWidth="1"/>
    <col min="5636" max="5637" width="7.125" style="589" customWidth="1"/>
    <col min="5638" max="5640" width="5.875" style="589" customWidth="1"/>
    <col min="5641" max="5642" width="4.625" style="589" customWidth="1"/>
    <col min="5643" max="5648" width="5.875" style="589" customWidth="1"/>
    <col min="5649" max="5888" width="5.875" style="589"/>
    <col min="5889" max="5889" width="3.125" style="589" customWidth="1"/>
    <col min="5890" max="5890" width="3.375" style="589" customWidth="1"/>
    <col min="5891" max="5891" width="5.875" style="589" customWidth="1"/>
    <col min="5892" max="5893" width="7.125" style="589" customWidth="1"/>
    <col min="5894" max="5896" width="5.875" style="589" customWidth="1"/>
    <col min="5897" max="5898" width="4.625" style="589" customWidth="1"/>
    <col min="5899" max="5904" width="5.875" style="589" customWidth="1"/>
    <col min="5905" max="6144" width="5.875" style="589"/>
    <col min="6145" max="6145" width="3.125" style="589" customWidth="1"/>
    <col min="6146" max="6146" width="3.375" style="589" customWidth="1"/>
    <col min="6147" max="6147" width="5.875" style="589" customWidth="1"/>
    <col min="6148" max="6149" width="7.125" style="589" customWidth="1"/>
    <col min="6150" max="6152" width="5.875" style="589" customWidth="1"/>
    <col min="6153" max="6154" width="4.625" style="589" customWidth="1"/>
    <col min="6155" max="6160" width="5.875" style="589" customWidth="1"/>
    <col min="6161" max="6400" width="5.875" style="589"/>
    <col min="6401" max="6401" width="3.125" style="589" customWidth="1"/>
    <col min="6402" max="6402" width="3.375" style="589" customWidth="1"/>
    <col min="6403" max="6403" width="5.875" style="589" customWidth="1"/>
    <col min="6404" max="6405" width="7.125" style="589" customWidth="1"/>
    <col min="6406" max="6408" width="5.875" style="589" customWidth="1"/>
    <col min="6409" max="6410" width="4.625" style="589" customWidth="1"/>
    <col min="6411" max="6416" width="5.875" style="589" customWidth="1"/>
    <col min="6417" max="6656" width="5.875" style="589"/>
    <col min="6657" max="6657" width="3.125" style="589" customWidth="1"/>
    <col min="6658" max="6658" width="3.375" style="589" customWidth="1"/>
    <col min="6659" max="6659" width="5.875" style="589" customWidth="1"/>
    <col min="6660" max="6661" width="7.125" style="589" customWidth="1"/>
    <col min="6662" max="6664" width="5.875" style="589" customWidth="1"/>
    <col min="6665" max="6666" width="4.625" style="589" customWidth="1"/>
    <col min="6667" max="6672" width="5.875" style="589" customWidth="1"/>
    <col min="6673" max="6912" width="5.875" style="589"/>
    <col min="6913" max="6913" width="3.125" style="589" customWidth="1"/>
    <col min="6914" max="6914" width="3.375" style="589" customWidth="1"/>
    <col min="6915" max="6915" width="5.875" style="589" customWidth="1"/>
    <col min="6916" max="6917" width="7.125" style="589" customWidth="1"/>
    <col min="6918" max="6920" width="5.875" style="589" customWidth="1"/>
    <col min="6921" max="6922" width="4.625" style="589" customWidth="1"/>
    <col min="6923" max="6928" width="5.875" style="589" customWidth="1"/>
    <col min="6929" max="7168" width="5.875" style="589"/>
    <col min="7169" max="7169" width="3.125" style="589" customWidth="1"/>
    <col min="7170" max="7170" width="3.375" style="589" customWidth="1"/>
    <col min="7171" max="7171" width="5.875" style="589" customWidth="1"/>
    <col min="7172" max="7173" width="7.125" style="589" customWidth="1"/>
    <col min="7174" max="7176" width="5.875" style="589" customWidth="1"/>
    <col min="7177" max="7178" width="4.625" style="589" customWidth="1"/>
    <col min="7179" max="7184" width="5.875" style="589" customWidth="1"/>
    <col min="7185" max="7424" width="5.875" style="589"/>
    <col min="7425" max="7425" width="3.125" style="589" customWidth="1"/>
    <col min="7426" max="7426" width="3.375" style="589" customWidth="1"/>
    <col min="7427" max="7427" width="5.875" style="589" customWidth="1"/>
    <col min="7428" max="7429" width="7.125" style="589" customWidth="1"/>
    <col min="7430" max="7432" width="5.875" style="589" customWidth="1"/>
    <col min="7433" max="7434" width="4.625" style="589" customWidth="1"/>
    <col min="7435" max="7440" width="5.875" style="589" customWidth="1"/>
    <col min="7441" max="7680" width="5.875" style="589"/>
    <col min="7681" max="7681" width="3.125" style="589" customWidth="1"/>
    <col min="7682" max="7682" width="3.375" style="589" customWidth="1"/>
    <col min="7683" max="7683" width="5.875" style="589" customWidth="1"/>
    <col min="7684" max="7685" width="7.125" style="589" customWidth="1"/>
    <col min="7686" max="7688" width="5.875" style="589" customWidth="1"/>
    <col min="7689" max="7690" width="4.625" style="589" customWidth="1"/>
    <col min="7691" max="7696" width="5.875" style="589" customWidth="1"/>
    <col min="7697" max="7936" width="5.875" style="589"/>
    <col min="7937" max="7937" width="3.125" style="589" customWidth="1"/>
    <col min="7938" max="7938" width="3.375" style="589" customWidth="1"/>
    <col min="7939" max="7939" width="5.875" style="589" customWidth="1"/>
    <col min="7940" max="7941" width="7.125" style="589" customWidth="1"/>
    <col min="7942" max="7944" width="5.875" style="589" customWidth="1"/>
    <col min="7945" max="7946" width="4.625" style="589" customWidth="1"/>
    <col min="7947" max="7952" width="5.875" style="589" customWidth="1"/>
    <col min="7953" max="8192" width="5.875" style="589"/>
    <col min="8193" max="8193" width="3.125" style="589" customWidth="1"/>
    <col min="8194" max="8194" width="3.375" style="589" customWidth="1"/>
    <col min="8195" max="8195" width="5.875" style="589" customWidth="1"/>
    <col min="8196" max="8197" width="7.125" style="589" customWidth="1"/>
    <col min="8198" max="8200" width="5.875" style="589" customWidth="1"/>
    <col min="8201" max="8202" width="4.625" style="589" customWidth="1"/>
    <col min="8203" max="8208" width="5.875" style="589" customWidth="1"/>
    <col min="8209" max="8448" width="5.875" style="589"/>
    <col min="8449" max="8449" width="3.125" style="589" customWidth="1"/>
    <col min="8450" max="8450" width="3.375" style="589" customWidth="1"/>
    <col min="8451" max="8451" width="5.875" style="589" customWidth="1"/>
    <col min="8452" max="8453" width="7.125" style="589" customWidth="1"/>
    <col min="8454" max="8456" width="5.875" style="589" customWidth="1"/>
    <col min="8457" max="8458" width="4.625" style="589" customWidth="1"/>
    <col min="8459" max="8464" width="5.875" style="589" customWidth="1"/>
    <col min="8465" max="8704" width="5.875" style="589"/>
    <col min="8705" max="8705" width="3.125" style="589" customWidth="1"/>
    <col min="8706" max="8706" width="3.375" style="589" customWidth="1"/>
    <col min="8707" max="8707" width="5.875" style="589" customWidth="1"/>
    <col min="8708" max="8709" width="7.125" style="589" customWidth="1"/>
    <col min="8710" max="8712" width="5.875" style="589" customWidth="1"/>
    <col min="8713" max="8714" width="4.625" style="589" customWidth="1"/>
    <col min="8715" max="8720" width="5.875" style="589" customWidth="1"/>
    <col min="8721" max="8960" width="5.875" style="589"/>
    <col min="8961" max="8961" width="3.125" style="589" customWidth="1"/>
    <col min="8962" max="8962" width="3.375" style="589" customWidth="1"/>
    <col min="8963" max="8963" width="5.875" style="589" customWidth="1"/>
    <col min="8964" max="8965" width="7.125" style="589" customWidth="1"/>
    <col min="8966" max="8968" width="5.875" style="589" customWidth="1"/>
    <col min="8969" max="8970" width="4.625" style="589" customWidth="1"/>
    <col min="8971" max="8976" width="5.875" style="589" customWidth="1"/>
    <col min="8977" max="9216" width="5.875" style="589"/>
    <col min="9217" max="9217" width="3.125" style="589" customWidth="1"/>
    <col min="9218" max="9218" width="3.375" style="589" customWidth="1"/>
    <col min="9219" max="9219" width="5.875" style="589" customWidth="1"/>
    <col min="9220" max="9221" width="7.125" style="589" customWidth="1"/>
    <col min="9222" max="9224" width="5.875" style="589" customWidth="1"/>
    <col min="9225" max="9226" width="4.625" style="589" customWidth="1"/>
    <col min="9227" max="9232" width="5.875" style="589" customWidth="1"/>
    <col min="9233" max="9472" width="5.875" style="589"/>
    <col min="9473" max="9473" width="3.125" style="589" customWidth="1"/>
    <col min="9474" max="9474" width="3.375" style="589" customWidth="1"/>
    <col min="9475" max="9475" width="5.875" style="589" customWidth="1"/>
    <col min="9476" max="9477" width="7.125" style="589" customWidth="1"/>
    <col min="9478" max="9480" width="5.875" style="589" customWidth="1"/>
    <col min="9481" max="9482" width="4.625" style="589" customWidth="1"/>
    <col min="9483" max="9488" width="5.875" style="589" customWidth="1"/>
    <col min="9489" max="9728" width="5.875" style="589"/>
    <col min="9729" max="9729" width="3.125" style="589" customWidth="1"/>
    <col min="9730" max="9730" width="3.375" style="589" customWidth="1"/>
    <col min="9731" max="9731" width="5.875" style="589" customWidth="1"/>
    <col min="9732" max="9733" width="7.125" style="589" customWidth="1"/>
    <col min="9734" max="9736" width="5.875" style="589" customWidth="1"/>
    <col min="9737" max="9738" width="4.625" style="589" customWidth="1"/>
    <col min="9739" max="9744" width="5.875" style="589" customWidth="1"/>
    <col min="9745" max="9984" width="5.875" style="589"/>
    <col min="9985" max="9985" width="3.125" style="589" customWidth="1"/>
    <col min="9986" max="9986" width="3.375" style="589" customWidth="1"/>
    <col min="9987" max="9987" width="5.875" style="589" customWidth="1"/>
    <col min="9988" max="9989" width="7.125" style="589" customWidth="1"/>
    <col min="9990" max="9992" width="5.875" style="589" customWidth="1"/>
    <col min="9993" max="9994" width="4.625" style="589" customWidth="1"/>
    <col min="9995" max="10000" width="5.875" style="589" customWidth="1"/>
    <col min="10001" max="10240" width="5.875" style="589"/>
    <col min="10241" max="10241" width="3.125" style="589" customWidth="1"/>
    <col min="10242" max="10242" width="3.375" style="589" customWidth="1"/>
    <col min="10243" max="10243" width="5.875" style="589" customWidth="1"/>
    <col min="10244" max="10245" width="7.125" style="589" customWidth="1"/>
    <col min="10246" max="10248" width="5.875" style="589" customWidth="1"/>
    <col min="10249" max="10250" width="4.625" style="589" customWidth="1"/>
    <col min="10251" max="10256" width="5.875" style="589" customWidth="1"/>
    <col min="10257" max="10496" width="5.875" style="589"/>
    <col min="10497" max="10497" width="3.125" style="589" customWidth="1"/>
    <col min="10498" max="10498" width="3.375" style="589" customWidth="1"/>
    <col min="10499" max="10499" width="5.875" style="589" customWidth="1"/>
    <col min="10500" max="10501" width="7.125" style="589" customWidth="1"/>
    <col min="10502" max="10504" width="5.875" style="589" customWidth="1"/>
    <col min="10505" max="10506" width="4.625" style="589" customWidth="1"/>
    <col min="10507" max="10512" width="5.875" style="589" customWidth="1"/>
    <col min="10513" max="10752" width="5.875" style="589"/>
    <col min="10753" max="10753" width="3.125" style="589" customWidth="1"/>
    <col min="10754" max="10754" width="3.375" style="589" customWidth="1"/>
    <col min="10755" max="10755" width="5.875" style="589" customWidth="1"/>
    <col min="10756" max="10757" width="7.125" style="589" customWidth="1"/>
    <col min="10758" max="10760" width="5.875" style="589" customWidth="1"/>
    <col min="10761" max="10762" width="4.625" style="589" customWidth="1"/>
    <col min="10763" max="10768" width="5.875" style="589" customWidth="1"/>
    <col min="10769" max="11008" width="5.875" style="589"/>
    <col min="11009" max="11009" width="3.125" style="589" customWidth="1"/>
    <col min="11010" max="11010" width="3.375" style="589" customWidth="1"/>
    <col min="11011" max="11011" width="5.875" style="589" customWidth="1"/>
    <col min="11012" max="11013" width="7.125" style="589" customWidth="1"/>
    <col min="11014" max="11016" width="5.875" style="589" customWidth="1"/>
    <col min="11017" max="11018" width="4.625" style="589" customWidth="1"/>
    <col min="11019" max="11024" width="5.875" style="589" customWidth="1"/>
    <col min="11025" max="11264" width="5.875" style="589"/>
    <col min="11265" max="11265" width="3.125" style="589" customWidth="1"/>
    <col min="11266" max="11266" width="3.375" style="589" customWidth="1"/>
    <col min="11267" max="11267" width="5.875" style="589" customWidth="1"/>
    <col min="11268" max="11269" width="7.125" style="589" customWidth="1"/>
    <col min="11270" max="11272" width="5.875" style="589" customWidth="1"/>
    <col min="11273" max="11274" width="4.625" style="589" customWidth="1"/>
    <col min="11275" max="11280" width="5.875" style="589" customWidth="1"/>
    <col min="11281" max="11520" width="5.875" style="589"/>
    <col min="11521" max="11521" width="3.125" style="589" customWidth="1"/>
    <col min="11522" max="11522" width="3.375" style="589" customWidth="1"/>
    <col min="11523" max="11523" width="5.875" style="589" customWidth="1"/>
    <col min="11524" max="11525" width="7.125" style="589" customWidth="1"/>
    <col min="11526" max="11528" width="5.875" style="589" customWidth="1"/>
    <col min="11529" max="11530" width="4.625" style="589" customWidth="1"/>
    <col min="11531" max="11536" width="5.875" style="589" customWidth="1"/>
    <col min="11537" max="11776" width="5.875" style="589"/>
    <col min="11777" max="11777" width="3.125" style="589" customWidth="1"/>
    <col min="11778" max="11778" width="3.375" style="589" customWidth="1"/>
    <col min="11779" max="11779" width="5.875" style="589" customWidth="1"/>
    <col min="11780" max="11781" width="7.125" style="589" customWidth="1"/>
    <col min="11782" max="11784" width="5.875" style="589" customWidth="1"/>
    <col min="11785" max="11786" width="4.625" style="589" customWidth="1"/>
    <col min="11787" max="11792" width="5.875" style="589" customWidth="1"/>
    <col min="11793" max="12032" width="5.875" style="589"/>
    <col min="12033" max="12033" width="3.125" style="589" customWidth="1"/>
    <col min="12034" max="12034" width="3.375" style="589" customWidth="1"/>
    <col min="12035" max="12035" width="5.875" style="589" customWidth="1"/>
    <col min="12036" max="12037" width="7.125" style="589" customWidth="1"/>
    <col min="12038" max="12040" width="5.875" style="589" customWidth="1"/>
    <col min="12041" max="12042" width="4.625" style="589" customWidth="1"/>
    <col min="12043" max="12048" width="5.875" style="589" customWidth="1"/>
    <col min="12049" max="12288" width="5.875" style="589"/>
    <col min="12289" max="12289" width="3.125" style="589" customWidth="1"/>
    <col min="12290" max="12290" width="3.375" style="589" customWidth="1"/>
    <col min="12291" max="12291" width="5.875" style="589" customWidth="1"/>
    <col min="12292" max="12293" width="7.125" style="589" customWidth="1"/>
    <col min="12294" max="12296" width="5.875" style="589" customWidth="1"/>
    <col min="12297" max="12298" width="4.625" style="589" customWidth="1"/>
    <col min="12299" max="12304" width="5.875" style="589" customWidth="1"/>
    <col min="12305" max="12544" width="5.875" style="589"/>
    <col min="12545" max="12545" width="3.125" style="589" customWidth="1"/>
    <col min="12546" max="12546" width="3.375" style="589" customWidth="1"/>
    <col min="12547" max="12547" width="5.875" style="589" customWidth="1"/>
    <col min="12548" max="12549" width="7.125" style="589" customWidth="1"/>
    <col min="12550" max="12552" width="5.875" style="589" customWidth="1"/>
    <col min="12553" max="12554" width="4.625" style="589" customWidth="1"/>
    <col min="12555" max="12560" width="5.875" style="589" customWidth="1"/>
    <col min="12561" max="12800" width="5.875" style="589"/>
    <col min="12801" max="12801" width="3.125" style="589" customWidth="1"/>
    <col min="12802" max="12802" width="3.375" style="589" customWidth="1"/>
    <col min="12803" max="12803" width="5.875" style="589" customWidth="1"/>
    <col min="12804" max="12805" width="7.125" style="589" customWidth="1"/>
    <col min="12806" max="12808" width="5.875" style="589" customWidth="1"/>
    <col min="12809" max="12810" width="4.625" style="589" customWidth="1"/>
    <col min="12811" max="12816" width="5.875" style="589" customWidth="1"/>
    <col min="12817" max="13056" width="5.875" style="589"/>
    <col min="13057" max="13057" width="3.125" style="589" customWidth="1"/>
    <col min="13058" max="13058" width="3.375" style="589" customWidth="1"/>
    <col min="13059" max="13059" width="5.875" style="589" customWidth="1"/>
    <col min="13060" max="13061" width="7.125" style="589" customWidth="1"/>
    <col min="13062" max="13064" width="5.875" style="589" customWidth="1"/>
    <col min="13065" max="13066" width="4.625" style="589" customWidth="1"/>
    <col min="13067" max="13072" width="5.875" style="589" customWidth="1"/>
    <col min="13073" max="13312" width="5.875" style="589"/>
    <col min="13313" max="13313" width="3.125" style="589" customWidth="1"/>
    <col min="13314" max="13314" width="3.375" style="589" customWidth="1"/>
    <col min="13315" max="13315" width="5.875" style="589" customWidth="1"/>
    <col min="13316" max="13317" width="7.125" style="589" customWidth="1"/>
    <col min="13318" max="13320" width="5.875" style="589" customWidth="1"/>
    <col min="13321" max="13322" width="4.625" style="589" customWidth="1"/>
    <col min="13323" max="13328" width="5.875" style="589" customWidth="1"/>
    <col min="13329" max="13568" width="5.875" style="589"/>
    <col min="13569" max="13569" width="3.125" style="589" customWidth="1"/>
    <col min="13570" max="13570" width="3.375" style="589" customWidth="1"/>
    <col min="13571" max="13571" width="5.875" style="589" customWidth="1"/>
    <col min="13572" max="13573" width="7.125" style="589" customWidth="1"/>
    <col min="13574" max="13576" width="5.875" style="589" customWidth="1"/>
    <col min="13577" max="13578" width="4.625" style="589" customWidth="1"/>
    <col min="13579" max="13584" width="5.875" style="589" customWidth="1"/>
    <col min="13585" max="13824" width="5.875" style="589"/>
    <col min="13825" max="13825" width="3.125" style="589" customWidth="1"/>
    <col min="13826" max="13826" width="3.375" style="589" customWidth="1"/>
    <col min="13827" max="13827" width="5.875" style="589" customWidth="1"/>
    <col min="13828" max="13829" width="7.125" style="589" customWidth="1"/>
    <col min="13830" max="13832" width="5.875" style="589" customWidth="1"/>
    <col min="13833" max="13834" width="4.625" style="589" customWidth="1"/>
    <col min="13835" max="13840" width="5.875" style="589" customWidth="1"/>
    <col min="13841" max="14080" width="5.875" style="589"/>
    <col min="14081" max="14081" width="3.125" style="589" customWidth="1"/>
    <col min="14082" max="14082" width="3.375" style="589" customWidth="1"/>
    <col min="14083" max="14083" width="5.875" style="589" customWidth="1"/>
    <col min="14084" max="14085" width="7.125" style="589" customWidth="1"/>
    <col min="14086" max="14088" width="5.875" style="589" customWidth="1"/>
    <col min="14089" max="14090" width="4.625" style="589" customWidth="1"/>
    <col min="14091" max="14096" width="5.875" style="589" customWidth="1"/>
    <col min="14097" max="14336" width="5.875" style="589"/>
    <col min="14337" max="14337" width="3.125" style="589" customWidth="1"/>
    <col min="14338" max="14338" width="3.375" style="589" customWidth="1"/>
    <col min="14339" max="14339" width="5.875" style="589" customWidth="1"/>
    <col min="14340" max="14341" width="7.125" style="589" customWidth="1"/>
    <col min="14342" max="14344" width="5.875" style="589" customWidth="1"/>
    <col min="14345" max="14346" width="4.625" style="589" customWidth="1"/>
    <col min="14347" max="14352" width="5.875" style="589" customWidth="1"/>
    <col min="14353" max="14592" width="5.875" style="589"/>
    <col min="14593" max="14593" width="3.125" style="589" customWidth="1"/>
    <col min="14594" max="14594" width="3.375" style="589" customWidth="1"/>
    <col min="14595" max="14595" width="5.875" style="589" customWidth="1"/>
    <col min="14596" max="14597" width="7.125" style="589" customWidth="1"/>
    <col min="14598" max="14600" width="5.875" style="589" customWidth="1"/>
    <col min="14601" max="14602" width="4.625" style="589" customWidth="1"/>
    <col min="14603" max="14608" width="5.875" style="589" customWidth="1"/>
    <col min="14609" max="14848" width="5.875" style="589"/>
    <col min="14849" max="14849" width="3.125" style="589" customWidth="1"/>
    <col min="14850" max="14850" width="3.375" style="589" customWidth="1"/>
    <col min="14851" max="14851" width="5.875" style="589" customWidth="1"/>
    <col min="14852" max="14853" width="7.125" style="589" customWidth="1"/>
    <col min="14854" max="14856" width="5.875" style="589" customWidth="1"/>
    <col min="14857" max="14858" width="4.625" style="589" customWidth="1"/>
    <col min="14859" max="14864" width="5.875" style="589" customWidth="1"/>
    <col min="14865" max="15104" width="5.875" style="589"/>
    <col min="15105" max="15105" width="3.125" style="589" customWidth="1"/>
    <col min="15106" max="15106" width="3.375" style="589" customWidth="1"/>
    <col min="15107" max="15107" width="5.875" style="589" customWidth="1"/>
    <col min="15108" max="15109" width="7.125" style="589" customWidth="1"/>
    <col min="15110" max="15112" width="5.875" style="589" customWidth="1"/>
    <col min="15113" max="15114" width="4.625" style="589" customWidth="1"/>
    <col min="15115" max="15120" width="5.875" style="589" customWidth="1"/>
    <col min="15121" max="15360" width="5.875" style="589"/>
    <col min="15361" max="15361" width="3.125" style="589" customWidth="1"/>
    <col min="15362" max="15362" width="3.375" style="589" customWidth="1"/>
    <col min="15363" max="15363" width="5.875" style="589" customWidth="1"/>
    <col min="15364" max="15365" width="7.125" style="589" customWidth="1"/>
    <col min="15366" max="15368" width="5.875" style="589" customWidth="1"/>
    <col min="15369" max="15370" width="4.625" style="589" customWidth="1"/>
    <col min="15371" max="15376" width="5.875" style="589" customWidth="1"/>
    <col min="15377" max="15616" width="5.875" style="589"/>
    <col min="15617" max="15617" width="3.125" style="589" customWidth="1"/>
    <col min="15618" max="15618" width="3.375" style="589" customWidth="1"/>
    <col min="15619" max="15619" width="5.875" style="589" customWidth="1"/>
    <col min="15620" max="15621" width="7.125" style="589" customWidth="1"/>
    <col min="15622" max="15624" width="5.875" style="589" customWidth="1"/>
    <col min="15625" max="15626" width="4.625" style="589" customWidth="1"/>
    <col min="15627" max="15632" width="5.875" style="589" customWidth="1"/>
    <col min="15633" max="15872" width="5.875" style="589"/>
    <col min="15873" max="15873" width="3.125" style="589" customWidth="1"/>
    <col min="15874" max="15874" width="3.375" style="589" customWidth="1"/>
    <col min="15875" max="15875" width="5.875" style="589" customWidth="1"/>
    <col min="15876" max="15877" width="7.125" style="589" customWidth="1"/>
    <col min="15878" max="15880" width="5.875" style="589" customWidth="1"/>
    <col min="15881" max="15882" width="4.625" style="589" customWidth="1"/>
    <col min="15883" max="15888" width="5.875" style="589" customWidth="1"/>
    <col min="15889" max="16128" width="5.875" style="589"/>
    <col min="16129" max="16129" width="3.125" style="589" customWidth="1"/>
    <col min="16130" max="16130" width="3.375" style="589" customWidth="1"/>
    <col min="16131" max="16131" width="5.875" style="589" customWidth="1"/>
    <col min="16132" max="16133" width="7.125" style="589" customWidth="1"/>
    <col min="16134" max="16136" width="5.875" style="589" customWidth="1"/>
    <col min="16137" max="16138" width="4.625" style="589" customWidth="1"/>
    <col min="16139" max="16144" width="5.875" style="589" customWidth="1"/>
    <col min="16145" max="16384" width="5.875" style="589"/>
  </cols>
  <sheetData>
    <row r="1" spans="1:16" ht="14.25">
      <c r="I1" s="590"/>
      <c r="J1" s="590"/>
      <c r="P1" s="590" t="s">
        <v>1184</v>
      </c>
    </row>
    <row r="2" spans="1:16" ht="14.25">
      <c r="I2" s="590"/>
      <c r="J2" s="590"/>
      <c r="P2" s="590"/>
    </row>
    <row r="3" spans="1:16" ht="18.75">
      <c r="A3" s="1366" t="s">
        <v>1134</v>
      </c>
      <c r="B3" s="1366"/>
      <c r="C3" s="1366"/>
      <c r="D3" s="1366"/>
      <c r="E3" s="1366"/>
      <c r="F3" s="1366"/>
      <c r="G3" s="1366"/>
      <c r="H3" s="1366"/>
      <c r="I3" s="1366"/>
      <c r="J3" s="1366"/>
      <c r="K3" s="1366"/>
      <c r="L3" s="1366"/>
      <c r="M3" s="1366"/>
      <c r="N3" s="1366"/>
      <c r="O3" s="1366"/>
      <c r="P3" s="1366"/>
    </row>
    <row r="4" spans="1:16" ht="14.25" customHeight="1">
      <c r="A4" s="645"/>
      <c r="B4" s="645"/>
      <c r="C4" s="645"/>
      <c r="D4" s="645"/>
      <c r="E4" s="645"/>
      <c r="F4" s="645"/>
      <c r="G4" s="645"/>
      <c r="H4" s="645"/>
      <c r="I4" s="645"/>
      <c r="J4" s="645"/>
      <c r="K4" s="645"/>
      <c r="L4" s="645"/>
      <c r="M4" s="645"/>
      <c r="N4" s="645"/>
      <c r="O4" s="645"/>
      <c r="P4" s="645"/>
    </row>
    <row r="5" spans="1:16" ht="14.25">
      <c r="A5" s="591"/>
      <c r="B5" s="591"/>
      <c r="C5" s="591"/>
      <c r="D5" s="591"/>
      <c r="E5" s="591"/>
      <c r="F5" s="591"/>
      <c r="G5" s="591"/>
      <c r="H5" s="591"/>
      <c r="I5" s="591"/>
      <c r="J5" s="591"/>
      <c r="K5" s="591"/>
      <c r="L5" s="591"/>
      <c r="M5" s="591"/>
      <c r="N5" s="591"/>
      <c r="O5" s="591"/>
      <c r="P5" s="591"/>
    </row>
    <row r="6" spans="1:16" ht="14.25">
      <c r="A6" s="592" t="s">
        <v>1135</v>
      </c>
      <c r="B6" s="592"/>
      <c r="C6" s="592"/>
      <c r="D6" s="592"/>
      <c r="E6" s="592"/>
      <c r="F6" s="592"/>
      <c r="G6" s="592"/>
      <c r="H6" s="592"/>
      <c r="I6" s="592"/>
      <c r="J6" s="592"/>
      <c r="K6" s="592"/>
      <c r="L6" s="592"/>
      <c r="M6" s="592"/>
      <c r="N6" s="592"/>
      <c r="O6" s="592"/>
      <c r="P6" s="592"/>
    </row>
    <row r="7" spans="1:16" ht="14.25">
      <c r="A7" s="592"/>
      <c r="B7" s="592"/>
      <c r="C7" s="592"/>
      <c r="D7" s="592"/>
      <c r="E7" s="592"/>
      <c r="F7" s="592"/>
      <c r="G7" s="592"/>
      <c r="H7" s="592"/>
      <c r="I7" s="592"/>
      <c r="J7" s="592"/>
      <c r="K7" s="592"/>
      <c r="L7" s="592"/>
      <c r="M7" s="592"/>
      <c r="N7" s="592"/>
      <c r="O7" s="592"/>
      <c r="P7" s="592"/>
    </row>
    <row r="8" spans="1:16" ht="14.25">
      <c r="A8" s="592"/>
      <c r="B8" s="592"/>
      <c r="C8" s="592"/>
      <c r="D8" s="592"/>
      <c r="E8" s="592"/>
      <c r="F8" s="510"/>
      <c r="G8" s="510"/>
      <c r="H8" s="592"/>
      <c r="I8" s="592"/>
      <c r="J8" s="592"/>
      <c r="K8" s="592"/>
      <c r="L8" s="592"/>
      <c r="M8" s="592"/>
      <c r="N8" s="592"/>
      <c r="O8" s="592"/>
      <c r="P8" s="592"/>
    </row>
    <row r="9" spans="1:16" ht="14.25">
      <c r="A9" s="592"/>
      <c r="B9" s="592"/>
      <c r="D9" s="592"/>
      <c r="E9" s="592"/>
      <c r="F9" s="510"/>
      <c r="G9" s="510"/>
      <c r="H9" s="592"/>
      <c r="I9" s="592"/>
      <c r="J9" s="592"/>
      <c r="K9" s="592"/>
      <c r="L9" s="592"/>
      <c r="M9" s="593"/>
      <c r="N9" s="593"/>
      <c r="O9" s="593"/>
      <c r="P9" s="594" t="s">
        <v>1329</v>
      </c>
    </row>
    <row r="10" spans="1:16" ht="14.25">
      <c r="A10" s="592"/>
      <c r="B10" s="592"/>
      <c r="D10" s="592"/>
      <c r="E10" s="592"/>
      <c r="F10" s="510"/>
      <c r="G10" s="510"/>
      <c r="H10" s="592"/>
      <c r="I10" s="592"/>
      <c r="J10" s="592"/>
      <c r="K10" s="592"/>
      <c r="L10" s="592"/>
      <c r="M10" s="592"/>
      <c r="N10" s="592"/>
      <c r="O10" s="592"/>
      <c r="P10" s="646"/>
    </row>
    <row r="11" spans="1:16" ht="14.25">
      <c r="A11" s="592"/>
      <c r="B11" s="592"/>
      <c r="C11" s="592"/>
      <c r="D11" s="592"/>
      <c r="E11" s="592"/>
      <c r="F11" s="510"/>
      <c r="G11" s="510"/>
      <c r="H11" s="510"/>
      <c r="I11" s="510"/>
      <c r="J11" s="510"/>
      <c r="K11" s="592"/>
      <c r="L11" s="592"/>
      <c r="M11" s="592"/>
      <c r="N11" s="592"/>
      <c r="O11" s="592"/>
      <c r="P11" s="592"/>
    </row>
    <row r="12" spans="1:16" ht="14.25">
      <c r="A12" s="289" t="s">
        <v>613</v>
      </c>
      <c r="B12" s="592"/>
      <c r="C12" s="592"/>
      <c r="D12" s="592"/>
      <c r="E12" s="592"/>
      <c r="F12" s="592"/>
      <c r="G12" s="510"/>
      <c r="H12" s="592"/>
      <c r="I12" s="592"/>
      <c r="J12" s="592"/>
      <c r="K12" s="592"/>
      <c r="L12" s="592"/>
      <c r="M12" s="592"/>
      <c r="N12" s="592"/>
      <c r="O12" s="592"/>
      <c r="P12" s="592"/>
    </row>
    <row r="13" spans="1:16" ht="14.25">
      <c r="A13" s="289"/>
      <c r="B13" s="592"/>
      <c r="C13" s="592"/>
      <c r="D13" s="592"/>
      <c r="E13" s="592"/>
      <c r="F13" s="592"/>
      <c r="G13" s="510"/>
      <c r="H13" s="592"/>
      <c r="I13" s="592"/>
      <c r="J13" s="592"/>
      <c r="K13" s="592"/>
      <c r="L13" s="592"/>
      <c r="M13" s="592"/>
      <c r="N13" s="592"/>
      <c r="O13" s="592"/>
      <c r="P13" s="592"/>
    </row>
    <row r="14" spans="1:16" ht="14.25">
      <c r="A14" s="595"/>
      <c r="B14" s="595"/>
      <c r="C14" s="595"/>
      <c r="D14" s="595"/>
      <c r="E14" s="595"/>
      <c r="F14" s="595"/>
      <c r="G14" s="596"/>
      <c r="H14" s="595"/>
      <c r="I14" s="595"/>
      <c r="J14" s="595"/>
      <c r="K14" s="595"/>
      <c r="L14" s="595"/>
      <c r="M14" s="595"/>
      <c r="N14" s="595"/>
      <c r="O14" s="595"/>
      <c r="P14" s="595"/>
    </row>
    <row r="15" spans="1:16" ht="14.25">
      <c r="A15" s="595"/>
      <c r="B15" s="595"/>
      <c r="C15" s="595"/>
      <c r="D15" s="595"/>
      <c r="F15" s="595" t="str">
        <f>入力シート!C1</f>
        <v>令和4年7月10日執行参議院青森県選挙区選出議員選挙</v>
      </c>
      <c r="H15" s="595"/>
      <c r="I15" s="595"/>
      <c r="J15" s="595"/>
      <c r="K15" s="595"/>
      <c r="L15" s="595"/>
      <c r="M15" s="595"/>
      <c r="N15" s="595"/>
      <c r="P15" s="616" t="s">
        <v>1127</v>
      </c>
    </row>
    <row r="16" spans="1:16" ht="14.25">
      <c r="A16" s="595"/>
      <c r="B16" s="595"/>
      <c r="C16" s="595"/>
      <c r="D16" s="595"/>
      <c r="F16" s="595"/>
      <c r="H16" s="595"/>
      <c r="I16" s="595"/>
      <c r="J16" s="595"/>
      <c r="K16" s="595"/>
      <c r="L16" s="595"/>
      <c r="M16" s="595"/>
      <c r="N16" s="595"/>
      <c r="P16" s="616"/>
    </row>
    <row r="17" spans="1:16" ht="14.25">
      <c r="A17" s="595"/>
      <c r="B17" s="595"/>
      <c r="C17" s="595"/>
      <c r="D17" s="595"/>
      <c r="E17" s="595"/>
      <c r="F17" s="595"/>
      <c r="H17" s="595"/>
      <c r="I17" s="595"/>
      <c r="J17" s="595"/>
      <c r="K17" s="595"/>
      <c r="L17" s="595"/>
      <c r="M17" s="595"/>
      <c r="N17" s="595"/>
      <c r="O17" s="597"/>
      <c r="P17" s="595"/>
    </row>
    <row r="18" spans="1:16" ht="14.25">
      <c r="A18" s="595"/>
      <c r="B18" s="595"/>
      <c r="C18" s="595"/>
      <c r="D18" s="595"/>
      <c r="E18" s="595"/>
      <c r="F18" s="595"/>
      <c r="G18" s="590" t="s">
        <v>544</v>
      </c>
      <c r="H18" s="598"/>
      <c r="I18" s="1281" t="str">
        <f>入力シート!E11</f>
        <v/>
      </c>
      <c r="J18" s="1281"/>
      <c r="K18" s="1281"/>
      <c r="L18" s="1281"/>
      <c r="M18" s="1281"/>
      <c r="N18" s="1281"/>
      <c r="O18" s="1281"/>
      <c r="P18" s="595"/>
    </row>
    <row r="19" spans="1:16" ht="14.25">
      <c r="A19" s="595"/>
      <c r="B19" s="595"/>
      <c r="C19" s="595"/>
      <c r="D19" s="595"/>
      <c r="E19" s="595"/>
      <c r="F19" s="595"/>
      <c r="G19" s="590"/>
      <c r="H19" s="598"/>
      <c r="I19" s="507"/>
      <c r="J19" s="507"/>
      <c r="K19" s="507"/>
      <c r="L19" s="507"/>
      <c r="M19" s="507"/>
      <c r="N19" s="507"/>
      <c r="O19" s="507"/>
      <c r="P19" s="595"/>
    </row>
    <row r="20" spans="1:16" ht="14.25">
      <c r="A20" s="595"/>
      <c r="B20" s="595"/>
      <c r="C20" s="595"/>
      <c r="D20" s="595"/>
      <c r="E20" s="595"/>
      <c r="F20" s="595"/>
      <c r="G20" s="590"/>
      <c r="I20" s="507"/>
      <c r="J20" s="507"/>
      <c r="K20" s="507"/>
      <c r="L20" s="507"/>
      <c r="M20" s="507"/>
      <c r="N20" s="507"/>
      <c r="O20" s="507"/>
      <c r="P20" s="595"/>
    </row>
    <row r="21" spans="1:16" ht="14.25">
      <c r="A21" s="1282" t="s">
        <v>589</v>
      </c>
      <c r="B21" s="1282"/>
      <c r="C21" s="1282"/>
      <c r="D21" s="1282"/>
      <c r="E21" s="1282"/>
      <c r="F21" s="1282"/>
      <c r="G21" s="1282"/>
      <c r="H21" s="1282"/>
      <c r="I21" s="1282"/>
      <c r="J21" s="1282"/>
      <c r="K21" s="1282"/>
      <c r="L21" s="1282"/>
      <c r="M21" s="1282"/>
      <c r="N21" s="1282"/>
      <c r="O21" s="1282"/>
      <c r="P21" s="1282"/>
    </row>
    <row r="22" spans="1:16" ht="9" customHeight="1" thickBot="1">
      <c r="A22" s="599"/>
      <c r="B22" s="599"/>
      <c r="C22" s="599"/>
      <c r="D22" s="599"/>
      <c r="E22" s="599"/>
      <c r="F22" s="599"/>
      <c r="G22" s="599"/>
      <c r="H22" s="599"/>
      <c r="I22" s="599"/>
      <c r="J22" s="599"/>
      <c r="K22" s="599"/>
      <c r="L22" s="599"/>
      <c r="M22" s="599"/>
      <c r="N22" s="599"/>
      <c r="O22" s="599"/>
      <c r="P22" s="599"/>
    </row>
    <row r="23" spans="1:16" ht="15.75" customHeight="1">
      <c r="A23" s="1367" t="s">
        <v>1136</v>
      </c>
      <c r="B23" s="1368"/>
      <c r="C23" s="1368"/>
      <c r="D23" s="1368"/>
      <c r="E23" s="1368"/>
      <c r="F23" s="1368"/>
      <c r="G23" s="1368"/>
      <c r="H23" s="1368"/>
      <c r="I23" s="1369"/>
      <c r="J23" s="617"/>
      <c r="K23" s="602"/>
      <c r="L23" s="601"/>
      <c r="M23" s="602"/>
      <c r="N23" s="602"/>
      <c r="O23" s="602"/>
      <c r="P23" s="603"/>
    </row>
    <row r="24" spans="1:16" ht="15.75" customHeight="1">
      <c r="A24" s="1370"/>
      <c r="B24" s="1371"/>
      <c r="C24" s="1371"/>
      <c r="D24" s="1371"/>
      <c r="E24" s="1371"/>
      <c r="F24" s="1371"/>
      <c r="G24" s="1371"/>
      <c r="H24" s="1371"/>
      <c r="I24" s="1372"/>
      <c r="J24" s="618" t="s">
        <v>1137</v>
      </c>
      <c r="K24" s="619"/>
      <c r="L24" s="620"/>
      <c r="M24" s="621" t="s">
        <v>1138</v>
      </c>
      <c r="N24" s="619"/>
      <c r="O24" s="619"/>
      <c r="P24" s="622"/>
    </row>
    <row r="25" spans="1:16" ht="15.75" customHeight="1">
      <c r="A25" s="1373"/>
      <c r="B25" s="1374"/>
      <c r="C25" s="1374"/>
      <c r="D25" s="1374"/>
      <c r="E25" s="1374"/>
      <c r="F25" s="1374"/>
      <c r="G25" s="1374"/>
      <c r="H25" s="1374"/>
      <c r="I25" s="1375"/>
      <c r="J25" s="605"/>
      <c r="K25" s="607"/>
      <c r="L25" s="606"/>
      <c r="M25" s="605"/>
      <c r="N25" s="607"/>
      <c r="O25" s="607"/>
      <c r="P25" s="608"/>
    </row>
    <row r="26" spans="1:16" ht="24" customHeight="1">
      <c r="A26" s="1376" t="s">
        <v>1139</v>
      </c>
      <c r="B26" s="1377"/>
      <c r="C26" s="1377"/>
      <c r="D26" s="1377"/>
      <c r="E26" s="1377"/>
      <c r="F26" s="1378"/>
      <c r="G26" s="1385" t="s">
        <v>533</v>
      </c>
      <c r="H26" s="1386"/>
      <c r="I26" s="1386"/>
      <c r="J26" s="1387"/>
      <c r="K26" s="1387"/>
      <c r="L26" s="1387"/>
      <c r="M26" s="1387"/>
      <c r="N26" s="1387"/>
      <c r="O26" s="1387"/>
      <c r="P26" s="1388"/>
    </row>
    <row r="27" spans="1:16" ht="24" customHeight="1">
      <c r="A27" s="1379"/>
      <c r="B27" s="1380"/>
      <c r="C27" s="1380"/>
      <c r="D27" s="1380"/>
      <c r="E27" s="1380"/>
      <c r="F27" s="1381"/>
      <c r="G27" s="1389" t="s">
        <v>1140</v>
      </c>
      <c r="H27" s="1390"/>
      <c r="I27" s="1390"/>
      <c r="J27" s="1391"/>
      <c r="K27" s="1391"/>
      <c r="L27" s="1391"/>
      <c r="M27" s="1391"/>
      <c r="N27" s="1391"/>
      <c r="O27" s="1391"/>
      <c r="P27" s="1392"/>
    </row>
    <row r="28" spans="1:16" ht="24" customHeight="1">
      <c r="A28" s="1382"/>
      <c r="B28" s="1383"/>
      <c r="C28" s="1383"/>
      <c r="D28" s="1383"/>
      <c r="E28" s="1383"/>
      <c r="F28" s="1384"/>
      <c r="G28" s="1393" t="s">
        <v>1107</v>
      </c>
      <c r="H28" s="1394"/>
      <c r="I28" s="1394"/>
      <c r="J28" s="1395"/>
      <c r="K28" s="1395"/>
      <c r="L28" s="1395"/>
      <c r="M28" s="1395"/>
      <c r="N28" s="1395"/>
      <c r="O28" s="1395"/>
      <c r="P28" s="1396"/>
    </row>
    <row r="29" spans="1:16" ht="36" customHeight="1">
      <c r="A29" s="1401" t="s">
        <v>1141</v>
      </c>
      <c r="B29" s="1398"/>
      <c r="C29" s="1398"/>
      <c r="D29" s="1398"/>
      <c r="E29" s="1398"/>
      <c r="F29" s="1398"/>
      <c r="G29" s="1398"/>
      <c r="H29" s="1398"/>
      <c r="I29" s="1399"/>
      <c r="J29" s="1397" t="s">
        <v>1130</v>
      </c>
      <c r="K29" s="1398"/>
      <c r="L29" s="1399"/>
      <c r="M29" s="1398" t="s">
        <v>1142</v>
      </c>
      <c r="N29" s="1398"/>
      <c r="O29" s="1398"/>
      <c r="P29" s="1400"/>
    </row>
    <row r="30" spans="1:16" ht="36" customHeight="1">
      <c r="A30" s="1402"/>
      <c r="B30" s="1403"/>
      <c r="C30" s="1403"/>
      <c r="D30" s="1403"/>
      <c r="E30" s="1404"/>
      <c r="F30" s="1404"/>
      <c r="G30" s="1404"/>
      <c r="H30" s="1404"/>
      <c r="I30" s="639"/>
      <c r="J30" s="1405"/>
      <c r="K30" s="1406"/>
      <c r="L30" s="1407"/>
      <c r="M30" s="1408"/>
      <c r="N30" s="1409"/>
      <c r="O30" s="1409"/>
      <c r="P30" s="640"/>
    </row>
    <row r="31" spans="1:16" ht="14.25" customHeight="1" thickBot="1">
      <c r="A31" s="1410"/>
      <c r="B31" s="1411"/>
      <c r="C31" s="1411"/>
      <c r="D31" s="1411"/>
      <c r="E31" s="1412"/>
      <c r="F31" s="1412"/>
      <c r="G31" s="1412"/>
      <c r="H31" s="1412"/>
      <c r="I31" s="643" t="s">
        <v>2</v>
      </c>
      <c r="J31" s="1413"/>
      <c r="K31" s="1414"/>
      <c r="L31" s="1415"/>
      <c r="M31" s="1416"/>
      <c r="N31" s="1417"/>
      <c r="O31" s="1417"/>
      <c r="P31" s="644" t="s">
        <v>2</v>
      </c>
    </row>
    <row r="32" spans="1:16" ht="9" customHeight="1"/>
    <row r="33" spans="1:16" ht="14.25" customHeight="1">
      <c r="A33" s="623" t="s">
        <v>683</v>
      </c>
      <c r="B33" s="623"/>
      <c r="C33" s="623"/>
      <c r="D33" s="623"/>
      <c r="E33" s="623"/>
      <c r="F33" s="623"/>
      <c r="G33" s="623"/>
      <c r="H33" s="623"/>
      <c r="I33" s="623"/>
      <c r="J33" s="623"/>
      <c r="K33" s="623"/>
      <c r="L33" s="623"/>
      <c r="M33" s="623"/>
      <c r="N33" s="623"/>
      <c r="O33" s="623"/>
      <c r="P33" s="623"/>
    </row>
    <row r="34" spans="1:16" ht="14.25" customHeight="1">
      <c r="A34" s="623" t="s">
        <v>1558</v>
      </c>
      <c r="B34" s="623"/>
      <c r="C34" s="623"/>
      <c r="D34" s="623"/>
      <c r="E34" s="623"/>
      <c r="F34" s="623"/>
      <c r="G34" s="623"/>
      <c r="H34" s="623"/>
      <c r="I34" s="623"/>
      <c r="J34" s="623"/>
      <c r="K34" s="623"/>
      <c r="L34" s="623"/>
      <c r="M34" s="623"/>
      <c r="N34" s="623"/>
      <c r="O34" s="623"/>
      <c r="P34" s="623"/>
    </row>
    <row r="35" spans="1:16" ht="14.25" customHeight="1">
      <c r="A35" s="623" t="s">
        <v>1559</v>
      </c>
      <c r="B35" s="623"/>
      <c r="C35" s="623"/>
      <c r="D35" s="623"/>
      <c r="E35" s="623"/>
      <c r="F35" s="623"/>
      <c r="G35" s="623"/>
      <c r="H35" s="623"/>
      <c r="I35" s="623"/>
      <c r="J35" s="623"/>
      <c r="K35" s="623"/>
      <c r="L35" s="623"/>
      <c r="M35" s="623"/>
      <c r="N35" s="623"/>
      <c r="O35" s="623"/>
      <c r="P35" s="623"/>
    </row>
    <row r="36" spans="1:16" ht="14.25" customHeight="1">
      <c r="A36" s="623" t="s">
        <v>1560</v>
      </c>
      <c r="B36" s="623"/>
      <c r="C36" s="623"/>
      <c r="D36" s="623"/>
      <c r="E36" s="623"/>
      <c r="F36" s="623"/>
      <c r="G36" s="623"/>
      <c r="H36" s="623"/>
      <c r="I36" s="623"/>
      <c r="J36" s="623"/>
      <c r="K36" s="623"/>
      <c r="L36" s="623"/>
      <c r="M36" s="623"/>
      <c r="N36" s="623"/>
      <c r="O36" s="623"/>
      <c r="P36" s="623"/>
    </row>
    <row r="37" spans="1:16" ht="14.25" customHeight="1">
      <c r="A37" s="623" t="s">
        <v>1561</v>
      </c>
      <c r="B37" s="623"/>
      <c r="C37" s="623"/>
      <c r="D37" s="623"/>
      <c r="E37" s="623"/>
      <c r="F37" s="623"/>
      <c r="G37" s="623"/>
      <c r="H37" s="623"/>
      <c r="I37" s="623"/>
      <c r="J37" s="623"/>
      <c r="K37" s="623"/>
      <c r="L37" s="623"/>
      <c r="M37" s="623"/>
      <c r="N37" s="623"/>
      <c r="O37" s="623"/>
      <c r="P37" s="623"/>
    </row>
    <row r="38" spans="1:16" ht="14.25" customHeight="1">
      <c r="A38" s="623" t="s">
        <v>1143</v>
      </c>
      <c r="B38" s="623"/>
      <c r="C38" s="623"/>
      <c r="D38" s="623"/>
      <c r="E38" s="623"/>
      <c r="F38" s="623"/>
      <c r="G38" s="623"/>
      <c r="H38" s="623"/>
      <c r="I38" s="623"/>
      <c r="J38" s="623"/>
      <c r="K38" s="623"/>
      <c r="L38" s="623"/>
      <c r="M38" s="623"/>
      <c r="N38" s="623"/>
      <c r="O38" s="623"/>
      <c r="P38" s="623"/>
    </row>
    <row r="39" spans="1:16" ht="14.25" customHeight="1">
      <c r="A39" s="623" t="s">
        <v>1185</v>
      </c>
      <c r="B39" s="623"/>
      <c r="C39" s="623"/>
      <c r="D39" s="623"/>
      <c r="E39" s="623"/>
      <c r="F39" s="623"/>
      <c r="G39" s="623"/>
      <c r="H39" s="623"/>
      <c r="I39" s="623"/>
      <c r="J39" s="623"/>
      <c r="K39" s="623"/>
      <c r="L39" s="623"/>
      <c r="M39" s="623"/>
      <c r="N39" s="623"/>
      <c r="O39" s="623"/>
      <c r="P39" s="623"/>
    </row>
    <row r="40" spans="1:16" ht="14.25" customHeight="1">
      <c r="A40" s="623" t="s">
        <v>1144</v>
      </c>
      <c r="B40" s="623"/>
      <c r="C40" s="623"/>
      <c r="D40" s="623"/>
      <c r="E40" s="623"/>
      <c r="F40" s="623"/>
      <c r="G40" s="623"/>
      <c r="H40" s="623"/>
      <c r="I40" s="623"/>
      <c r="J40" s="623"/>
      <c r="K40" s="623"/>
      <c r="L40" s="623"/>
      <c r="M40" s="623"/>
      <c r="N40" s="623"/>
      <c r="O40" s="623"/>
      <c r="P40" s="623"/>
    </row>
    <row r="41" spans="1:16" ht="14.25" customHeight="1">
      <c r="A41" s="623" t="s">
        <v>1145</v>
      </c>
      <c r="B41" s="623"/>
      <c r="C41" s="623"/>
      <c r="D41" s="623"/>
      <c r="E41" s="623"/>
      <c r="F41" s="623"/>
      <c r="G41" s="623"/>
      <c r="I41" s="624" t="s">
        <v>1146</v>
      </c>
      <c r="J41" s="623"/>
      <c r="K41" s="623"/>
      <c r="L41" s="623"/>
      <c r="M41" s="623"/>
      <c r="N41" s="623"/>
      <c r="O41" s="623"/>
      <c r="P41" s="623"/>
    </row>
    <row r="42" spans="1:16" ht="14.25" customHeight="1">
      <c r="A42" s="623" t="s">
        <v>1147</v>
      </c>
      <c r="B42" s="623"/>
      <c r="C42" s="623"/>
      <c r="D42" s="623"/>
      <c r="E42" s="623"/>
      <c r="F42" s="623"/>
      <c r="G42" s="623"/>
      <c r="I42" s="624" t="s">
        <v>1148</v>
      </c>
      <c r="J42" s="623"/>
      <c r="K42" s="623"/>
      <c r="L42" s="623"/>
      <c r="M42" s="623"/>
      <c r="N42" s="623"/>
      <c r="O42" s="623"/>
      <c r="P42" s="623"/>
    </row>
    <row r="43" spans="1:16" ht="14.25" customHeight="1">
      <c r="A43" s="623" t="s">
        <v>1149</v>
      </c>
      <c r="B43" s="623"/>
      <c r="C43" s="623"/>
      <c r="D43" s="623"/>
      <c r="E43" s="623"/>
      <c r="F43" s="623"/>
      <c r="G43" s="623"/>
      <c r="H43" s="623"/>
      <c r="I43" s="623"/>
      <c r="J43" s="623"/>
      <c r="K43" s="623"/>
      <c r="L43" s="623"/>
      <c r="M43" s="623"/>
      <c r="N43" s="623"/>
      <c r="O43" s="623"/>
      <c r="P43" s="623"/>
    </row>
    <row r="44" spans="1:16" ht="14.25" customHeight="1">
      <c r="A44" s="623" t="s">
        <v>1145</v>
      </c>
      <c r="B44" s="623"/>
      <c r="C44" s="623"/>
      <c r="D44" s="623"/>
      <c r="E44" s="623"/>
      <c r="F44" s="623"/>
      <c r="G44" s="623"/>
      <c r="I44" s="624" t="s">
        <v>1150</v>
      </c>
      <c r="J44" s="623"/>
      <c r="K44" s="623"/>
      <c r="L44" s="623"/>
      <c r="M44" s="623"/>
      <c r="N44" s="623"/>
      <c r="O44" s="623"/>
      <c r="P44" s="623"/>
    </row>
    <row r="45" spans="1:16" ht="14.25" customHeight="1">
      <c r="A45" s="623" t="s">
        <v>1147</v>
      </c>
      <c r="B45" s="623"/>
      <c r="C45" s="623"/>
      <c r="D45" s="623"/>
      <c r="E45" s="623"/>
      <c r="F45" s="623"/>
      <c r="G45" s="623"/>
      <c r="I45" s="624" t="s">
        <v>1151</v>
      </c>
      <c r="J45" s="623"/>
      <c r="K45" s="623"/>
      <c r="L45" s="623"/>
      <c r="M45" s="623"/>
      <c r="N45" s="623"/>
      <c r="O45" s="623"/>
      <c r="P45" s="623"/>
    </row>
    <row r="46" spans="1:16" ht="14.25" customHeight="1">
      <c r="A46" s="623" t="s">
        <v>1562</v>
      </c>
      <c r="B46" s="623"/>
      <c r="C46" s="623"/>
      <c r="D46" s="623"/>
      <c r="E46" s="623"/>
      <c r="F46" s="623"/>
      <c r="G46" s="623"/>
      <c r="H46" s="623"/>
      <c r="I46" s="623"/>
      <c r="J46" s="623"/>
      <c r="K46" s="623"/>
      <c r="L46" s="623"/>
      <c r="M46" s="623"/>
      <c r="N46" s="623"/>
      <c r="O46" s="623"/>
      <c r="P46" s="623"/>
    </row>
    <row r="47" spans="1:16" ht="14.25" customHeight="1">
      <c r="A47" s="623" t="s">
        <v>1563</v>
      </c>
      <c r="B47" s="623"/>
      <c r="C47" s="623"/>
      <c r="D47" s="623"/>
      <c r="E47" s="623"/>
      <c r="F47" s="623"/>
      <c r="G47" s="623"/>
      <c r="H47" s="623"/>
      <c r="I47" s="623"/>
      <c r="J47" s="623"/>
      <c r="K47" s="623"/>
      <c r="L47" s="623"/>
      <c r="M47" s="623"/>
      <c r="N47" s="623"/>
      <c r="O47" s="623"/>
      <c r="P47" s="623"/>
    </row>
    <row r="48" spans="1:16" ht="14.25">
      <c r="A48" s="623"/>
      <c r="B48" s="623"/>
      <c r="C48" s="623"/>
      <c r="D48" s="623"/>
      <c r="E48" s="623"/>
      <c r="F48" s="623"/>
      <c r="G48" s="623"/>
      <c r="H48" s="623"/>
      <c r="I48" s="623"/>
      <c r="J48" s="623"/>
      <c r="K48" s="623"/>
      <c r="L48" s="623"/>
      <c r="M48" s="623"/>
      <c r="N48" s="623"/>
      <c r="O48" s="623"/>
      <c r="P48" s="623"/>
    </row>
    <row r="49" spans="1:16" ht="14.25">
      <c r="A49" s="623"/>
      <c r="B49" s="623"/>
      <c r="C49" s="623"/>
      <c r="D49" s="623"/>
      <c r="E49" s="623"/>
      <c r="F49" s="623"/>
      <c r="G49" s="623"/>
      <c r="H49" s="623"/>
      <c r="I49" s="623"/>
      <c r="J49" s="623"/>
      <c r="K49" s="623"/>
      <c r="L49" s="623"/>
      <c r="M49" s="623"/>
      <c r="N49" s="623"/>
      <c r="O49" s="623"/>
      <c r="P49" s="623"/>
    </row>
    <row r="50" spans="1:16" ht="14.25">
      <c r="A50" s="623"/>
      <c r="B50" s="623"/>
      <c r="C50" s="623"/>
      <c r="D50" s="623"/>
      <c r="E50" s="623"/>
      <c r="F50" s="623"/>
      <c r="G50" s="623"/>
      <c r="H50" s="623"/>
      <c r="I50" s="623"/>
      <c r="J50" s="623"/>
      <c r="K50" s="623"/>
      <c r="L50" s="623"/>
      <c r="M50" s="623"/>
      <c r="N50" s="623"/>
      <c r="O50" s="623"/>
      <c r="P50" s="623"/>
    </row>
    <row r="51" spans="1:16" ht="14.25">
      <c r="A51" s="623"/>
      <c r="B51" s="623"/>
      <c r="C51" s="623"/>
      <c r="D51" s="623"/>
      <c r="E51" s="623"/>
      <c r="F51" s="623"/>
      <c r="G51" s="623"/>
      <c r="H51" s="623"/>
      <c r="I51" s="623"/>
      <c r="J51" s="623"/>
      <c r="K51" s="623"/>
      <c r="L51" s="623"/>
      <c r="M51" s="623"/>
      <c r="N51" s="623"/>
      <c r="O51" s="623"/>
      <c r="P51" s="623"/>
    </row>
    <row r="52" spans="1:16" ht="14.25">
      <c r="A52" s="623"/>
      <c r="B52" s="623"/>
      <c r="C52" s="623"/>
      <c r="D52" s="623"/>
      <c r="E52" s="623"/>
      <c r="F52" s="623"/>
      <c r="G52" s="623"/>
      <c r="H52" s="623"/>
      <c r="I52" s="623"/>
      <c r="J52" s="623"/>
      <c r="K52" s="623"/>
      <c r="L52" s="623"/>
      <c r="M52" s="623"/>
      <c r="N52" s="623"/>
      <c r="O52" s="623"/>
      <c r="P52" s="623"/>
    </row>
    <row r="53" spans="1:16" ht="14.25" customHeight="1">
      <c r="I53" s="590"/>
      <c r="J53" s="590"/>
      <c r="P53" s="590" t="s">
        <v>1184</v>
      </c>
    </row>
    <row r="54" spans="1:16" ht="14.25" customHeight="1">
      <c r="I54" s="590"/>
      <c r="J54" s="590"/>
      <c r="P54" s="590"/>
    </row>
    <row r="55" spans="1:16" ht="18.75">
      <c r="A55" s="1366" t="s">
        <v>1134</v>
      </c>
      <c r="B55" s="1366"/>
      <c r="C55" s="1366"/>
      <c r="D55" s="1366"/>
      <c r="E55" s="1366"/>
      <c r="F55" s="1366"/>
      <c r="G55" s="1366"/>
      <c r="H55" s="1366"/>
      <c r="I55" s="1366"/>
      <c r="J55" s="1366"/>
      <c r="K55" s="1366"/>
      <c r="L55" s="1366"/>
      <c r="M55" s="1366"/>
      <c r="N55" s="1366"/>
      <c r="O55" s="1366"/>
      <c r="P55" s="1366"/>
    </row>
    <row r="56" spans="1:16" ht="14.25">
      <c r="A56" s="591"/>
      <c r="B56" s="591"/>
      <c r="C56" s="591"/>
      <c r="D56" s="591"/>
      <c r="E56" s="591"/>
      <c r="F56" s="591"/>
      <c r="G56" s="591"/>
      <c r="H56" s="591"/>
      <c r="I56" s="591"/>
      <c r="J56" s="591"/>
      <c r="K56" s="591"/>
      <c r="L56" s="591"/>
      <c r="M56" s="591"/>
      <c r="N56" s="591"/>
      <c r="O56" s="591"/>
      <c r="P56" s="591"/>
    </row>
    <row r="57" spans="1:16" ht="14.25">
      <c r="A57" s="591"/>
      <c r="B57" s="591"/>
      <c r="C57" s="591"/>
      <c r="D57" s="591"/>
      <c r="E57" s="591"/>
      <c r="F57" s="591"/>
      <c r="G57" s="591"/>
      <c r="H57" s="591"/>
      <c r="I57" s="591"/>
      <c r="J57" s="591"/>
      <c r="K57" s="591"/>
      <c r="L57" s="591"/>
      <c r="M57" s="591"/>
      <c r="N57" s="591"/>
      <c r="O57" s="591"/>
      <c r="P57" s="591"/>
    </row>
    <row r="58" spans="1:16" ht="14.25">
      <c r="A58" s="592" t="s">
        <v>1135</v>
      </c>
      <c r="B58" s="592"/>
      <c r="C58" s="592"/>
      <c r="D58" s="592"/>
      <c r="E58" s="592"/>
      <c r="F58" s="592"/>
      <c r="G58" s="592"/>
      <c r="H58" s="592"/>
      <c r="I58" s="592"/>
      <c r="J58" s="592"/>
      <c r="K58" s="592"/>
      <c r="L58" s="592"/>
      <c r="M58" s="592"/>
      <c r="N58" s="592"/>
      <c r="O58" s="592"/>
      <c r="P58" s="592"/>
    </row>
    <row r="59" spans="1:16" ht="14.25">
      <c r="A59" s="592"/>
      <c r="B59" s="592"/>
      <c r="C59" s="592"/>
      <c r="D59" s="592"/>
      <c r="E59" s="592"/>
      <c r="F59" s="592"/>
      <c r="G59" s="592"/>
      <c r="H59" s="592"/>
      <c r="I59" s="592"/>
      <c r="J59" s="592"/>
      <c r="K59" s="592"/>
      <c r="L59" s="592"/>
      <c r="M59" s="592"/>
      <c r="N59" s="592"/>
      <c r="O59" s="592"/>
      <c r="P59" s="592"/>
    </row>
    <row r="60" spans="1:16" ht="14.25">
      <c r="A60" s="592"/>
      <c r="B60" s="592"/>
      <c r="C60" s="592"/>
      <c r="D60" s="592"/>
      <c r="E60" s="592"/>
      <c r="F60" s="510"/>
      <c r="G60" s="510"/>
      <c r="H60" s="592"/>
      <c r="I60" s="592"/>
      <c r="J60" s="592"/>
      <c r="K60" s="592"/>
      <c r="L60" s="592"/>
      <c r="M60" s="592"/>
      <c r="N60" s="592"/>
      <c r="O60" s="592"/>
      <c r="P60" s="592"/>
    </row>
    <row r="61" spans="1:16" ht="14.25">
      <c r="A61" s="592"/>
      <c r="B61" s="592"/>
      <c r="D61" s="592"/>
      <c r="E61" s="592"/>
      <c r="F61" s="510"/>
      <c r="G61" s="510"/>
      <c r="H61" s="592"/>
      <c r="I61" s="592"/>
      <c r="J61" s="592"/>
      <c r="K61" s="592"/>
      <c r="L61" s="592"/>
      <c r="M61" s="593"/>
      <c r="N61" s="593"/>
      <c r="O61" s="593"/>
      <c r="P61" s="594" t="s">
        <v>1329</v>
      </c>
    </row>
    <row r="62" spans="1:16" ht="14.25">
      <c r="A62" s="592"/>
      <c r="B62" s="592"/>
      <c r="D62" s="592"/>
      <c r="E62" s="592"/>
      <c r="F62" s="510"/>
      <c r="G62" s="510"/>
      <c r="H62" s="592"/>
      <c r="I62" s="592"/>
      <c r="J62" s="592"/>
      <c r="K62" s="592"/>
      <c r="L62" s="592"/>
      <c r="M62" s="592"/>
      <c r="N62" s="592"/>
      <c r="O62" s="592"/>
      <c r="P62" s="646"/>
    </row>
    <row r="63" spans="1:16" ht="14.25">
      <c r="A63" s="592"/>
      <c r="B63" s="592"/>
      <c r="C63" s="592"/>
      <c r="D63" s="592"/>
      <c r="E63" s="592"/>
      <c r="F63" s="510"/>
      <c r="G63" s="510"/>
      <c r="H63" s="510"/>
      <c r="I63" s="510"/>
      <c r="J63" s="510"/>
      <c r="K63" s="592"/>
      <c r="L63" s="592"/>
      <c r="M63" s="592"/>
      <c r="N63" s="592"/>
      <c r="O63" s="592"/>
      <c r="P63" s="592"/>
    </row>
    <row r="64" spans="1:16" ht="14.25">
      <c r="A64" s="289" t="s">
        <v>613</v>
      </c>
      <c r="B64" s="592"/>
      <c r="C64" s="592"/>
      <c r="D64" s="592"/>
      <c r="E64" s="592"/>
      <c r="F64" s="592"/>
      <c r="G64" s="510"/>
      <c r="H64" s="592"/>
      <c r="I64" s="592"/>
      <c r="J64" s="592"/>
      <c r="K64" s="592"/>
      <c r="L64" s="592"/>
      <c r="M64" s="592"/>
      <c r="N64" s="592"/>
      <c r="O64" s="592"/>
      <c r="P64" s="592"/>
    </row>
    <row r="65" spans="1:16" ht="14.25">
      <c r="A65" s="289"/>
      <c r="B65" s="592"/>
      <c r="C65" s="592"/>
      <c r="D65" s="592"/>
      <c r="E65" s="592"/>
      <c r="F65" s="592"/>
      <c r="G65" s="510"/>
      <c r="H65" s="592"/>
      <c r="I65" s="592"/>
      <c r="J65" s="592"/>
      <c r="K65" s="592"/>
      <c r="L65" s="592"/>
      <c r="M65" s="592"/>
      <c r="N65" s="592"/>
      <c r="O65" s="592"/>
      <c r="P65" s="592"/>
    </row>
    <row r="66" spans="1:16" ht="14.25">
      <c r="A66" s="595"/>
      <c r="B66" s="595"/>
      <c r="C66" s="595"/>
      <c r="D66" s="595"/>
      <c r="E66" s="595"/>
      <c r="F66" s="595"/>
      <c r="G66" s="596"/>
      <c r="H66" s="595"/>
      <c r="I66" s="595"/>
      <c r="J66" s="595"/>
      <c r="K66" s="595"/>
      <c r="L66" s="595"/>
      <c r="M66" s="595"/>
      <c r="N66" s="595"/>
      <c r="O66" s="595"/>
      <c r="P66" s="595"/>
    </row>
    <row r="67" spans="1:16" ht="14.25">
      <c r="A67" s="595"/>
      <c r="B67" s="595"/>
      <c r="C67" s="595"/>
      <c r="D67" s="595"/>
      <c r="F67" s="595" t="str">
        <f>入力シート!C1</f>
        <v>令和4年7月10日執行参議院青森県選挙区選出議員選挙</v>
      </c>
      <c r="H67" s="595"/>
      <c r="I67" s="595"/>
      <c r="J67" s="595"/>
      <c r="K67" s="595"/>
      <c r="L67" s="595"/>
      <c r="M67" s="595"/>
      <c r="N67" s="595"/>
      <c r="P67" s="616" t="s">
        <v>1127</v>
      </c>
    </row>
    <row r="68" spans="1:16" ht="14.25">
      <c r="A68" s="595"/>
      <c r="B68" s="595"/>
      <c r="C68" s="595"/>
      <c r="D68" s="595"/>
      <c r="F68" s="595"/>
      <c r="H68" s="595"/>
      <c r="I68" s="595"/>
      <c r="J68" s="595"/>
      <c r="K68" s="595"/>
      <c r="L68" s="595"/>
      <c r="M68" s="595"/>
      <c r="N68" s="595"/>
      <c r="P68" s="616"/>
    </row>
    <row r="69" spans="1:16" ht="14.25">
      <c r="A69" s="595"/>
      <c r="B69" s="595"/>
      <c r="C69" s="595"/>
      <c r="D69" s="595"/>
      <c r="E69" s="595"/>
      <c r="F69" s="595"/>
      <c r="H69" s="595"/>
      <c r="I69" s="595"/>
      <c r="J69" s="595"/>
      <c r="K69" s="595"/>
      <c r="L69" s="595"/>
      <c r="M69" s="595"/>
      <c r="N69" s="595"/>
      <c r="O69" s="597"/>
      <c r="P69" s="595"/>
    </row>
    <row r="70" spans="1:16" ht="14.25">
      <c r="A70" s="595"/>
      <c r="B70" s="595"/>
      <c r="C70" s="595"/>
      <c r="D70" s="595"/>
      <c r="E70" s="595"/>
      <c r="F70" s="595"/>
      <c r="G70" s="590" t="s">
        <v>544</v>
      </c>
      <c r="H70" s="598"/>
      <c r="I70" s="1281" t="str">
        <f>入力シート!E11</f>
        <v/>
      </c>
      <c r="J70" s="1281"/>
      <c r="K70" s="1281"/>
      <c r="L70" s="1281"/>
      <c r="M70" s="1281"/>
      <c r="N70" s="1281"/>
      <c r="O70" s="1281"/>
      <c r="P70" s="595"/>
    </row>
    <row r="71" spans="1:16" ht="14.25">
      <c r="A71" s="595"/>
      <c r="B71" s="595"/>
      <c r="C71" s="595"/>
      <c r="D71" s="595"/>
      <c r="E71" s="595"/>
      <c r="F71" s="595"/>
      <c r="G71" s="590"/>
      <c r="H71" s="598"/>
      <c r="I71" s="507"/>
      <c r="J71" s="507"/>
      <c r="K71" s="507"/>
      <c r="L71" s="507"/>
      <c r="M71" s="507"/>
      <c r="N71" s="507"/>
      <c r="O71" s="507"/>
      <c r="P71" s="595"/>
    </row>
    <row r="72" spans="1:16" ht="14.25">
      <c r="A72" s="595"/>
      <c r="B72" s="595"/>
      <c r="C72" s="595"/>
      <c r="D72" s="595"/>
      <c r="E72" s="595"/>
      <c r="F72" s="595"/>
      <c r="G72" s="590"/>
      <c r="I72" s="507"/>
      <c r="J72" s="507"/>
      <c r="K72" s="507"/>
      <c r="L72" s="507"/>
      <c r="M72" s="507"/>
      <c r="N72" s="507"/>
      <c r="O72" s="507"/>
      <c r="P72" s="595"/>
    </row>
    <row r="73" spans="1:16" ht="14.25">
      <c r="A73" s="1282" t="s">
        <v>589</v>
      </c>
      <c r="B73" s="1282"/>
      <c r="C73" s="1282"/>
      <c r="D73" s="1282"/>
      <c r="E73" s="1282"/>
      <c r="F73" s="1282"/>
      <c r="G73" s="1282"/>
      <c r="H73" s="1282"/>
      <c r="I73" s="1282"/>
      <c r="J73" s="1282"/>
      <c r="K73" s="1282"/>
      <c r="L73" s="1282"/>
      <c r="M73" s="1282"/>
      <c r="N73" s="1282"/>
      <c r="O73" s="1282"/>
      <c r="P73" s="1282"/>
    </row>
    <row r="74" spans="1:16" ht="9" customHeight="1" thickBot="1">
      <c r="A74" s="599"/>
      <c r="B74" s="599"/>
      <c r="C74" s="599"/>
      <c r="D74" s="599"/>
      <c r="E74" s="599"/>
      <c r="F74" s="599"/>
      <c r="G74" s="599"/>
      <c r="H74" s="599"/>
      <c r="I74" s="599"/>
      <c r="J74" s="599"/>
      <c r="K74" s="599"/>
      <c r="L74" s="599"/>
      <c r="M74" s="599"/>
      <c r="N74" s="599"/>
      <c r="O74" s="599"/>
      <c r="P74" s="599"/>
    </row>
    <row r="75" spans="1:16" ht="15.75" customHeight="1">
      <c r="A75" s="1367" t="s">
        <v>1136</v>
      </c>
      <c r="B75" s="1368"/>
      <c r="C75" s="1368"/>
      <c r="D75" s="1368"/>
      <c r="E75" s="1368"/>
      <c r="F75" s="1368"/>
      <c r="G75" s="1368"/>
      <c r="H75" s="1368"/>
      <c r="I75" s="1369"/>
      <c r="J75" s="617"/>
      <c r="K75" s="602"/>
      <c r="L75" s="601"/>
      <c r="M75" s="602"/>
      <c r="N75" s="602"/>
      <c r="O75" s="602"/>
      <c r="P75" s="603"/>
    </row>
    <row r="76" spans="1:16" ht="15.75" customHeight="1">
      <c r="A76" s="1370"/>
      <c r="B76" s="1371"/>
      <c r="C76" s="1371"/>
      <c r="D76" s="1371"/>
      <c r="E76" s="1371"/>
      <c r="F76" s="1371"/>
      <c r="G76" s="1371"/>
      <c r="H76" s="1371"/>
      <c r="I76" s="1372"/>
      <c r="J76" s="618" t="s">
        <v>1137</v>
      </c>
      <c r="K76" s="619"/>
      <c r="L76" s="620"/>
      <c r="M76" s="621" t="s">
        <v>1138</v>
      </c>
      <c r="N76" s="619"/>
      <c r="O76" s="619"/>
      <c r="P76" s="622"/>
    </row>
    <row r="77" spans="1:16" ht="15.75" customHeight="1">
      <c r="A77" s="1373"/>
      <c r="B77" s="1374"/>
      <c r="C77" s="1374"/>
      <c r="D77" s="1374"/>
      <c r="E77" s="1374"/>
      <c r="F77" s="1374"/>
      <c r="G77" s="1374"/>
      <c r="H77" s="1374"/>
      <c r="I77" s="1375"/>
      <c r="J77" s="605"/>
      <c r="K77" s="607"/>
      <c r="L77" s="606"/>
      <c r="M77" s="605"/>
      <c r="N77" s="607"/>
      <c r="O77" s="607"/>
      <c r="P77" s="608"/>
    </row>
    <row r="78" spans="1:16" ht="24" customHeight="1">
      <c r="A78" s="1376" t="s">
        <v>1139</v>
      </c>
      <c r="B78" s="1377"/>
      <c r="C78" s="1377"/>
      <c r="D78" s="1377"/>
      <c r="E78" s="1377"/>
      <c r="F78" s="1378"/>
      <c r="G78" s="1385" t="s">
        <v>533</v>
      </c>
      <c r="H78" s="1386"/>
      <c r="I78" s="1386"/>
      <c r="J78" s="1387"/>
      <c r="K78" s="1387"/>
      <c r="L78" s="1387"/>
      <c r="M78" s="1387"/>
      <c r="N78" s="1387"/>
      <c r="O78" s="1387"/>
      <c r="P78" s="1388"/>
    </row>
    <row r="79" spans="1:16" ht="24" customHeight="1">
      <c r="A79" s="1379"/>
      <c r="B79" s="1380"/>
      <c r="C79" s="1380"/>
      <c r="D79" s="1380"/>
      <c r="E79" s="1380"/>
      <c r="F79" s="1381"/>
      <c r="G79" s="1389" t="s">
        <v>1140</v>
      </c>
      <c r="H79" s="1390"/>
      <c r="I79" s="1390"/>
      <c r="J79" s="1391"/>
      <c r="K79" s="1391"/>
      <c r="L79" s="1391"/>
      <c r="M79" s="1391"/>
      <c r="N79" s="1391"/>
      <c r="O79" s="1391"/>
      <c r="P79" s="1392"/>
    </row>
    <row r="80" spans="1:16" ht="24" customHeight="1">
      <c r="A80" s="1382"/>
      <c r="B80" s="1383"/>
      <c r="C80" s="1383"/>
      <c r="D80" s="1383"/>
      <c r="E80" s="1383"/>
      <c r="F80" s="1384"/>
      <c r="G80" s="1393" t="s">
        <v>1107</v>
      </c>
      <c r="H80" s="1394"/>
      <c r="I80" s="1394"/>
      <c r="J80" s="1395"/>
      <c r="K80" s="1395"/>
      <c r="L80" s="1395"/>
      <c r="M80" s="1395"/>
      <c r="N80" s="1395"/>
      <c r="O80" s="1395"/>
      <c r="P80" s="1396"/>
    </row>
    <row r="81" spans="1:16" ht="36" customHeight="1">
      <c r="A81" s="1401" t="s">
        <v>1141</v>
      </c>
      <c r="B81" s="1398"/>
      <c r="C81" s="1398"/>
      <c r="D81" s="1398"/>
      <c r="E81" s="1398"/>
      <c r="F81" s="1398"/>
      <c r="G81" s="1398"/>
      <c r="H81" s="1398"/>
      <c r="I81" s="1399"/>
      <c r="J81" s="1397" t="s">
        <v>1130</v>
      </c>
      <c r="K81" s="1398"/>
      <c r="L81" s="1399"/>
      <c r="M81" s="1398" t="s">
        <v>1142</v>
      </c>
      <c r="N81" s="1398"/>
      <c r="O81" s="1398"/>
      <c r="P81" s="1400"/>
    </row>
    <row r="82" spans="1:16" ht="36" customHeight="1">
      <c r="A82" s="1402"/>
      <c r="B82" s="1403"/>
      <c r="C82" s="1403"/>
      <c r="D82" s="1403"/>
      <c r="E82" s="1404"/>
      <c r="F82" s="1404"/>
      <c r="G82" s="1404"/>
      <c r="H82" s="1404"/>
      <c r="I82" s="639"/>
      <c r="J82" s="1405"/>
      <c r="K82" s="1406"/>
      <c r="L82" s="1407"/>
      <c r="M82" s="1408"/>
      <c r="N82" s="1409"/>
      <c r="O82" s="1409"/>
      <c r="P82" s="640"/>
    </row>
    <row r="83" spans="1:16" ht="14.25">
      <c r="A83" s="1418"/>
      <c r="B83" s="1419"/>
      <c r="C83" s="1419"/>
      <c r="D83" s="1419"/>
      <c r="E83" s="1420"/>
      <c r="F83" s="1420"/>
      <c r="G83" s="1420"/>
      <c r="H83" s="1420"/>
      <c r="I83" s="641" t="s">
        <v>2</v>
      </c>
      <c r="J83" s="1421"/>
      <c r="K83" s="1422"/>
      <c r="L83" s="1423"/>
      <c r="M83" s="1424"/>
      <c r="N83" s="1425"/>
      <c r="O83" s="1425"/>
      <c r="P83" s="642" t="s">
        <v>2</v>
      </c>
    </row>
    <row r="84" spans="1:16" ht="9" customHeight="1"/>
    <row r="85" spans="1:16" ht="14.25" customHeight="1">
      <c r="A85" s="623" t="s">
        <v>683</v>
      </c>
      <c r="B85" s="623"/>
      <c r="C85" s="623"/>
      <c r="D85" s="623"/>
      <c r="E85" s="623"/>
      <c r="F85" s="623"/>
      <c r="G85" s="623"/>
      <c r="H85" s="623"/>
      <c r="I85" s="623"/>
      <c r="J85" s="623"/>
      <c r="K85" s="623"/>
      <c r="L85" s="623"/>
      <c r="M85" s="623"/>
      <c r="N85" s="623"/>
      <c r="O85" s="623"/>
      <c r="P85" s="623"/>
    </row>
    <row r="86" spans="1:16" ht="14.25" customHeight="1">
      <c r="A86" s="623" t="s">
        <v>1558</v>
      </c>
      <c r="B86" s="623"/>
      <c r="C86" s="623"/>
      <c r="D86" s="623"/>
      <c r="E86" s="623"/>
      <c r="F86" s="623"/>
      <c r="G86" s="623"/>
      <c r="H86" s="623"/>
      <c r="I86" s="623"/>
      <c r="J86" s="623"/>
      <c r="K86" s="623"/>
      <c r="L86" s="623"/>
      <c r="M86" s="623"/>
      <c r="N86" s="623"/>
      <c r="O86" s="623"/>
      <c r="P86" s="623"/>
    </row>
    <row r="87" spans="1:16" ht="14.25" customHeight="1">
      <c r="A87" s="623" t="s">
        <v>1559</v>
      </c>
      <c r="B87" s="623"/>
      <c r="C87" s="623"/>
      <c r="D87" s="623"/>
      <c r="E87" s="623"/>
      <c r="F87" s="623"/>
      <c r="G87" s="623"/>
      <c r="H87" s="623"/>
      <c r="I87" s="623"/>
      <c r="J87" s="623"/>
      <c r="K87" s="623"/>
      <c r="L87" s="623"/>
      <c r="M87" s="623"/>
      <c r="N87" s="623"/>
      <c r="O87" s="623"/>
      <c r="P87" s="623"/>
    </row>
    <row r="88" spans="1:16" ht="14.25" customHeight="1">
      <c r="A88" s="623" t="s">
        <v>1560</v>
      </c>
      <c r="B88" s="623"/>
      <c r="C88" s="623"/>
      <c r="D88" s="623"/>
      <c r="E88" s="623"/>
      <c r="F88" s="623"/>
      <c r="G88" s="623"/>
      <c r="H88" s="623"/>
      <c r="I88" s="623"/>
      <c r="J88" s="623"/>
      <c r="K88" s="623"/>
      <c r="L88" s="623"/>
      <c r="M88" s="623"/>
      <c r="N88" s="623"/>
      <c r="O88" s="623"/>
      <c r="P88" s="623"/>
    </row>
    <row r="89" spans="1:16" ht="14.25" customHeight="1">
      <c r="A89" s="623" t="s">
        <v>1561</v>
      </c>
      <c r="B89" s="623"/>
      <c r="C89" s="623"/>
      <c r="D89" s="623"/>
      <c r="E89" s="623"/>
      <c r="F89" s="623"/>
      <c r="G89" s="623"/>
      <c r="H89" s="623"/>
      <c r="I89" s="623"/>
      <c r="J89" s="623"/>
      <c r="K89" s="623"/>
      <c r="L89" s="623"/>
      <c r="M89" s="623"/>
      <c r="N89" s="623"/>
      <c r="O89" s="623"/>
      <c r="P89" s="623"/>
    </row>
    <row r="90" spans="1:16" ht="14.25" customHeight="1">
      <c r="A90" s="623" t="s">
        <v>1143</v>
      </c>
      <c r="B90" s="623"/>
      <c r="C90" s="623"/>
      <c r="D90" s="623"/>
      <c r="E90" s="623"/>
      <c r="F90" s="623"/>
      <c r="G90" s="623"/>
      <c r="H90" s="623"/>
      <c r="I90" s="623"/>
      <c r="J90" s="623"/>
      <c r="K90" s="623"/>
      <c r="L90" s="623"/>
      <c r="M90" s="623"/>
      <c r="N90" s="623"/>
      <c r="O90" s="623"/>
      <c r="P90" s="623"/>
    </row>
    <row r="91" spans="1:16" ht="14.25" customHeight="1">
      <c r="A91" s="623" t="s">
        <v>1185</v>
      </c>
      <c r="B91" s="623"/>
      <c r="C91" s="623"/>
      <c r="D91" s="623"/>
      <c r="E91" s="623"/>
      <c r="F91" s="623"/>
      <c r="G91" s="623"/>
      <c r="H91" s="623"/>
      <c r="I91" s="623"/>
      <c r="J91" s="623"/>
      <c r="K91" s="623"/>
      <c r="L91" s="623"/>
      <c r="M91" s="623"/>
      <c r="N91" s="623"/>
      <c r="O91" s="623"/>
      <c r="P91" s="623"/>
    </row>
    <row r="92" spans="1:16" ht="14.25" customHeight="1">
      <c r="A92" s="623" t="s">
        <v>1144</v>
      </c>
      <c r="B92" s="623"/>
      <c r="C92" s="623"/>
      <c r="D92" s="623"/>
      <c r="E92" s="623"/>
      <c r="F92" s="623"/>
      <c r="G92" s="623"/>
      <c r="H92" s="623"/>
      <c r="I92" s="623"/>
      <c r="J92" s="623"/>
      <c r="K92" s="623"/>
      <c r="L92" s="623"/>
      <c r="M92" s="623"/>
      <c r="N92" s="623"/>
      <c r="O92" s="623"/>
      <c r="P92" s="623"/>
    </row>
    <row r="93" spans="1:16" ht="14.25" customHeight="1">
      <c r="A93" s="623" t="s">
        <v>1145</v>
      </c>
      <c r="B93" s="623"/>
      <c r="C93" s="623"/>
      <c r="D93" s="623"/>
      <c r="E93" s="623"/>
      <c r="F93" s="623"/>
      <c r="G93" s="623"/>
      <c r="I93" s="624" t="s">
        <v>1146</v>
      </c>
      <c r="J93" s="623"/>
      <c r="K93" s="623"/>
      <c r="L93" s="623"/>
      <c r="M93" s="623"/>
      <c r="N93" s="623"/>
      <c r="O93" s="623"/>
      <c r="P93" s="623"/>
    </row>
    <row r="94" spans="1:16" ht="14.25" customHeight="1">
      <c r="A94" s="623" t="s">
        <v>1147</v>
      </c>
      <c r="B94" s="623"/>
      <c r="C94" s="623"/>
      <c r="D94" s="623"/>
      <c r="E94" s="623"/>
      <c r="F94" s="623"/>
      <c r="G94" s="623"/>
      <c r="I94" s="624" t="s">
        <v>1148</v>
      </c>
      <c r="J94" s="623"/>
      <c r="K94" s="623"/>
      <c r="L94" s="623"/>
      <c r="M94" s="623"/>
      <c r="N94" s="623"/>
      <c r="O94" s="623"/>
      <c r="P94" s="623"/>
    </row>
    <row r="95" spans="1:16" ht="14.25" customHeight="1">
      <c r="A95" s="623" t="s">
        <v>1149</v>
      </c>
      <c r="B95" s="623"/>
      <c r="C95" s="623"/>
      <c r="D95" s="623"/>
      <c r="E95" s="623"/>
      <c r="F95" s="623"/>
      <c r="G95" s="623"/>
      <c r="H95" s="623"/>
      <c r="I95" s="623"/>
      <c r="J95" s="623"/>
      <c r="K95" s="623"/>
      <c r="L95" s="623"/>
      <c r="M95" s="623"/>
      <c r="N95" s="623"/>
      <c r="O95" s="623"/>
      <c r="P95" s="623"/>
    </row>
    <row r="96" spans="1:16" ht="14.25" customHeight="1">
      <c r="A96" s="623" t="s">
        <v>1145</v>
      </c>
      <c r="B96" s="623"/>
      <c r="C96" s="623"/>
      <c r="D96" s="623"/>
      <c r="E96" s="623"/>
      <c r="F96" s="623"/>
      <c r="G96" s="623"/>
      <c r="I96" s="624" t="s">
        <v>1150</v>
      </c>
      <c r="J96" s="623"/>
      <c r="K96" s="623"/>
      <c r="L96" s="623"/>
      <c r="M96" s="623"/>
      <c r="N96" s="623"/>
      <c r="O96" s="623"/>
      <c r="P96" s="623"/>
    </row>
    <row r="97" spans="1:16" ht="14.25" customHeight="1">
      <c r="A97" s="623" t="s">
        <v>1147</v>
      </c>
      <c r="B97" s="623"/>
      <c r="C97" s="623"/>
      <c r="D97" s="623"/>
      <c r="E97" s="623"/>
      <c r="F97" s="623"/>
      <c r="G97" s="623"/>
      <c r="I97" s="624" t="s">
        <v>1151</v>
      </c>
      <c r="J97" s="623"/>
      <c r="K97" s="623"/>
      <c r="L97" s="623"/>
      <c r="M97" s="623"/>
      <c r="N97" s="623"/>
      <c r="O97" s="623"/>
      <c r="P97" s="623"/>
    </row>
    <row r="98" spans="1:16" ht="14.25" customHeight="1">
      <c r="A98" s="623" t="s">
        <v>1562</v>
      </c>
      <c r="B98" s="623"/>
      <c r="C98" s="623"/>
      <c r="D98" s="623"/>
      <c r="E98" s="623"/>
      <c r="F98" s="623"/>
      <c r="G98" s="623"/>
      <c r="H98" s="623"/>
      <c r="I98" s="623"/>
      <c r="J98" s="623"/>
      <c r="K98" s="623"/>
      <c r="L98" s="623"/>
      <c r="M98" s="623"/>
      <c r="N98" s="623"/>
      <c r="O98" s="623"/>
      <c r="P98" s="623"/>
    </row>
    <row r="99" spans="1:16" ht="14.25" customHeight="1">
      <c r="A99" s="623" t="s">
        <v>1563</v>
      </c>
      <c r="B99" s="623"/>
      <c r="C99" s="623"/>
      <c r="D99" s="623"/>
      <c r="E99" s="623"/>
      <c r="F99" s="623"/>
      <c r="G99" s="623"/>
      <c r="H99" s="623"/>
      <c r="I99" s="623"/>
      <c r="J99" s="623"/>
      <c r="K99" s="623"/>
      <c r="L99" s="623"/>
      <c r="M99" s="623"/>
      <c r="N99" s="623"/>
      <c r="O99" s="623"/>
      <c r="P99" s="623"/>
    </row>
    <row r="100" spans="1:16" ht="14.25" customHeight="1">
      <c r="A100" s="623"/>
      <c r="B100" s="623"/>
      <c r="C100" s="623"/>
      <c r="D100" s="623"/>
      <c r="E100" s="623"/>
      <c r="F100" s="623"/>
      <c r="G100" s="623"/>
      <c r="H100" s="623"/>
      <c r="I100" s="623"/>
      <c r="J100" s="623"/>
      <c r="K100" s="623"/>
      <c r="L100" s="623"/>
      <c r="M100" s="623"/>
      <c r="N100" s="623"/>
      <c r="O100" s="623"/>
      <c r="P100" s="623"/>
    </row>
    <row r="101" spans="1:16" ht="14.25" customHeight="1">
      <c r="A101" s="623"/>
      <c r="B101" s="623"/>
      <c r="C101" s="623"/>
      <c r="D101" s="623"/>
      <c r="E101" s="623"/>
      <c r="F101" s="623"/>
      <c r="G101" s="623"/>
      <c r="H101" s="623"/>
      <c r="I101" s="623"/>
      <c r="J101" s="623"/>
      <c r="K101" s="623"/>
      <c r="L101" s="623"/>
      <c r="M101" s="623"/>
      <c r="N101" s="623"/>
      <c r="O101" s="623"/>
      <c r="P101" s="623"/>
    </row>
    <row r="102" spans="1:16" ht="14.25" customHeight="1">
      <c r="A102" s="623"/>
      <c r="B102" s="623"/>
      <c r="C102" s="623"/>
      <c r="D102" s="623"/>
      <c r="E102" s="623"/>
      <c r="F102" s="623"/>
      <c r="G102" s="623"/>
      <c r="H102" s="623"/>
      <c r="I102" s="623"/>
      <c r="J102" s="623"/>
      <c r="K102" s="623"/>
      <c r="L102" s="623"/>
      <c r="M102" s="623"/>
      <c r="N102" s="623"/>
      <c r="O102" s="623"/>
      <c r="P102" s="623"/>
    </row>
    <row r="103" spans="1:16" ht="14.25" customHeight="1">
      <c r="A103" s="623"/>
      <c r="B103" s="623"/>
      <c r="C103" s="623"/>
      <c r="D103" s="623"/>
      <c r="E103" s="623"/>
      <c r="F103" s="623"/>
      <c r="G103" s="623"/>
      <c r="H103" s="623"/>
      <c r="I103" s="623"/>
      <c r="J103" s="623"/>
      <c r="K103" s="623"/>
      <c r="L103" s="623"/>
      <c r="M103" s="623"/>
      <c r="N103" s="623"/>
      <c r="O103" s="623"/>
      <c r="P103" s="623"/>
    </row>
    <row r="104" spans="1:16" ht="14.25" customHeight="1">
      <c r="A104" s="623"/>
      <c r="B104" s="623"/>
      <c r="C104" s="623"/>
      <c r="D104" s="623"/>
      <c r="E104" s="623"/>
      <c r="F104" s="623"/>
      <c r="G104" s="623"/>
      <c r="H104" s="623"/>
      <c r="I104" s="623"/>
      <c r="J104" s="623"/>
      <c r="K104" s="623"/>
      <c r="L104" s="623"/>
      <c r="M104" s="623"/>
      <c r="N104" s="623"/>
      <c r="O104" s="623"/>
      <c r="P104" s="623"/>
    </row>
    <row r="105" spans="1:16" ht="14.25" customHeight="1">
      <c r="A105" s="623"/>
      <c r="B105" s="623"/>
      <c r="C105" s="623"/>
      <c r="D105" s="623"/>
      <c r="E105" s="623"/>
      <c r="F105" s="623"/>
      <c r="G105" s="623"/>
      <c r="H105" s="623"/>
      <c r="I105" s="623"/>
      <c r="J105" s="623"/>
      <c r="K105" s="623"/>
      <c r="L105" s="623"/>
      <c r="M105" s="623"/>
      <c r="N105" s="623"/>
      <c r="O105" s="623"/>
      <c r="P105" s="623"/>
    </row>
    <row r="106" spans="1:16" s="623" customFormat="1" ht="14.25" customHeight="1"/>
  </sheetData>
  <mergeCells count="44">
    <mergeCell ref="A83:D83"/>
    <mergeCell ref="E83:H83"/>
    <mergeCell ref="J83:L83"/>
    <mergeCell ref="M83:O83"/>
    <mergeCell ref="J81:L81"/>
    <mergeCell ref="M81:P81"/>
    <mergeCell ref="A82:D82"/>
    <mergeCell ref="E82:H82"/>
    <mergeCell ref="J82:L82"/>
    <mergeCell ref="M82:O82"/>
    <mergeCell ref="A81:I81"/>
    <mergeCell ref="A75:I77"/>
    <mergeCell ref="A78:F80"/>
    <mergeCell ref="G78:I78"/>
    <mergeCell ref="J78:P78"/>
    <mergeCell ref="G79:I79"/>
    <mergeCell ref="J79:P79"/>
    <mergeCell ref="G80:I80"/>
    <mergeCell ref="J80:P80"/>
    <mergeCell ref="A73:P73"/>
    <mergeCell ref="A30:D30"/>
    <mergeCell ref="E30:H30"/>
    <mergeCell ref="J30:L30"/>
    <mergeCell ref="M30:O30"/>
    <mergeCell ref="A31:D31"/>
    <mergeCell ref="E31:H31"/>
    <mergeCell ref="J31:L31"/>
    <mergeCell ref="M31:O31"/>
    <mergeCell ref="J29:L29"/>
    <mergeCell ref="M29:P29"/>
    <mergeCell ref="A29:I29"/>
    <mergeCell ref="A55:P55"/>
    <mergeCell ref="I70:O70"/>
    <mergeCell ref="A3:P3"/>
    <mergeCell ref="I18:O18"/>
    <mergeCell ref="A21:P21"/>
    <mergeCell ref="A23:I25"/>
    <mergeCell ref="A26:F28"/>
    <mergeCell ref="G26:I26"/>
    <mergeCell ref="J26:P26"/>
    <mergeCell ref="G27:I27"/>
    <mergeCell ref="J27:P27"/>
    <mergeCell ref="G28:I28"/>
    <mergeCell ref="J28:P28"/>
  </mergeCells>
  <phoneticPr fontId="3"/>
  <pageMargins left="0.78740157480314965" right="0.31496062992125984" top="0.78740157480314965" bottom="0.78740157480314965" header="0.51181102362204722" footer="0.31496062992125984"/>
  <pageSetup paperSize="9" scale="96" orientation="portrait" horizontalDpi="200" verticalDpi="200" r:id="rId1"/>
  <headerFooter alignWithMargins="0"/>
  <rowBreaks count="1" manualBreakCount="1">
    <brk id="52" max="15" man="1"/>
  </rowBreaks>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76"/>
  <sheetViews>
    <sheetView view="pageBreakPreview" topLeftCell="A55" zoomScaleNormal="100" zoomScaleSheetLayoutView="100" workbookViewId="0">
      <selection activeCell="AC42" sqref="AC42"/>
    </sheetView>
  </sheetViews>
  <sheetFormatPr defaultColWidth="5.875" defaultRowHeight="14.25"/>
  <cols>
    <col min="1" max="1" width="2.625" style="289" customWidth="1"/>
    <col min="2" max="2" width="3.875" style="289" customWidth="1"/>
    <col min="3" max="3" width="3.5" style="289" customWidth="1"/>
    <col min="4" max="4" width="6.375" style="289" customWidth="1"/>
    <col min="5" max="5" width="3.5" style="289" customWidth="1"/>
    <col min="6" max="6" width="6.875" style="289" customWidth="1"/>
    <col min="7" max="7" width="3.5" style="289" customWidth="1"/>
    <col min="8" max="8" width="5.875" style="289" customWidth="1"/>
    <col min="9" max="9" width="3.5" style="289" customWidth="1"/>
    <col min="10" max="10" width="5.875" style="289" customWidth="1"/>
    <col min="11" max="11" width="3.5" style="289" customWidth="1"/>
    <col min="12" max="12" width="4.875" style="289" customWidth="1"/>
    <col min="13" max="13" width="3.5" style="289" customWidth="1"/>
    <col min="14" max="14" width="6.375" style="289" customWidth="1"/>
    <col min="15" max="15" width="3.5" style="289" customWidth="1"/>
    <col min="16" max="16" width="5.875" style="289" customWidth="1"/>
    <col min="17" max="17" width="3.5" style="289" customWidth="1"/>
    <col min="18" max="18" width="6.875" style="289" customWidth="1"/>
    <col min="19" max="19" width="3.5" style="289" customWidth="1"/>
    <col min="20" max="20" width="3.25" style="289" bestFit="1" customWidth="1"/>
    <col min="21" max="21" width="3.5" style="289" customWidth="1"/>
    <col min="22" max="22" width="5.875" style="289"/>
    <col min="23" max="23" width="3.5" style="289" customWidth="1"/>
    <col min="24" max="24" width="5.875" style="289"/>
    <col min="25" max="25" width="3.5" style="289" customWidth="1"/>
    <col min="26" max="26" width="5.875" style="289"/>
    <col min="27" max="27" width="3.5" style="289" customWidth="1"/>
    <col min="28" max="256" width="5.875" style="289"/>
    <col min="257" max="257" width="2.625" style="289" customWidth="1"/>
    <col min="258" max="258" width="3.875" style="289" customWidth="1"/>
    <col min="259" max="259" width="3.5" style="289" customWidth="1"/>
    <col min="260" max="260" width="6.375" style="289" customWidth="1"/>
    <col min="261" max="261" width="3.5" style="289" customWidth="1"/>
    <col min="262" max="262" width="6.875" style="289" customWidth="1"/>
    <col min="263" max="263" width="3.5" style="289" customWidth="1"/>
    <col min="264" max="264" width="5.875" style="289" customWidth="1"/>
    <col min="265" max="265" width="3.5" style="289" customWidth="1"/>
    <col min="266" max="266" width="5.875" style="289" customWidth="1"/>
    <col min="267" max="267" width="3.5" style="289" customWidth="1"/>
    <col min="268" max="268" width="4.875" style="289" customWidth="1"/>
    <col min="269" max="269" width="3.5" style="289" customWidth="1"/>
    <col min="270" max="270" width="6.375" style="289" customWidth="1"/>
    <col min="271" max="271" width="3.5" style="289" customWidth="1"/>
    <col min="272" max="272" width="5.875" style="289" customWidth="1"/>
    <col min="273" max="273" width="3.5" style="289" customWidth="1"/>
    <col min="274" max="274" width="6.875" style="289" customWidth="1"/>
    <col min="275" max="275" width="3.5" style="289" customWidth="1"/>
    <col min="276" max="276" width="3.25" style="289" bestFit="1" customWidth="1"/>
    <col min="277" max="277" width="3.5" style="289" customWidth="1"/>
    <col min="278" max="278" width="5.875" style="289"/>
    <col min="279" max="279" width="3.5" style="289" customWidth="1"/>
    <col min="280" max="280" width="5.875" style="289"/>
    <col min="281" max="281" width="3.5" style="289" customWidth="1"/>
    <col min="282" max="282" width="5.875" style="289"/>
    <col min="283" max="283" width="3.5" style="289" customWidth="1"/>
    <col min="284" max="512" width="5.875" style="289"/>
    <col min="513" max="513" width="2.625" style="289" customWidth="1"/>
    <col min="514" max="514" width="3.875" style="289" customWidth="1"/>
    <col min="515" max="515" width="3.5" style="289" customWidth="1"/>
    <col min="516" max="516" width="6.375" style="289" customWidth="1"/>
    <col min="517" max="517" width="3.5" style="289" customWidth="1"/>
    <col min="518" max="518" width="6.875" style="289" customWidth="1"/>
    <col min="519" max="519" width="3.5" style="289" customWidth="1"/>
    <col min="520" max="520" width="5.875" style="289" customWidth="1"/>
    <col min="521" max="521" width="3.5" style="289" customWidth="1"/>
    <col min="522" max="522" width="5.875" style="289" customWidth="1"/>
    <col min="523" max="523" width="3.5" style="289" customWidth="1"/>
    <col min="524" max="524" width="4.875" style="289" customWidth="1"/>
    <col min="525" max="525" width="3.5" style="289" customWidth="1"/>
    <col min="526" max="526" width="6.375" style="289" customWidth="1"/>
    <col min="527" max="527" width="3.5" style="289" customWidth="1"/>
    <col min="528" max="528" width="5.875" style="289" customWidth="1"/>
    <col min="529" max="529" width="3.5" style="289" customWidth="1"/>
    <col min="530" max="530" width="6.875" style="289" customWidth="1"/>
    <col min="531" max="531" width="3.5" style="289" customWidth="1"/>
    <col min="532" max="532" width="3.25" style="289" bestFit="1" customWidth="1"/>
    <col min="533" max="533" width="3.5" style="289" customWidth="1"/>
    <col min="534" max="534" width="5.875" style="289"/>
    <col min="535" max="535" width="3.5" style="289" customWidth="1"/>
    <col min="536" max="536" width="5.875" style="289"/>
    <col min="537" max="537" width="3.5" style="289" customWidth="1"/>
    <col min="538" max="538" width="5.875" style="289"/>
    <col min="539" max="539" width="3.5" style="289" customWidth="1"/>
    <col min="540" max="768" width="5.875" style="289"/>
    <col min="769" max="769" width="2.625" style="289" customWidth="1"/>
    <col min="770" max="770" width="3.875" style="289" customWidth="1"/>
    <col min="771" max="771" width="3.5" style="289" customWidth="1"/>
    <col min="772" max="772" width="6.375" style="289" customWidth="1"/>
    <col min="773" max="773" width="3.5" style="289" customWidth="1"/>
    <col min="774" max="774" width="6.875" style="289" customWidth="1"/>
    <col min="775" max="775" width="3.5" style="289" customWidth="1"/>
    <col min="776" max="776" width="5.875" style="289" customWidth="1"/>
    <col min="777" max="777" width="3.5" style="289" customWidth="1"/>
    <col min="778" max="778" width="5.875" style="289" customWidth="1"/>
    <col min="779" max="779" width="3.5" style="289" customWidth="1"/>
    <col min="780" max="780" width="4.875" style="289" customWidth="1"/>
    <col min="781" max="781" width="3.5" style="289" customWidth="1"/>
    <col min="782" max="782" width="6.375" style="289" customWidth="1"/>
    <col min="783" max="783" width="3.5" style="289" customWidth="1"/>
    <col min="784" max="784" width="5.875" style="289" customWidth="1"/>
    <col min="785" max="785" width="3.5" style="289" customWidth="1"/>
    <col min="786" max="786" width="6.875" style="289" customWidth="1"/>
    <col min="787" max="787" width="3.5" style="289" customWidth="1"/>
    <col min="788" max="788" width="3.25" style="289" bestFit="1" customWidth="1"/>
    <col min="789" max="789" width="3.5" style="289" customWidth="1"/>
    <col min="790" max="790" width="5.875" style="289"/>
    <col min="791" max="791" width="3.5" style="289" customWidth="1"/>
    <col min="792" max="792" width="5.875" style="289"/>
    <col min="793" max="793" width="3.5" style="289" customWidth="1"/>
    <col min="794" max="794" width="5.875" style="289"/>
    <col min="795" max="795" width="3.5" style="289" customWidth="1"/>
    <col min="796" max="1024" width="5.875" style="289"/>
    <col min="1025" max="1025" width="2.625" style="289" customWidth="1"/>
    <col min="1026" max="1026" width="3.875" style="289" customWidth="1"/>
    <col min="1027" max="1027" width="3.5" style="289" customWidth="1"/>
    <col min="1028" max="1028" width="6.375" style="289" customWidth="1"/>
    <col min="1029" max="1029" width="3.5" style="289" customWidth="1"/>
    <col min="1030" max="1030" width="6.875" style="289" customWidth="1"/>
    <col min="1031" max="1031" width="3.5" style="289" customWidth="1"/>
    <col min="1032" max="1032" width="5.875" style="289" customWidth="1"/>
    <col min="1033" max="1033" width="3.5" style="289" customWidth="1"/>
    <col min="1034" max="1034" width="5.875" style="289" customWidth="1"/>
    <col min="1035" max="1035" width="3.5" style="289" customWidth="1"/>
    <col min="1036" max="1036" width="4.875" style="289" customWidth="1"/>
    <col min="1037" max="1037" width="3.5" style="289" customWidth="1"/>
    <col min="1038" max="1038" width="6.375" style="289" customWidth="1"/>
    <col min="1039" max="1039" width="3.5" style="289" customWidth="1"/>
    <col min="1040" max="1040" width="5.875" style="289" customWidth="1"/>
    <col min="1041" max="1041" width="3.5" style="289" customWidth="1"/>
    <col min="1042" max="1042" width="6.875" style="289" customWidth="1"/>
    <col min="1043" max="1043" width="3.5" style="289" customWidth="1"/>
    <col min="1044" max="1044" width="3.25" style="289" bestFit="1" customWidth="1"/>
    <col min="1045" max="1045" width="3.5" style="289" customWidth="1"/>
    <col min="1046" max="1046" width="5.875" style="289"/>
    <col min="1047" max="1047" width="3.5" style="289" customWidth="1"/>
    <col min="1048" max="1048" width="5.875" style="289"/>
    <col min="1049" max="1049" width="3.5" style="289" customWidth="1"/>
    <col min="1050" max="1050" width="5.875" style="289"/>
    <col min="1051" max="1051" width="3.5" style="289" customWidth="1"/>
    <col min="1052" max="1280" width="5.875" style="289"/>
    <col min="1281" max="1281" width="2.625" style="289" customWidth="1"/>
    <col min="1282" max="1282" width="3.875" style="289" customWidth="1"/>
    <col min="1283" max="1283" width="3.5" style="289" customWidth="1"/>
    <col min="1284" max="1284" width="6.375" style="289" customWidth="1"/>
    <col min="1285" max="1285" width="3.5" style="289" customWidth="1"/>
    <col min="1286" max="1286" width="6.875" style="289" customWidth="1"/>
    <col min="1287" max="1287" width="3.5" style="289" customWidth="1"/>
    <col min="1288" max="1288" width="5.875" style="289" customWidth="1"/>
    <col min="1289" max="1289" width="3.5" style="289" customWidth="1"/>
    <col min="1290" max="1290" width="5.875" style="289" customWidth="1"/>
    <col min="1291" max="1291" width="3.5" style="289" customWidth="1"/>
    <col min="1292" max="1292" width="4.875" style="289" customWidth="1"/>
    <col min="1293" max="1293" width="3.5" style="289" customWidth="1"/>
    <col min="1294" max="1294" width="6.375" style="289" customWidth="1"/>
    <col min="1295" max="1295" width="3.5" style="289" customWidth="1"/>
    <col min="1296" max="1296" width="5.875" style="289" customWidth="1"/>
    <col min="1297" max="1297" width="3.5" style="289" customWidth="1"/>
    <col min="1298" max="1298" width="6.875" style="289" customWidth="1"/>
    <col min="1299" max="1299" width="3.5" style="289" customWidth="1"/>
    <col min="1300" max="1300" width="3.25" style="289" bestFit="1" customWidth="1"/>
    <col min="1301" max="1301" width="3.5" style="289" customWidth="1"/>
    <col min="1302" max="1302" width="5.875" style="289"/>
    <col min="1303" max="1303" width="3.5" style="289" customWidth="1"/>
    <col min="1304" max="1304" width="5.875" style="289"/>
    <col min="1305" max="1305" width="3.5" style="289" customWidth="1"/>
    <col min="1306" max="1306" width="5.875" style="289"/>
    <col min="1307" max="1307" width="3.5" style="289" customWidth="1"/>
    <col min="1308" max="1536" width="5.875" style="289"/>
    <col min="1537" max="1537" width="2.625" style="289" customWidth="1"/>
    <col min="1538" max="1538" width="3.875" style="289" customWidth="1"/>
    <col min="1539" max="1539" width="3.5" style="289" customWidth="1"/>
    <col min="1540" max="1540" width="6.375" style="289" customWidth="1"/>
    <col min="1541" max="1541" width="3.5" style="289" customWidth="1"/>
    <col min="1542" max="1542" width="6.875" style="289" customWidth="1"/>
    <col min="1543" max="1543" width="3.5" style="289" customWidth="1"/>
    <col min="1544" max="1544" width="5.875" style="289" customWidth="1"/>
    <col min="1545" max="1545" width="3.5" style="289" customWidth="1"/>
    <col min="1546" max="1546" width="5.875" style="289" customWidth="1"/>
    <col min="1547" max="1547" width="3.5" style="289" customWidth="1"/>
    <col min="1548" max="1548" width="4.875" style="289" customWidth="1"/>
    <col min="1549" max="1549" width="3.5" style="289" customWidth="1"/>
    <col min="1550" max="1550" width="6.375" style="289" customWidth="1"/>
    <col min="1551" max="1551" width="3.5" style="289" customWidth="1"/>
    <col min="1552" max="1552" width="5.875" style="289" customWidth="1"/>
    <col min="1553" max="1553" width="3.5" style="289" customWidth="1"/>
    <col min="1554" max="1554" width="6.875" style="289" customWidth="1"/>
    <col min="1555" max="1555" width="3.5" style="289" customWidth="1"/>
    <col min="1556" max="1556" width="3.25" style="289" bestFit="1" customWidth="1"/>
    <col min="1557" max="1557" width="3.5" style="289" customWidth="1"/>
    <col min="1558" max="1558" width="5.875" style="289"/>
    <col min="1559" max="1559" width="3.5" style="289" customWidth="1"/>
    <col min="1560" max="1560" width="5.875" style="289"/>
    <col min="1561" max="1561" width="3.5" style="289" customWidth="1"/>
    <col min="1562" max="1562" width="5.875" style="289"/>
    <col min="1563" max="1563" width="3.5" style="289" customWidth="1"/>
    <col min="1564" max="1792" width="5.875" style="289"/>
    <col min="1793" max="1793" width="2.625" style="289" customWidth="1"/>
    <col min="1794" max="1794" width="3.875" style="289" customWidth="1"/>
    <col min="1795" max="1795" width="3.5" style="289" customWidth="1"/>
    <col min="1796" max="1796" width="6.375" style="289" customWidth="1"/>
    <col min="1797" max="1797" width="3.5" style="289" customWidth="1"/>
    <col min="1798" max="1798" width="6.875" style="289" customWidth="1"/>
    <col min="1799" max="1799" width="3.5" style="289" customWidth="1"/>
    <col min="1800" max="1800" width="5.875" style="289" customWidth="1"/>
    <col min="1801" max="1801" width="3.5" style="289" customWidth="1"/>
    <col min="1802" max="1802" width="5.875" style="289" customWidth="1"/>
    <col min="1803" max="1803" width="3.5" style="289" customWidth="1"/>
    <col min="1804" max="1804" width="4.875" style="289" customWidth="1"/>
    <col min="1805" max="1805" width="3.5" style="289" customWidth="1"/>
    <col min="1806" max="1806" width="6.375" style="289" customWidth="1"/>
    <col min="1807" max="1807" width="3.5" style="289" customWidth="1"/>
    <col min="1808" max="1808" width="5.875" style="289" customWidth="1"/>
    <col min="1809" max="1809" width="3.5" style="289" customWidth="1"/>
    <col min="1810" max="1810" width="6.875" style="289" customWidth="1"/>
    <col min="1811" max="1811" width="3.5" style="289" customWidth="1"/>
    <col min="1812" max="1812" width="3.25" style="289" bestFit="1" customWidth="1"/>
    <col min="1813" max="1813" width="3.5" style="289" customWidth="1"/>
    <col min="1814" max="1814" width="5.875" style="289"/>
    <col min="1815" max="1815" width="3.5" style="289" customWidth="1"/>
    <col min="1816" max="1816" width="5.875" style="289"/>
    <col min="1817" max="1817" width="3.5" style="289" customWidth="1"/>
    <col min="1818" max="1818" width="5.875" style="289"/>
    <col min="1819" max="1819" width="3.5" style="289" customWidth="1"/>
    <col min="1820" max="2048" width="5.875" style="289"/>
    <col min="2049" max="2049" width="2.625" style="289" customWidth="1"/>
    <col min="2050" max="2050" width="3.875" style="289" customWidth="1"/>
    <col min="2051" max="2051" width="3.5" style="289" customWidth="1"/>
    <col min="2052" max="2052" width="6.375" style="289" customWidth="1"/>
    <col min="2053" max="2053" width="3.5" style="289" customWidth="1"/>
    <col min="2054" max="2054" width="6.875" style="289" customWidth="1"/>
    <col min="2055" max="2055" width="3.5" style="289" customWidth="1"/>
    <col min="2056" max="2056" width="5.875" style="289" customWidth="1"/>
    <col min="2057" max="2057" width="3.5" style="289" customWidth="1"/>
    <col min="2058" max="2058" width="5.875" style="289" customWidth="1"/>
    <col min="2059" max="2059" width="3.5" style="289" customWidth="1"/>
    <col min="2060" max="2060" width="4.875" style="289" customWidth="1"/>
    <col min="2061" max="2061" width="3.5" style="289" customWidth="1"/>
    <col min="2062" max="2062" width="6.375" style="289" customWidth="1"/>
    <col min="2063" max="2063" width="3.5" style="289" customWidth="1"/>
    <col min="2064" max="2064" width="5.875" style="289" customWidth="1"/>
    <col min="2065" max="2065" width="3.5" style="289" customWidth="1"/>
    <col min="2066" max="2066" width="6.875" style="289" customWidth="1"/>
    <col min="2067" max="2067" width="3.5" style="289" customWidth="1"/>
    <col min="2068" max="2068" width="3.25" style="289" bestFit="1" customWidth="1"/>
    <col min="2069" max="2069" width="3.5" style="289" customWidth="1"/>
    <col min="2070" max="2070" width="5.875" style="289"/>
    <col min="2071" max="2071" width="3.5" style="289" customWidth="1"/>
    <col min="2072" max="2072" width="5.875" style="289"/>
    <col min="2073" max="2073" width="3.5" style="289" customWidth="1"/>
    <col min="2074" max="2074" width="5.875" style="289"/>
    <col min="2075" max="2075" width="3.5" style="289" customWidth="1"/>
    <col min="2076" max="2304" width="5.875" style="289"/>
    <col min="2305" max="2305" width="2.625" style="289" customWidth="1"/>
    <col min="2306" max="2306" width="3.875" style="289" customWidth="1"/>
    <col min="2307" max="2307" width="3.5" style="289" customWidth="1"/>
    <col min="2308" max="2308" width="6.375" style="289" customWidth="1"/>
    <col min="2309" max="2309" width="3.5" style="289" customWidth="1"/>
    <col min="2310" max="2310" width="6.875" style="289" customWidth="1"/>
    <col min="2311" max="2311" width="3.5" style="289" customWidth="1"/>
    <col min="2312" max="2312" width="5.875" style="289" customWidth="1"/>
    <col min="2313" max="2313" width="3.5" style="289" customWidth="1"/>
    <col min="2314" max="2314" width="5.875" style="289" customWidth="1"/>
    <col min="2315" max="2315" width="3.5" style="289" customWidth="1"/>
    <col min="2316" max="2316" width="4.875" style="289" customWidth="1"/>
    <col min="2317" max="2317" width="3.5" style="289" customWidth="1"/>
    <col min="2318" max="2318" width="6.375" style="289" customWidth="1"/>
    <col min="2319" max="2319" width="3.5" style="289" customWidth="1"/>
    <col min="2320" max="2320" width="5.875" style="289" customWidth="1"/>
    <col min="2321" max="2321" width="3.5" style="289" customWidth="1"/>
    <col min="2322" max="2322" width="6.875" style="289" customWidth="1"/>
    <col min="2323" max="2323" width="3.5" style="289" customWidth="1"/>
    <col min="2324" max="2324" width="3.25" style="289" bestFit="1" customWidth="1"/>
    <col min="2325" max="2325" width="3.5" style="289" customWidth="1"/>
    <col min="2326" max="2326" width="5.875" style="289"/>
    <col min="2327" max="2327" width="3.5" style="289" customWidth="1"/>
    <col min="2328" max="2328" width="5.875" style="289"/>
    <col min="2329" max="2329" width="3.5" style="289" customWidth="1"/>
    <col min="2330" max="2330" width="5.875" style="289"/>
    <col min="2331" max="2331" width="3.5" style="289" customWidth="1"/>
    <col min="2332" max="2560" width="5.875" style="289"/>
    <col min="2561" max="2561" width="2.625" style="289" customWidth="1"/>
    <col min="2562" max="2562" width="3.875" style="289" customWidth="1"/>
    <col min="2563" max="2563" width="3.5" style="289" customWidth="1"/>
    <col min="2564" max="2564" width="6.375" style="289" customWidth="1"/>
    <col min="2565" max="2565" width="3.5" style="289" customWidth="1"/>
    <col min="2566" max="2566" width="6.875" style="289" customWidth="1"/>
    <col min="2567" max="2567" width="3.5" style="289" customWidth="1"/>
    <col min="2568" max="2568" width="5.875" style="289" customWidth="1"/>
    <col min="2569" max="2569" width="3.5" style="289" customWidth="1"/>
    <col min="2570" max="2570" width="5.875" style="289" customWidth="1"/>
    <col min="2571" max="2571" width="3.5" style="289" customWidth="1"/>
    <col min="2572" max="2572" width="4.875" style="289" customWidth="1"/>
    <col min="2573" max="2573" width="3.5" style="289" customWidth="1"/>
    <col min="2574" max="2574" width="6.375" style="289" customWidth="1"/>
    <col min="2575" max="2575" width="3.5" style="289" customWidth="1"/>
    <col min="2576" max="2576" width="5.875" style="289" customWidth="1"/>
    <col min="2577" max="2577" width="3.5" style="289" customWidth="1"/>
    <col min="2578" max="2578" width="6.875" style="289" customWidth="1"/>
    <col min="2579" max="2579" width="3.5" style="289" customWidth="1"/>
    <col min="2580" max="2580" width="3.25" style="289" bestFit="1" customWidth="1"/>
    <col min="2581" max="2581" width="3.5" style="289" customWidth="1"/>
    <col min="2582" max="2582" width="5.875" style="289"/>
    <col min="2583" max="2583" width="3.5" style="289" customWidth="1"/>
    <col min="2584" max="2584" width="5.875" style="289"/>
    <col min="2585" max="2585" width="3.5" style="289" customWidth="1"/>
    <col min="2586" max="2586" width="5.875" style="289"/>
    <col min="2587" max="2587" width="3.5" style="289" customWidth="1"/>
    <col min="2588" max="2816" width="5.875" style="289"/>
    <col min="2817" max="2817" width="2.625" style="289" customWidth="1"/>
    <col min="2818" max="2818" width="3.875" style="289" customWidth="1"/>
    <col min="2819" max="2819" width="3.5" style="289" customWidth="1"/>
    <col min="2820" max="2820" width="6.375" style="289" customWidth="1"/>
    <col min="2821" max="2821" width="3.5" style="289" customWidth="1"/>
    <col min="2822" max="2822" width="6.875" style="289" customWidth="1"/>
    <col min="2823" max="2823" width="3.5" style="289" customWidth="1"/>
    <col min="2824" max="2824" width="5.875" style="289" customWidth="1"/>
    <col min="2825" max="2825" width="3.5" style="289" customWidth="1"/>
    <col min="2826" max="2826" width="5.875" style="289" customWidth="1"/>
    <col min="2827" max="2827" width="3.5" style="289" customWidth="1"/>
    <col min="2828" max="2828" width="4.875" style="289" customWidth="1"/>
    <col min="2829" max="2829" width="3.5" style="289" customWidth="1"/>
    <col min="2830" max="2830" width="6.375" style="289" customWidth="1"/>
    <col min="2831" max="2831" width="3.5" style="289" customWidth="1"/>
    <col min="2832" max="2832" width="5.875" style="289" customWidth="1"/>
    <col min="2833" max="2833" width="3.5" style="289" customWidth="1"/>
    <col min="2834" max="2834" width="6.875" style="289" customWidth="1"/>
    <col min="2835" max="2835" width="3.5" style="289" customWidth="1"/>
    <col min="2836" max="2836" width="3.25" style="289" bestFit="1" customWidth="1"/>
    <col min="2837" max="2837" width="3.5" style="289" customWidth="1"/>
    <col min="2838" max="2838" width="5.875" style="289"/>
    <col min="2839" max="2839" width="3.5" style="289" customWidth="1"/>
    <col min="2840" max="2840" width="5.875" style="289"/>
    <col min="2841" max="2841" width="3.5" style="289" customWidth="1"/>
    <col min="2842" max="2842" width="5.875" style="289"/>
    <col min="2843" max="2843" width="3.5" style="289" customWidth="1"/>
    <col min="2844" max="3072" width="5.875" style="289"/>
    <col min="3073" max="3073" width="2.625" style="289" customWidth="1"/>
    <col min="3074" max="3074" width="3.875" style="289" customWidth="1"/>
    <col min="3075" max="3075" width="3.5" style="289" customWidth="1"/>
    <col min="3076" max="3076" width="6.375" style="289" customWidth="1"/>
    <col min="3077" max="3077" width="3.5" style="289" customWidth="1"/>
    <col min="3078" max="3078" width="6.875" style="289" customWidth="1"/>
    <col min="3079" max="3079" width="3.5" style="289" customWidth="1"/>
    <col min="3080" max="3080" width="5.875" style="289" customWidth="1"/>
    <col min="3081" max="3081" width="3.5" style="289" customWidth="1"/>
    <col min="3082" max="3082" width="5.875" style="289" customWidth="1"/>
    <col min="3083" max="3083" width="3.5" style="289" customWidth="1"/>
    <col min="3084" max="3084" width="4.875" style="289" customWidth="1"/>
    <col min="3085" max="3085" width="3.5" style="289" customWidth="1"/>
    <col min="3086" max="3086" width="6.375" style="289" customWidth="1"/>
    <col min="3087" max="3087" width="3.5" style="289" customWidth="1"/>
    <col min="3088" max="3088" width="5.875" style="289" customWidth="1"/>
    <col min="3089" max="3089" width="3.5" style="289" customWidth="1"/>
    <col min="3090" max="3090" width="6.875" style="289" customWidth="1"/>
    <col min="3091" max="3091" width="3.5" style="289" customWidth="1"/>
    <col min="3092" max="3092" width="3.25" style="289" bestFit="1" customWidth="1"/>
    <col min="3093" max="3093" width="3.5" style="289" customWidth="1"/>
    <col min="3094" max="3094" width="5.875" style="289"/>
    <col min="3095" max="3095" width="3.5" style="289" customWidth="1"/>
    <col min="3096" max="3096" width="5.875" style="289"/>
    <col min="3097" max="3097" width="3.5" style="289" customWidth="1"/>
    <col min="3098" max="3098" width="5.875" style="289"/>
    <col min="3099" max="3099" width="3.5" style="289" customWidth="1"/>
    <col min="3100" max="3328" width="5.875" style="289"/>
    <col min="3329" max="3329" width="2.625" style="289" customWidth="1"/>
    <col min="3330" max="3330" width="3.875" style="289" customWidth="1"/>
    <col min="3331" max="3331" width="3.5" style="289" customWidth="1"/>
    <col min="3332" max="3332" width="6.375" style="289" customWidth="1"/>
    <col min="3333" max="3333" width="3.5" style="289" customWidth="1"/>
    <col min="3334" max="3334" width="6.875" style="289" customWidth="1"/>
    <col min="3335" max="3335" width="3.5" style="289" customWidth="1"/>
    <col min="3336" max="3336" width="5.875" style="289" customWidth="1"/>
    <col min="3337" max="3337" width="3.5" style="289" customWidth="1"/>
    <col min="3338" max="3338" width="5.875" style="289" customWidth="1"/>
    <col min="3339" max="3339" width="3.5" style="289" customWidth="1"/>
    <col min="3340" max="3340" width="4.875" style="289" customWidth="1"/>
    <col min="3341" max="3341" width="3.5" style="289" customWidth="1"/>
    <col min="3342" max="3342" width="6.375" style="289" customWidth="1"/>
    <col min="3343" max="3343" width="3.5" style="289" customWidth="1"/>
    <col min="3344" max="3344" width="5.875" style="289" customWidth="1"/>
    <col min="3345" max="3345" width="3.5" style="289" customWidth="1"/>
    <col min="3346" max="3346" width="6.875" style="289" customWidth="1"/>
    <col min="3347" max="3347" width="3.5" style="289" customWidth="1"/>
    <col min="3348" max="3348" width="3.25" style="289" bestFit="1" customWidth="1"/>
    <col min="3349" max="3349" width="3.5" style="289" customWidth="1"/>
    <col min="3350" max="3350" width="5.875" style="289"/>
    <col min="3351" max="3351" width="3.5" style="289" customWidth="1"/>
    <col min="3352" max="3352" width="5.875" style="289"/>
    <col min="3353" max="3353" width="3.5" style="289" customWidth="1"/>
    <col min="3354" max="3354" width="5.875" style="289"/>
    <col min="3355" max="3355" width="3.5" style="289" customWidth="1"/>
    <col min="3356" max="3584" width="5.875" style="289"/>
    <col min="3585" max="3585" width="2.625" style="289" customWidth="1"/>
    <col min="3586" max="3586" width="3.875" style="289" customWidth="1"/>
    <col min="3587" max="3587" width="3.5" style="289" customWidth="1"/>
    <col min="3588" max="3588" width="6.375" style="289" customWidth="1"/>
    <col min="3589" max="3589" width="3.5" style="289" customWidth="1"/>
    <col min="3590" max="3590" width="6.875" style="289" customWidth="1"/>
    <col min="3591" max="3591" width="3.5" style="289" customWidth="1"/>
    <col min="3592" max="3592" width="5.875" style="289" customWidth="1"/>
    <col min="3593" max="3593" width="3.5" style="289" customWidth="1"/>
    <col min="3594" max="3594" width="5.875" style="289" customWidth="1"/>
    <col min="3595" max="3595" width="3.5" style="289" customWidth="1"/>
    <col min="3596" max="3596" width="4.875" style="289" customWidth="1"/>
    <col min="3597" max="3597" width="3.5" style="289" customWidth="1"/>
    <col min="3598" max="3598" width="6.375" style="289" customWidth="1"/>
    <col min="3599" max="3599" width="3.5" style="289" customWidth="1"/>
    <col min="3600" max="3600" width="5.875" style="289" customWidth="1"/>
    <col min="3601" max="3601" width="3.5" style="289" customWidth="1"/>
    <col min="3602" max="3602" width="6.875" style="289" customWidth="1"/>
    <col min="3603" max="3603" width="3.5" style="289" customWidth="1"/>
    <col min="3604" max="3604" width="3.25" style="289" bestFit="1" customWidth="1"/>
    <col min="3605" max="3605" width="3.5" style="289" customWidth="1"/>
    <col min="3606" max="3606" width="5.875" style="289"/>
    <col min="3607" max="3607" width="3.5" style="289" customWidth="1"/>
    <col min="3608" max="3608" width="5.875" style="289"/>
    <col min="3609" max="3609" width="3.5" style="289" customWidth="1"/>
    <col min="3610" max="3610" width="5.875" style="289"/>
    <col min="3611" max="3611" width="3.5" style="289" customWidth="1"/>
    <col min="3612" max="3840" width="5.875" style="289"/>
    <col min="3841" max="3841" width="2.625" style="289" customWidth="1"/>
    <col min="3842" max="3842" width="3.875" style="289" customWidth="1"/>
    <col min="3843" max="3843" width="3.5" style="289" customWidth="1"/>
    <col min="3844" max="3844" width="6.375" style="289" customWidth="1"/>
    <col min="3845" max="3845" width="3.5" style="289" customWidth="1"/>
    <col min="3846" max="3846" width="6.875" style="289" customWidth="1"/>
    <col min="3847" max="3847" width="3.5" style="289" customWidth="1"/>
    <col min="3848" max="3848" width="5.875" style="289" customWidth="1"/>
    <col min="3849" max="3849" width="3.5" style="289" customWidth="1"/>
    <col min="3850" max="3850" width="5.875" style="289" customWidth="1"/>
    <col min="3851" max="3851" width="3.5" style="289" customWidth="1"/>
    <col min="3852" max="3852" width="4.875" style="289" customWidth="1"/>
    <col min="3853" max="3853" width="3.5" style="289" customWidth="1"/>
    <col min="3854" max="3854" width="6.375" style="289" customWidth="1"/>
    <col min="3855" max="3855" width="3.5" style="289" customWidth="1"/>
    <col min="3856" max="3856" width="5.875" style="289" customWidth="1"/>
    <col min="3857" max="3857" width="3.5" style="289" customWidth="1"/>
    <col min="3858" max="3858" width="6.875" style="289" customWidth="1"/>
    <col min="3859" max="3859" width="3.5" style="289" customWidth="1"/>
    <col min="3860" max="3860" width="3.25" style="289" bestFit="1" customWidth="1"/>
    <col min="3861" max="3861" width="3.5" style="289" customWidth="1"/>
    <col min="3862" max="3862" width="5.875" style="289"/>
    <col min="3863" max="3863" width="3.5" style="289" customWidth="1"/>
    <col min="3864" max="3864" width="5.875" style="289"/>
    <col min="3865" max="3865" width="3.5" style="289" customWidth="1"/>
    <col min="3866" max="3866" width="5.875" style="289"/>
    <col min="3867" max="3867" width="3.5" style="289" customWidth="1"/>
    <col min="3868" max="4096" width="5.875" style="289"/>
    <col min="4097" max="4097" width="2.625" style="289" customWidth="1"/>
    <col min="4098" max="4098" width="3.875" style="289" customWidth="1"/>
    <col min="4099" max="4099" width="3.5" style="289" customWidth="1"/>
    <col min="4100" max="4100" width="6.375" style="289" customWidth="1"/>
    <col min="4101" max="4101" width="3.5" style="289" customWidth="1"/>
    <col min="4102" max="4102" width="6.875" style="289" customWidth="1"/>
    <col min="4103" max="4103" width="3.5" style="289" customWidth="1"/>
    <col min="4104" max="4104" width="5.875" style="289" customWidth="1"/>
    <col min="4105" max="4105" width="3.5" style="289" customWidth="1"/>
    <col min="4106" max="4106" width="5.875" style="289" customWidth="1"/>
    <col min="4107" max="4107" width="3.5" style="289" customWidth="1"/>
    <col min="4108" max="4108" width="4.875" style="289" customWidth="1"/>
    <col min="4109" max="4109" width="3.5" style="289" customWidth="1"/>
    <col min="4110" max="4110" width="6.375" style="289" customWidth="1"/>
    <col min="4111" max="4111" width="3.5" style="289" customWidth="1"/>
    <col min="4112" max="4112" width="5.875" style="289" customWidth="1"/>
    <col min="4113" max="4113" width="3.5" style="289" customWidth="1"/>
    <col min="4114" max="4114" width="6.875" style="289" customWidth="1"/>
    <col min="4115" max="4115" width="3.5" style="289" customWidth="1"/>
    <col min="4116" max="4116" width="3.25" style="289" bestFit="1" customWidth="1"/>
    <col min="4117" max="4117" width="3.5" style="289" customWidth="1"/>
    <col min="4118" max="4118" width="5.875" style="289"/>
    <col min="4119" max="4119" width="3.5" style="289" customWidth="1"/>
    <col min="4120" max="4120" width="5.875" style="289"/>
    <col min="4121" max="4121" width="3.5" style="289" customWidth="1"/>
    <col min="4122" max="4122" width="5.875" style="289"/>
    <col min="4123" max="4123" width="3.5" style="289" customWidth="1"/>
    <col min="4124" max="4352" width="5.875" style="289"/>
    <col min="4353" max="4353" width="2.625" style="289" customWidth="1"/>
    <col min="4354" max="4354" width="3.875" style="289" customWidth="1"/>
    <col min="4355" max="4355" width="3.5" style="289" customWidth="1"/>
    <col min="4356" max="4356" width="6.375" style="289" customWidth="1"/>
    <col min="4357" max="4357" width="3.5" style="289" customWidth="1"/>
    <col min="4358" max="4358" width="6.875" style="289" customWidth="1"/>
    <col min="4359" max="4359" width="3.5" style="289" customWidth="1"/>
    <col min="4360" max="4360" width="5.875" style="289" customWidth="1"/>
    <col min="4361" max="4361" width="3.5" style="289" customWidth="1"/>
    <col min="4362" max="4362" width="5.875" style="289" customWidth="1"/>
    <col min="4363" max="4363" width="3.5" style="289" customWidth="1"/>
    <col min="4364" max="4364" width="4.875" style="289" customWidth="1"/>
    <col min="4365" max="4365" width="3.5" style="289" customWidth="1"/>
    <col min="4366" max="4366" width="6.375" style="289" customWidth="1"/>
    <col min="4367" max="4367" width="3.5" style="289" customWidth="1"/>
    <col min="4368" max="4368" width="5.875" style="289" customWidth="1"/>
    <col min="4369" max="4369" width="3.5" style="289" customWidth="1"/>
    <col min="4370" max="4370" width="6.875" style="289" customWidth="1"/>
    <col min="4371" max="4371" width="3.5" style="289" customWidth="1"/>
    <col min="4372" max="4372" width="3.25" style="289" bestFit="1" customWidth="1"/>
    <col min="4373" max="4373" width="3.5" style="289" customWidth="1"/>
    <col min="4374" max="4374" width="5.875" style="289"/>
    <col min="4375" max="4375" width="3.5" style="289" customWidth="1"/>
    <col min="4376" max="4376" width="5.875" style="289"/>
    <col min="4377" max="4377" width="3.5" style="289" customWidth="1"/>
    <col min="4378" max="4378" width="5.875" style="289"/>
    <col min="4379" max="4379" width="3.5" style="289" customWidth="1"/>
    <col min="4380" max="4608" width="5.875" style="289"/>
    <col min="4609" max="4609" width="2.625" style="289" customWidth="1"/>
    <col min="4610" max="4610" width="3.875" style="289" customWidth="1"/>
    <col min="4611" max="4611" width="3.5" style="289" customWidth="1"/>
    <col min="4612" max="4612" width="6.375" style="289" customWidth="1"/>
    <col min="4613" max="4613" width="3.5" style="289" customWidth="1"/>
    <col min="4614" max="4614" width="6.875" style="289" customWidth="1"/>
    <col min="4615" max="4615" width="3.5" style="289" customWidth="1"/>
    <col min="4616" max="4616" width="5.875" style="289" customWidth="1"/>
    <col min="4617" max="4617" width="3.5" style="289" customWidth="1"/>
    <col min="4618" max="4618" width="5.875" style="289" customWidth="1"/>
    <col min="4619" max="4619" width="3.5" style="289" customWidth="1"/>
    <col min="4620" max="4620" width="4.875" style="289" customWidth="1"/>
    <col min="4621" max="4621" width="3.5" style="289" customWidth="1"/>
    <col min="4622" max="4622" width="6.375" style="289" customWidth="1"/>
    <col min="4623" max="4623" width="3.5" style="289" customWidth="1"/>
    <col min="4624" max="4624" width="5.875" style="289" customWidth="1"/>
    <col min="4625" max="4625" width="3.5" style="289" customWidth="1"/>
    <col min="4626" max="4626" width="6.875" style="289" customWidth="1"/>
    <col min="4627" max="4627" width="3.5" style="289" customWidth="1"/>
    <col min="4628" max="4628" width="3.25" style="289" bestFit="1" customWidth="1"/>
    <col min="4629" max="4629" width="3.5" style="289" customWidth="1"/>
    <col min="4630" max="4630" width="5.875" style="289"/>
    <col min="4631" max="4631" width="3.5" style="289" customWidth="1"/>
    <col min="4632" max="4632" width="5.875" style="289"/>
    <col min="4633" max="4633" width="3.5" style="289" customWidth="1"/>
    <col min="4634" max="4634" width="5.875" style="289"/>
    <col min="4635" max="4635" width="3.5" style="289" customWidth="1"/>
    <col min="4636" max="4864" width="5.875" style="289"/>
    <col min="4865" max="4865" width="2.625" style="289" customWidth="1"/>
    <col min="4866" max="4866" width="3.875" style="289" customWidth="1"/>
    <col min="4867" max="4867" width="3.5" style="289" customWidth="1"/>
    <col min="4868" max="4868" width="6.375" style="289" customWidth="1"/>
    <col min="4869" max="4869" width="3.5" style="289" customWidth="1"/>
    <col min="4870" max="4870" width="6.875" style="289" customWidth="1"/>
    <col min="4871" max="4871" width="3.5" style="289" customWidth="1"/>
    <col min="4872" max="4872" width="5.875" style="289" customWidth="1"/>
    <col min="4873" max="4873" width="3.5" style="289" customWidth="1"/>
    <col min="4874" max="4874" width="5.875" style="289" customWidth="1"/>
    <col min="4875" max="4875" width="3.5" style="289" customWidth="1"/>
    <col min="4876" max="4876" width="4.875" style="289" customWidth="1"/>
    <col min="4877" max="4877" width="3.5" style="289" customWidth="1"/>
    <col min="4878" max="4878" width="6.375" style="289" customWidth="1"/>
    <col min="4879" max="4879" width="3.5" style="289" customWidth="1"/>
    <col min="4880" max="4880" width="5.875" style="289" customWidth="1"/>
    <col min="4881" max="4881" width="3.5" style="289" customWidth="1"/>
    <col min="4882" max="4882" width="6.875" style="289" customWidth="1"/>
    <col min="4883" max="4883" width="3.5" style="289" customWidth="1"/>
    <col min="4884" max="4884" width="3.25" style="289" bestFit="1" customWidth="1"/>
    <col min="4885" max="4885" width="3.5" style="289" customWidth="1"/>
    <col min="4886" max="4886" width="5.875" style="289"/>
    <col min="4887" max="4887" width="3.5" style="289" customWidth="1"/>
    <col min="4888" max="4888" width="5.875" style="289"/>
    <col min="4889" max="4889" width="3.5" style="289" customWidth="1"/>
    <col min="4890" max="4890" width="5.875" style="289"/>
    <col min="4891" max="4891" width="3.5" style="289" customWidth="1"/>
    <col min="4892" max="5120" width="5.875" style="289"/>
    <col min="5121" max="5121" width="2.625" style="289" customWidth="1"/>
    <col min="5122" max="5122" width="3.875" style="289" customWidth="1"/>
    <col min="5123" max="5123" width="3.5" style="289" customWidth="1"/>
    <col min="5124" max="5124" width="6.375" style="289" customWidth="1"/>
    <col min="5125" max="5125" width="3.5" style="289" customWidth="1"/>
    <col min="5126" max="5126" width="6.875" style="289" customWidth="1"/>
    <col min="5127" max="5127" width="3.5" style="289" customWidth="1"/>
    <col min="5128" max="5128" width="5.875" style="289" customWidth="1"/>
    <col min="5129" max="5129" width="3.5" style="289" customWidth="1"/>
    <col min="5130" max="5130" width="5.875" style="289" customWidth="1"/>
    <col min="5131" max="5131" width="3.5" style="289" customWidth="1"/>
    <col min="5132" max="5132" width="4.875" style="289" customWidth="1"/>
    <col min="5133" max="5133" width="3.5" style="289" customWidth="1"/>
    <col min="5134" max="5134" width="6.375" style="289" customWidth="1"/>
    <col min="5135" max="5135" width="3.5" style="289" customWidth="1"/>
    <col min="5136" max="5136" width="5.875" style="289" customWidth="1"/>
    <col min="5137" max="5137" width="3.5" style="289" customWidth="1"/>
    <col min="5138" max="5138" width="6.875" style="289" customWidth="1"/>
    <col min="5139" max="5139" width="3.5" style="289" customWidth="1"/>
    <col min="5140" max="5140" width="3.25" style="289" bestFit="1" customWidth="1"/>
    <col min="5141" max="5141" width="3.5" style="289" customWidth="1"/>
    <col min="5142" max="5142" width="5.875" style="289"/>
    <col min="5143" max="5143" width="3.5" style="289" customWidth="1"/>
    <col min="5144" max="5144" width="5.875" style="289"/>
    <col min="5145" max="5145" width="3.5" style="289" customWidth="1"/>
    <col min="5146" max="5146" width="5.875" style="289"/>
    <col min="5147" max="5147" width="3.5" style="289" customWidth="1"/>
    <col min="5148" max="5376" width="5.875" style="289"/>
    <col min="5377" max="5377" width="2.625" style="289" customWidth="1"/>
    <col min="5378" max="5378" width="3.875" style="289" customWidth="1"/>
    <col min="5379" max="5379" width="3.5" style="289" customWidth="1"/>
    <col min="5380" max="5380" width="6.375" style="289" customWidth="1"/>
    <col min="5381" max="5381" width="3.5" style="289" customWidth="1"/>
    <col min="5382" max="5382" width="6.875" style="289" customWidth="1"/>
    <col min="5383" max="5383" width="3.5" style="289" customWidth="1"/>
    <col min="5384" max="5384" width="5.875" style="289" customWidth="1"/>
    <col min="5385" max="5385" width="3.5" style="289" customWidth="1"/>
    <col min="5386" max="5386" width="5.875" style="289" customWidth="1"/>
    <col min="5387" max="5387" width="3.5" style="289" customWidth="1"/>
    <col min="5388" max="5388" width="4.875" style="289" customWidth="1"/>
    <col min="5389" max="5389" width="3.5" style="289" customWidth="1"/>
    <col min="5390" max="5390" width="6.375" style="289" customWidth="1"/>
    <col min="5391" max="5391" width="3.5" style="289" customWidth="1"/>
    <col min="5392" max="5392" width="5.875" style="289" customWidth="1"/>
    <col min="5393" max="5393" width="3.5" style="289" customWidth="1"/>
    <col min="5394" max="5394" width="6.875" style="289" customWidth="1"/>
    <col min="5395" max="5395" width="3.5" style="289" customWidth="1"/>
    <col min="5396" max="5396" width="3.25" style="289" bestFit="1" customWidth="1"/>
    <col min="5397" max="5397" width="3.5" style="289" customWidth="1"/>
    <col min="5398" max="5398" width="5.875" style="289"/>
    <col min="5399" max="5399" width="3.5" style="289" customWidth="1"/>
    <col min="5400" max="5400" width="5.875" style="289"/>
    <col min="5401" max="5401" width="3.5" style="289" customWidth="1"/>
    <col min="5402" max="5402" width="5.875" style="289"/>
    <col min="5403" max="5403" width="3.5" style="289" customWidth="1"/>
    <col min="5404" max="5632" width="5.875" style="289"/>
    <col min="5633" max="5633" width="2.625" style="289" customWidth="1"/>
    <col min="5634" max="5634" width="3.875" style="289" customWidth="1"/>
    <col min="5635" max="5635" width="3.5" style="289" customWidth="1"/>
    <col min="5636" max="5636" width="6.375" style="289" customWidth="1"/>
    <col min="5637" max="5637" width="3.5" style="289" customWidth="1"/>
    <col min="5638" max="5638" width="6.875" style="289" customWidth="1"/>
    <col min="5639" max="5639" width="3.5" style="289" customWidth="1"/>
    <col min="5640" max="5640" width="5.875" style="289" customWidth="1"/>
    <col min="5641" max="5641" width="3.5" style="289" customWidth="1"/>
    <col min="5642" max="5642" width="5.875" style="289" customWidth="1"/>
    <col min="5643" max="5643" width="3.5" style="289" customWidth="1"/>
    <col min="5644" max="5644" width="4.875" style="289" customWidth="1"/>
    <col min="5645" max="5645" width="3.5" style="289" customWidth="1"/>
    <col min="5646" max="5646" width="6.375" style="289" customWidth="1"/>
    <col min="5647" max="5647" width="3.5" style="289" customWidth="1"/>
    <col min="5648" max="5648" width="5.875" style="289" customWidth="1"/>
    <col min="5649" max="5649" width="3.5" style="289" customWidth="1"/>
    <col min="5650" max="5650" width="6.875" style="289" customWidth="1"/>
    <col min="5651" max="5651" width="3.5" style="289" customWidth="1"/>
    <col min="5652" max="5652" width="3.25" style="289" bestFit="1" customWidth="1"/>
    <col min="5653" max="5653" width="3.5" style="289" customWidth="1"/>
    <col min="5654" max="5654" width="5.875" style="289"/>
    <col min="5655" max="5655" width="3.5" style="289" customWidth="1"/>
    <col min="5656" max="5656" width="5.875" style="289"/>
    <col min="5657" max="5657" width="3.5" style="289" customWidth="1"/>
    <col min="5658" max="5658" width="5.875" style="289"/>
    <col min="5659" max="5659" width="3.5" style="289" customWidth="1"/>
    <col min="5660" max="5888" width="5.875" style="289"/>
    <col min="5889" max="5889" width="2.625" style="289" customWidth="1"/>
    <col min="5890" max="5890" width="3.875" style="289" customWidth="1"/>
    <col min="5891" max="5891" width="3.5" style="289" customWidth="1"/>
    <col min="5892" max="5892" width="6.375" style="289" customWidth="1"/>
    <col min="5893" max="5893" width="3.5" style="289" customWidth="1"/>
    <col min="5894" max="5894" width="6.875" style="289" customWidth="1"/>
    <col min="5895" max="5895" width="3.5" style="289" customWidth="1"/>
    <col min="5896" max="5896" width="5.875" style="289" customWidth="1"/>
    <col min="5897" max="5897" width="3.5" style="289" customWidth="1"/>
    <col min="5898" max="5898" width="5.875" style="289" customWidth="1"/>
    <col min="5899" max="5899" width="3.5" style="289" customWidth="1"/>
    <col min="5900" max="5900" width="4.875" style="289" customWidth="1"/>
    <col min="5901" max="5901" width="3.5" style="289" customWidth="1"/>
    <col min="5902" max="5902" width="6.375" style="289" customWidth="1"/>
    <col min="5903" max="5903" width="3.5" style="289" customWidth="1"/>
    <col min="5904" max="5904" width="5.875" style="289" customWidth="1"/>
    <col min="5905" max="5905" width="3.5" style="289" customWidth="1"/>
    <col min="5906" max="5906" width="6.875" style="289" customWidth="1"/>
    <col min="5907" max="5907" width="3.5" style="289" customWidth="1"/>
    <col min="5908" max="5908" width="3.25" style="289" bestFit="1" customWidth="1"/>
    <col min="5909" max="5909" width="3.5" style="289" customWidth="1"/>
    <col min="5910" max="5910" width="5.875" style="289"/>
    <col min="5911" max="5911" width="3.5" style="289" customWidth="1"/>
    <col min="5912" max="5912" width="5.875" style="289"/>
    <col min="5913" max="5913" width="3.5" style="289" customWidth="1"/>
    <col min="5914" max="5914" width="5.875" style="289"/>
    <col min="5915" max="5915" width="3.5" style="289" customWidth="1"/>
    <col min="5916" max="6144" width="5.875" style="289"/>
    <col min="6145" max="6145" width="2.625" style="289" customWidth="1"/>
    <col min="6146" max="6146" width="3.875" style="289" customWidth="1"/>
    <col min="6147" max="6147" width="3.5" style="289" customWidth="1"/>
    <col min="6148" max="6148" width="6.375" style="289" customWidth="1"/>
    <col min="6149" max="6149" width="3.5" style="289" customWidth="1"/>
    <col min="6150" max="6150" width="6.875" style="289" customWidth="1"/>
    <col min="6151" max="6151" width="3.5" style="289" customWidth="1"/>
    <col min="6152" max="6152" width="5.875" style="289" customWidth="1"/>
    <col min="6153" max="6153" width="3.5" style="289" customWidth="1"/>
    <col min="6154" max="6154" width="5.875" style="289" customWidth="1"/>
    <col min="6155" max="6155" width="3.5" style="289" customWidth="1"/>
    <col min="6156" max="6156" width="4.875" style="289" customWidth="1"/>
    <col min="6157" max="6157" width="3.5" style="289" customWidth="1"/>
    <col min="6158" max="6158" width="6.375" style="289" customWidth="1"/>
    <col min="6159" max="6159" width="3.5" style="289" customWidth="1"/>
    <col min="6160" max="6160" width="5.875" style="289" customWidth="1"/>
    <col min="6161" max="6161" width="3.5" style="289" customWidth="1"/>
    <col min="6162" max="6162" width="6.875" style="289" customWidth="1"/>
    <col min="6163" max="6163" width="3.5" style="289" customWidth="1"/>
    <col min="6164" max="6164" width="3.25" style="289" bestFit="1" customWidth="1"/>
    <col min="6165" max="6165" width="3.5" style="289" customWidth="1"/>
    <col min="6166" max="6166" width="5.875" style="289"/>
    <col min="6167" max="6167" width="3.5" style="289" customWidth="1"/>
    <col min="6168" max="6168" width="5.875" style="289"/>
    <col min="6169" max="6169" width="3.5" style="289" customWidth="1"/>
    <col min="6170" max="6170" width="5.875" style="289"/>
    <col min="6171" max="6171" width="3.5" style="289" customWidth="1"/>
    <col min="6172" max="6400" width="5.875" style="289"/>
    <col min="6401" max="6401" width="2.625" style="289" customWidth="1"/>
    <col min="6402" max="6402" width="3.875" style="289" customWidth="1"/>
    <col min="6403" max="6403" width="3.5" style="289" customWidth="1"/>
    <col min="6404" max="6404" width="6.375" style="289" customWidth="1"/>
    <col min="6405" max="6405" width="3.5" style="289" customWidth="1"/>
    <col min="6406" max="6406" width="6.875" style="289" customWidth="1"/>
    <col min="6407" max="6407" width="3.5" style="289" customWidth="1"/>
    <col min="6408" max="6408" width="5.875" style="289" customWidth="1"/>
    <col min="6409" max="6409" width="3.5" style="289" customWidth="1"/>
    <col min="6410" max="6410" width="5.875" style="289" customWidth="1"/>
    <col min="6411" max="6411" width="3.5" style="289" customWidth="1"/>
    <col min="6412" max="6412" width="4.875" style="289" customWidth="1"/>
    <col min="6413" max="6413" width="3.5" style="289" customWidth="1"/>
    <col min="6414" max="6414" width="6.375" style="289" customWidth="1"/>
    <col min="6415" max="6415" width="3.5" style="289" customWidth="1"/>
    <col min="6416" max="6416" width="5.875" style="289" customWidth="1"/>
    <col min="6417" max="6417" width="3.5" style="289" customWidth="1"/>
    <col min="6418" max="6418" width="6.875" style="289" customWidth="1"/>
    <col min="6419" max="6419" width="3.5" style="289" customWidth="1"/>
    <col min="6420" max="6420" width="3.25" style="289" bestFit="1" customWidth="1"/>
    <col min="6421" max="6421" width="3.5" style="289" customWidth="1"/>
    <col min="6422" max="6422" width="5.875" style="289"/>
    <col min="6423" max="6423" width="3.5" style="289" customWidth="1"/>
    <col min="6424" max="6424" width="5.875" style="289"/>
    <col min="6425" max="6425" width="3.5" style="289" customWidth="1"/>
    <col min="6426" max="6426" width="5.875" style="289"/>
    <col min="6427" max="6427" width="3.5" style="289" customWidth="1"/>
    <col min="6428" max="6656" width="5.875" style="289"/>
    <col min="6657" max="6657" width="2.625" style="289" customWidth="1"/>
    <col min="6658" max="6658" width="3.875" style="289" customWidth="1"/>
    <col min="6659" max="6659" width="3.5" style="289" customWidth="1"/>
    <col min="6660" max="6660" width="6.375" style="289" customWidth="1"/>
    <col min="6661" max="6661" width="3.5" style="289" customWidth="1"/>
    <col min="6662" max="6662" width="6.875" style="289" customWidth="1"/>
    <col min="6663" max="6663" width="3.5" style="289" customWidth="1"/>
    <col min="6664" max="6664" width="5.875" style="289" customWidth="1"/>
    <col min="6665" max="6665" width="3.5" style="289" customWidth="1"/>
    <col min="6666" max="6666" width="5.875" style="289" customWidth="1"/>
    <col min="6667" max="6667" width="3.5" style="289" customWidth="1"/>
    <col min="6668" max="6668" width="4.875" style="289" customWidth="1"/>
    <col min="6669" max="6669" width="3.5" style="289" customWidth="1"/>
    <col min="6670" max="6670" width="6.375" style="289" customWidth="1"/>
    <col min="6671" max="6671" width="3.5" style="289" customWidth="1"/>
    <col min="6672" max="6672" width="5.875" style="289" customWidth="1"/>
    <col min="6673" max="6673" width="3.5" style="289" customWidth="1"/>
    <col min="6674" max="6674" width="6.875" style="289" customWidth="1"/>
    <col min="6675" max="6675" width="3.5" style="289" customWidth="1"/>
    <col min="6676" max="6676" width="3.25" style="289" bestFit="1" customWidth="1"/>
    <col min="6677" max="6677" width="3.5" style="289" customWidth="1"/>
    <col min="6678" max="6678" width="5.875" style="289"/>
    <col min="6679" max="6679" width="3.5" style="289" customWidth="1"/>
    <col min="6680" max="6680" width="5.875" style="289"/>
    <col min="6681" max="6681" width="3.5" style="289" customWidth="1"/>
    <col min="6682" max="6682" width="5.875" style="289"/>
    <col min="6683" max="6683" width="3.5" style="289" customWidth="1"/>
    <col min="6684" max="6912" width="5.875" style="289"/>
    <col min="6913" max="6913" width="2.625" style="289" customWidth="1"/>
    <col min="6914" max="6914" width="3.875" style="289" customWidth="1"/>
    <col min="6915" max="6915" width="3.5" style="289" customWidth="1"/>
    <col min="6916" max="6916" width="6.375" style="289" customWidth="1"/>
    <col min="6917" max="6917" width="3.5" style="289" customWidth="1"/>
    <col min="6918" max="6918" width="6.875" style="289" customWidth="1"/>
    <col min="6919" max="6919" width="3.5" style="289" customWidth="1"/>
    <col min="6920" max="6920" width="5.875" style="289" customWidth="1"/>
    <col min="6921" max="6921" width="3.5" style="289" customWidth="1"/>
    <col min="6922" max="6922" width="5.875" style="289" customWidth="1"/>
    <col min="6923" max="6923" width="3.5" style="289" customWidth="1"/>
    <col min="6924" max="6924" width="4.875" style="289" customWidth="1"/>
    <col min="6925" max="6925" width="3.5" style="289" customWidth="1"/>
    <col min="6926" max="6926" width="6.375" style="289" customWidth="1"/>
    <col min="6927" max="6927" width="3.5" style="289" customWidth="1"/>
    <col min="6928" max="6928" width="5.875" style="289" customWidth="1"/>
    <col min="6929" max="6929" width="3.5" style="289" customWidth="1"/>
    <col min="6930" max="6930" width="6.875" style="289" customWidth="1"/>
    <col min="6931" max="6931" width="3.5" style="289" customWidth="1"/>
    <col min="6932" max="6932" width="3.25" style="289" bestFit="1" customWidth="1"/>
    <col min="6933" max="6933" width="3.5" style="289" customWidth="1"/>
    <col min="6934" max="6934" width="5.875" style="289"/>
    <col min="6935" max="6935" width="3.5" style="289" customWidth="1"/>
    <col min="6936" max="6936" width="5.875" style="289"/>
    <col min="6937" max="6937" width="3.5" style="289" customWidth="1"/>
    <col min="6938" max="6938" width="5.875" style="289"/>
    <col min="6939" max="6939" width="3.5" style="289" customWidth="1"/>
    <col min="6940" max="7168" width="5.875" style="289"/>
    <col min="7169" max="7169" width="2.625" style="289" customWidth="1"/>
    <col min="7170" max="7170" width="3.875" style="289" customWidth="1"/>
    <col min="7171" max="7171" width="3.5" style="289" customWidth="1"/>
    <col min="7172" max="7172" width="6.375" style="289" customWidth="1"/>
    <col min="7173" max="7173" width="3.5" style="289" customWidth="1"/>
    <col min="7174" max="7174" width="6.875" style="289" customWidth="1"/>
    <col min="7175" max="7175" width="3.5" style="289" customWidth="1"/>
    <col min="7176" max="7176" width="5.875" style="289" customWidth="1"/>
    <col min="7177" max="7177" width="3.5" style="289" customWidth="1"/>
    <col min="7178" max="7178" width="5.875" style="289" customWidth="1"/>
    <col min="7179" max="7179" width="3.5" style="289" customWidth="1"/>
    <col min="7180" max="7180" width="4.875" style="289" customWidth="1"/>
    <col min="7181" max="7181" width="3.5" style="289" customWidth="1"/>
    <col min="7182" max="7182" width="6.375" style="289" customWidth="1"/>
    <col min="7183" max="7183" width="3.5" style="289" customWidth="1"/>
    <col min="7184" max="7184" width="5.875" style="289" customWidth="1"/>
    <col min="7185" max="7185" width="3.5" style="289" customWidth="1"/>
    <col min="7186" max="7186" width="6.875" style="289" customWidth="1"/>
    <col min="7187" max="7187" width="3.5" style="289" customWidth="1"/>
    <col min="7188" max="7188" width="3.25" style="289" bestFit="1" customWidth="1"/>
    <col min="7189" max="7189" width="3.5" style="289" customWidth="1"/>
    <col min="7190" max="7190" width="5.875" style="289"/>
    <col min="7191" max="7191" width="3.5" style="289" customWidth="1"/>
    <col min="7192" max="7192" width="5.875" style="289"/>
    <col min="7193" max="7193" width="3.5" style="289" customWidth="1"/>
    <col min="7194" max="7194" width="5.875" style="289"/>
    <col min="7195" max="7195" width="3.5" style="289" customWidth="1"/>
    <col min="7196" max="7424" width="5.875" style="289"/>
    <col min="7425" max="7425" width="2.625" style="289" customWidth="1"/>
    <col min="7426" max="7426" width="3.875" style="289" customWidth="1"/>
    <col min="7427" max="7427" width="3.5" style="289" customWidth="1"/>
    <col min="7428" max="7428" width="6.375" style="289" customWidth="1"/>
    <col min="7429" max="7429" width="3.5" style="289" customWidth="1"/>
    <col min="7430" max="7430" width="6.875" style="289" customWidth="1"/>
    <col min="7431" max="7431" width="3.5" style="289" customWidth="1"/>
    <col min="7432" max="7432" width="5.875" style="289" customWidth="1"/>
    <col min="7433" max="7433" width="3.5" style="289" customWidth="1"/>
    <col min="7434" max="7434" width="5.875" style="289" customWidth="1"/>
    <col min="7435" max="7435" width="3.5" style="289" customWidth="1"/>
    <col min="7436" max="7436" width="4.875" style="289" customWidth="1"/>
    <col min="7437" max="7437" width="3.5" style="289" customWidth="1"/>
    <col min="7438" max="7438" width="6.375" style="289" customWidth="1"/>
    <col min="7439" max="7439" width="3.5" style="289" customWidth="1"/>
    <col min="7440" max="7440" width="5.875" style="289" customWidth="1"/>
    <col min="7441" max="7441" width="3.5" style="289" customWidth="1"/>
    <col min="7442" max="7442" width="6.875" style="289" customWidth="1"/>
    <col min="7443" max="7443" width="3.5" style="289" customWidth="1"/>
    <col min="7444" max="7444" width="3.25" style="289" bestFit="1" customWidth="1"/>
    <col min="7445" max="7445" width="3.5" style="289" customWidth="1"/>
    <col min="7446" max="7446" width="5.875" style="289"/>
    <col min="7447" max="7447" width="3.5" style="289" customWidth="1"/>
    <col min="7448" max="7448" width="5.875" style="289"/>
    <col min="7449" max="7449" width="3.5" style="289" customWidth="1"/>
    <col min="7450" max="7450" width="5.875" style="289"/>
    <col min="7451" max="7451" width="3.5" style="289" customWidth="1"/>
    <col min="7452" max="7680" width="5.875" style="289"/>
    <col min="7681" max="7681" width="2.625" style="289" customWidth="1"/>
    <col min="7682" max="7682" width="3.875" style="289" customWidth="1"/>
    <col min="7683" max="7683" width="3.5" style="289" customWidth="1"/>
    <col min="7684" max="7684" width="6.375" style="289" customWidth="1"/>
    <col min="7685" max="7685" width="3.5" style="289" customWidth="1"/>
    <col min="7686" max="7686" width="6.875" style="289" customWidth="1"/>
    <col min="7687" max="7687" width="3.5" style="289" customWidth="1"/>
    <col min="7688" max="7688" width="5.875" style="289" customWidth="1"/>
    <col min="7689" max="7689" width="3.5" style="289" customWidth="1"/>
    <col min="7690" max="7690" width="5.875" style="289" customWidth="1"/>
    <col min="7691" max="7691" width="3.5" style="289" customWidth="1"/>
    <col min="7692" max="7692" width="4.875" style="289" customWidth="1"/>
    <col min="7693" max="7693" width="3.5" style="289" customWidth="1"/>
    <col min="7694" max="7694" width="6.375" style="289" customWidth="1"/>
    <col min="7695" max="7695" width="3.5" style="289" customWidth="1"/>
    <col min="7696" max="7696" width="5.875" style="289" customWidth="1"/>
    <col min="7697" max="7697" width="3.5" style="289" customWidth="1"/>
    <col min="7698" max="7698" width="6.875" style="289" customWidth="1"/>
    <col min="7699" max="7699" width="3.5" style="289" customWidth="1"/>
    <col min="7700" max="7700" width="3.25" style="289" bestFit="1" customWidth="1"/>
    <col min="7701" max="7701" width="3.5" style="289" customWidth="1"/>
    <col min="7702" max="7702" width="5.875" style="289"/>
    <col min="7703" max="7703" width="3.5" style="289" customWidth="1"/>
    <col min="7704" max="7704" width="5.875" style="289"/>
    <col min="7705" max="7705" width="3.5" style="289" customWidth="1"/>
    <col min="7706" max="7706" width="5.875" style="289"/>
    <col min="7707" max="7707" width="3.5" style="289" customWidth="1"/>
    <col min="7708" max="7936" width="5.875" style="289"/>
    <col min="7937" max="7937" width="2.625" style="289" customWidth="1"/>
    <col min="7938" max="7938" width="3.875" style="289" customWidth="1"/>
    <col min="7939" max="7939" width="3.5" style="289" customWidth="1"/>
    <col min="7940" max="7940" width="6.375" style="289" customWidth="1"/>
    <col min="7941" max="7941" width="3.5" style="289" customWidth="1"/>
    <col min="7942" max="7942" width="6.875" style="289" customWidth="1"/>
    <col min="7943" max="7943" width="3.5" style="289" customWidth="1"/>
    <col min="7944" max="7944" width="5.875" style="289" customWidth="1"/>
    <col min="7945" max="7945" width="3.5" style="289" customWidth="1"/>
    <col min="7946" max="7946" width="5.875" style="289" customWidth="1"/>
    <col min="7947" max="7947" width="3.5" style="289" customWidth="1"/>
    <col min="7948" max="7948" width="4.875" style="289" customWidth="1"/>
    <col min="7949" max="7949" width="3.5" style="289" customWidth="1"/>
    <col min="7950" max="7950" width="6.375" style="289" customWidth="1"/>
    <col min="7951" max="7951" width="3.5" style="289" customWidth="1"/>
    <col min="7952" max="7952" width="5.875" style="289" customWidth="1"/>
    <col min="7953" max="7953" width="3.5" style="289" customWidth="1"/>
    <col min="7954" max="7954" width="6.875" style="289" customWidth="1"/>
    <col min="7955" max="7955" width="3.5" style="289" customWidth="1"/>
    <col min="7956" max="7956" width="3.25" style="289" bestFit="1" customWidth="1"/>
    <col min="7957" max="7957" width="3.5" style="289" customWidth="1"/>
    <col min="7958" max="7958" width="5.875" style="289"/>
    <col min="7959" max="7959" width="3.5" style="289" customWidth="1"/>
    <col min="7960" max="7960" width="5.875" style="289"/>
    <col min="7961" max="7961" width="3.5" style="289" customWidth="1"/>
    <col min="7962" max="7962" width="5.875" style="289"/>
    <col min="7963" max="7963" width="3.5" style="289" customWidth="1"/>
    <col min="7964" max="8192" width="5.875" style="289"/>
    <col min="8193" max="8193" width="2.625" style="289" customWidth="1"/>
    <col min="8194" max="8194" width="3.875" style="289" customWidth="1"/>
    <col min="8195" max="8195" width="3.5" style="289" customWidth="1"/>
    <col min="8196" max="8196" width="6.375" style="289" customWidth="1"/>
    <col min="8197" max="8197" width="3.5" style="289" customWidth="1"/>
    <col min="8198" max="8198" width="6.875" style="289" customWidth="1"/>
    <col min="8199" max="8199" width="3.5" style="289" customWidth="1"/>
    <col min="8200" max="8200" width="5.875" style="289" customWidth="1"/>
    <col min="8201" max="8201" width="3.5" style="289" customWidth="1"/>
    <col min="8202" max="8202" width="5.875" style="289" customWidth="1"/>
    <col min="8203" max="8203" width="3.5" style="289" customWidth="1"/>
    <col min="8204" max="8204" width="4.875" style="289" customWidth="1"/>
    <col min="8205" max="8205" width="3.5" style="289" customWidth="1"/>
    <col min="8206" max="8206" width="6.375" style="289" customWidth="1"/>
    <col min="8207" max="8207" width="3.5" style="289" customWidth="1"/>
    <col min="8208" max="8208" width="5.875" style="289" customWidth="1"/>
    <col min="8209" max="8209" width="3.5" style="289" customWidth="1"/>
    <col min="8210" max="8210" width="6.875" style="289" customWidth="1"/>
    <col min="8211" max="8211" width="3.5" style="289" customWidth="1"/>
    <col min="8212" max="8212" width="3.25" style="289" bestFit="1" customWidth="1"/>
    <col min="8213" max="8213" width="3.5" style="289" customWidth="1"/>
    <col min="8214" max="8214" width="5.875" style="289"/>
    <col min="8215" max="8215" width="3.5" style="289" customWidth="1"/>
    <col min="8216" max="8216" width="5.875" style="289"/>
    <col min="8217" max="8217" width="3.5" style="289" customWidth="1"/>
    <col min="8218" max="8218" width="5.875" style="289"/>
    <col min="8219" max="8219" width="3.5" style="289" customWidth="1"/>
    <col min="8220" max="8448" width="5.875" style="289"/>
    <col min="8449" max="8449" width="2.625" style="289" customWidth="1"/>
    <col min="8450" max="8450" width="3.875" style="289" customWidth="1"/>
    <col min="8451" max="8451" width="3.5" style="289" customWidth="1"/>
    <col min="8452" max="8452" width="6.375" style="289" customWidth="1"/>
    <col min="8453" max="8453" width="3.5" style="289" customWidth="1"/>
    <col min="8454" max="8454" width="6.875" style="289" customWidth="1"/>
    <col min="8455" max="8455" width="3.5" style="289" customWidth="1"/>
    <col min="8456" max="8456" width="5.875" style="289" customWidth="1"/>
    <col min="8457" max="8457" width="3.5" style="289" customWidth="1"/>
    <col min="8458" max="8458" width="5.875" style="289" customWidth="1"/>
    <col min="8459" max="8459" width="3.5" style="289" customWidth="1"/>
    <col min="8460" max="8460" width="4.875" style="289" customWidth="1"/>
    <col min="8461" max="8461" width="3.5" style="289" customWidth="1"/>
    <col min="8462" max="8462" width="6.375" style="289" customWidth="1"/>
    <col min="8463" max="8463" width="3.5" style="289" customWidth="1"/>
    <col min="8464" max="8464" width="5.875" style="289" customWidth="1"/>
    <col min="8465" max="8465" width="3.5" style="289" customWidth="1"/>
    <col min="8466" max="8466" width="6.875" style="289" customWidth="1"/>
    <col min="8467" max="8467" width="3.5" style="289" customWidth="1"/>
    <col min="8468" max="8468" width="3.25" style="289" bestFit="1" customWidth="1"/>
    <col min="8469" max="8469" width="3.5" style="289" customWidth="1"/>
    <col min="8470" max="8470" width="5.875" style="289"/>
    <col min="8471" max="8471" width="3.5" style="289" customWidth="1"/>
    <col min="8472" max="8472" width="5.875" style="289"/>
    <col min="8473" max="8473" width="3.5" style="289" customWidth="1"/>
    <col min="8474" max="8474" width="5.875" style="289"/>
    <col min="8475" max="8475" width="3.5" style="289" customWidth="1"/>
    <col min="8476" max="8704" width="5.875" style="289"/>
    <col min="8705" max="8705" width="2.625" style="289" customWidth="1"/>
    <col min="8706" max="8706" width="3.875" style="289" customWidth="1"/>
    <col min="8707" max="8707" width="3.5" style="289" customWidth="1"/>
    <col min="8708" max="8708" width="6.375" style="289" customWidth="1"/>
    <col min="8709" max="8709" width="3.5" style="289" customWidth="1"/>
    <col min="8710" max="8710" width="6.875" style="289" customWidth="1"/>
    <col min="8711" max="8711" width="3.5" style="289" customWidth="1"/>
    <col min="8712" max="8712" width="5.875" style="289" customWidth="1"/>
    <col min="8713" max="8713" width="3.5" style="289" customWidth="1"/>
    <col min="8714" max="8714" width="5.875" style="289" customWidth="1"/>
    <col min="8715" max="8715" width="3.5" style="289" customWidth="1"/>
    <col min="8716" max="8716" width="4.875" style="289" customWidth="1"/>
    <col min="8717" max="8717" width="3.5" style="289" customWidth="1"/>
    <col min="8718" max="8718" width="6.375" style="289" customWidth="1"/>
    <col min="8719" max="8719" width="3.5" style="289" customWidth="1"/>
    <col min="8720" max="8720" width="5.875" style="289" customWidth="1"/>
    <col min="8721" max="8721" width="3.5" style="289" customWidth="1"/>
    <col min="8722" max="8722" width="6.875" style="289" customWidth="1"/>
    <col min="8723" max="8723" width="3.5" style="289" customWidth="1"/>
    <col min="8724" max="8724" width="3.25" style="289" bestFit="1" customWidth="1"/>
    <col min="8725" max="8725" width="3.5" style="289" customWidth="1"/>
    <col min="8726" max="8726" width="5.875" style="289"/>
    <col min="8727" max="8727" width="3.5" style="289" customWidth="1"/>
    <col min="8728" max="8728" width="5.875" style="289"/>
    <col min="8729" max="8729" width="3.5" style="289" customWidth="1"/>
    <col min="8730" max="8730" width="5.875" style="289"/>
    <col min="8731" max="8731" width="3.5" style="289" customWidth="1"/>
    <col min="8732" max="8960" width="5.875" style="289"/>
    <col min="8961" max="8961" width="2.625" style="289" customWidth="1"/>
    <col min="8962" max="8962" width="3.875" style="289" customWidth="1"/>
    <col min="8963" max="8963" width="3.5" style="289" customWidth="1"/>
    <col min="8964" max="8964" width="6.375" style="289" customWidth="1"/>
    <col min="8965" max="8965" width="3.5" style="289" customWidth="1"/>
    <col min="8966" max="8966" width="6.875" style="289" customWidth="1"/>
    <col min="8967" max="8967" width="3.5" style="289" customWidth="1"/>
    <col min="8968" max="8968" width="5.875" style="289" customWidth="1"/>
    <col min="8969" max="8969" width="3.5" style="289" customWidth="1"/>
    <col min="8970" max="8970" width="5.875" style="289" customWidth="1"/>
    <col min="8971" max="8971" width="3.5" style="289" customWidth="1"/>
    <col min="8972" max="8972" width="4.875" style="289" customWidth="1"/>
    <col min="8973" max="8973" width="3.5" style="289" customWidth="1"/>
    <col min="8974" max="8974" width="6.375" style="289" customWidth="1"/>
    <col min="8975" max="8975" width="3.5" style="289" customWidth="1"/>
    <col min="8976" max="8976" width="5.875" style="289" customWidth="1"/>
    <col min="8977" max="8977" width="3.5" style="289" customWidth="1"/>
    <col min="8978" max="8978" width="6.875" style="289" customWidth="1"/>
    <col min="8979" max="8979" width="3.5" style="289" customWidth="1"/>
    <col min="8980" max="8980" width="3.25" style="289" bestFit="1" customWidth="1"/>
    <col min="8981" max="8981" width="3.5" style="289" customWidth="1"/>
    <col min="8982" max="8982" width="5.875" style="289"/>
    <col min="8983" max="8983" width="3.5" style="289" customWidth="1"/>
    <col min="8984" max="8984" width="5.875" style="289"/>
    <col min="8985" max="8985" width="3.5" style="289" customWidth="1"/>
    <col min="8986" max="8986" width="5.875" style="289"/>
    <col min="8987" max="8987" width="3.5" style="289" customWidth="1"/>
    <col min="8988" max="9216" width="5.875" style="289"/>
    <col min="9217" max="9217" width="2.625" style="289" customWidth="1"/>
    <col min="9218" max="9218" width="3.875" style="289" customWidth="1"/>
    <col min="9219" max="9219" width="3.5" style="289" customWidth="1"/>
    <col min="9220" max="9220" width="6.375" style="289" customWidth="1"/>
    <col min="9221" max="9221" width="3.5" style="289" customWidth="1"/>
    <col min="9222" max="9222" width="6.875" style="289" customWidth="1"/>
    <col min="9223" max="9223" width="3.5" style="289" customWidth="1"/>
    <col min="9224" max="9224" width="5.875" style="289" customWidth="1"/>
    <col min="9225" max="9225" width="3.5" style="289" customWidth="1"/>
    <col min="9226" max="9226" width="5.875" style="289" customWidth="1"/>
    <col min="9227" max="9227" width="3.5" style="289" customWidth="1"/>
    <col min="9228" max="9228" width="4.875" style="289" customWidth="1"/>
    <col min="9229" max="9229" width="3.5" style="289" customWidth="1"/>
    <col min="9230" max="9230" width="6.375" style="289" customWidth="1"/>
    <col min="9231" max="9231" width="3.5" style="289" customWidth="1"/>
    <col min="9232" max="9232" width="5.875" style="289" customWidth="1"/>
    <col min="9233" max="9233" width="3.5" style="289" customWidth="1"/>
    <col min="9234" max="9234" width="6.875" style="289" customWidth="1"/>
    <col min="9235" max="9235" width="3.5" style="289" customWidth="1"/>
    <col min="9236" max="9236" width="3.25" style="289" bestFit="1" customWidth="1"/>
    <col min="9237" max="9237" width="3.5" style="289" customWidth="1"/>
    <col min="9238" max="9238" width="5.875" style="289"/>
    <col min="9239" max="9239" width="3.5" style="289" customWidth="1"/>
    <col min="9240" max="9240" width="5.875" style="289"/>
    <col min="9241" max="9241" width="3.5" style="289" customWidth="1"/>
    <col min="9242" max="9242" width="5.875" style="289"/>
    <col min="9243" max="9243" width="3.5" style="289" customWidth="1"/>
    <col min="9244" max="9472" width="5.875" style="289"/>
    <col min="9473" max="9473" width="2.625" style="289" customWidth="1"/>
    <col min="9474" max="9474" width="3.875" style="289" customWidth="1"/>
    <col min="9475" max="9475" width="3.5" style="289" customWidth="1"/>
    <col min="9476" max="9476" width="6.375" style="289" customWidth="1"/>
    <col min="9477" max="9477" width="3.5" style="289" customWidth="1"/>
    <col min="9478" max="9478" width="6.875" style="289" customWidth="1"/>
    <col min="9479" max="9479" width="3.5" style="289" customWidth="1"/>
    <col min="9480" max="9480" width="5.875" style="289" customWidth="1"/>
    <col min="9481" max="9481" width="3.5" style="289" customWidth="1"/>
    <col min="9482" max="9482" width="5.875" style="289" customWidth="1"/>
    <col min="9483" max="9483" width="3.5" style="289" customWidth="1"/>
    <col min="9484" max="9484" width="4.875" style="289" customWidth="1"/>
    <col min="9485" max="9485" width="3.5" style="289" customWidth="1"/>
    <col min="9486" max="9486" width="6.375" style="289" customWidth="1"/>
    <col min="9487" max="9487" width="3.5" style="289" customWidth="1"/>
    <col min="9488" max="9488" width="5.875" style="289" customWidth="1"/>
    <col min="9489" max="9489" width="3.5" style="289" customWidth="1"/>
    <col min="9490" max="9490" width="6.875" style="289" customWidth="1"/>
    <col min="9491" max="9491" width="3.5" style="289" customWidth="1"/>
    <col min="9492" max="9492" width="3.25" style="289" bestFit="1" customWidth="1"/>
    <col min="9493" max="9493" width="3.5" style="289" customWidth="1"/>
    <col min="9494" max="9494" width="5.875" style="289"/>
    <col min="9495" max="9495" width="3.5" style="289" customWidth="1"/>
    <col min="9496" max="9496" width="5.875" style="289"/>
    <col min="9497" max="9497" width="3.5" style="289" customWidth="1"/>
    <col min="9498" max="9498" width="5.875" style="289"/>
    <col min="9499" max="9499" width="3.5" style="289" customWidth="1"/>
    <col min="9500" max="9728" width="5.875" style="289"/>
    <col min="9729" max="9729" width="2.625" style="289" customWidth="1"/>
    <col min="9730" max="9730" width="3.875" style="289" customWidth="1"/>
    <col min="9731" max="9731" width="3.5" style="289" customWidth="1"/>
    <col min="9732" max="9732" width="6.375" style="289" customWidth="1"/>
    <col min="9733" max="9733" width="3.5" style="289" customWidth="1"/>
    <col min="9734" max="9734" width="6.875" style="289" customWidth="1"/>
    <col min="9735" max="9735" width="3.5" style="289" customWidth="1"/>
    <col min="9736" max="9736" width="5.875" style="289" customWidth="1"/>
    <col min="9737" max="9737" width="3.5" style="289" customWidth="1"/>
    <col min="9738" max="9738" width="5.875" style="289" customWidth="1"/>
    <col min="9739" max="9739" width="3.5" style="289" customWidth="1"/>
    <col min="9740" max="9740" width="4.875" style="289" customWidth="1"/>
    <col min="9741" max="9741" width="3.5" style="289" customWidth="1"/>
    <col min="9742" max="9742" width="6.375" style="289" customWidth="1"/>
    <col min="9743" max="9743" width="3.5" style="289" customWidth="1"/>
    <col min="9744" max="9744" width="5.875" style="289" customWidth="1"/>
    <col min="9745" max="9745" width="3.5" style="289" customWidth="1"/>
    <col min="9746" max="9746" width="6.875" style="289" customWidth="1"/>
    <col min="9747" max="9747" width="3.5" style="289" customWidth="1"/>
    <col min="9748" max="9748" width="3.25" style="289" bestFit="1" customWidth="1"/>
    <col min="9749" max="9749" width="3.5" style="289" customWidth="1"/>
    <col min="9750" max="9750" width="5.875" style="289"/>
    <col min="9751" max="9751" width="3.5" style="289" customWidth="1"/>
    <col min="9752" max="9752" width="5.875" style="289"/>
    <col min="9753" max="9753" width="3.5" style="289" customWidth="1"/>
    <col min="9754" max="9754" width="5.875" style="289"/>
    <col min="9755" max="9755" width="3.5" style="289" customWidth="1"/>
    <col min="9756" max="9984" width="5.875" style="289"/>
    <col min="9985" max="9985" width="2.625" style="289" customWidth="1"/>
    <col min="9986" max="9986" width="3.875" style="289" customWidth="1"/>
    <col min="9987" max="9987" width="3.5" style="289" customWidth="1"/>
    <col min="9988" max="9988" width="6.375" style="289" customWidth="1"/>
    <col min="9989" max="9989" width="3.5" style="289" customWidth="1"/>
    <col min="9990" max="9990" width="6.875" style="289" customWidth="1"/>
    <col min="9991" max="9991" width="3.5" style="289" customWidth="1"/>
    <col min="9992" max="9992" width="5.875" style="289" customWidth="1"/>
    <col min="9993" max="9993" width="3.5" style="289" customWidth="1"/>
    <col min="9994" max="9994" width="5.875" style="289" customWidth="1"/>
    <col min="9995" max="9995" width="3.5" style="289" customWidth="1"/>
    <col min="9996" max="9996" width="4.875" style="289" customWidth="1"/>
    <col min="9997" max="9997" width="3.5" style="289" customWidth="1"/>
    <col min="9998" max="9998" width="6.375" style="289" customWidth="1"/>
    <col min="9999" max="9999" width="3.5" style="289" customWidth="1"/>
    <col min="10000" max="10000" width="5.875" style="289" customWidth="1"/>
    <col min="10001" max="10001" width="3.5" style="289" customWidth="1"/>
    <col min="10002" max="10002" width="6.875" style="289" customWidth="1"/>
    <col min="10003" max="10003" width="3.5" style="289" customWidth="1"/>
    <col min="10004" max="10004" width="3.25" style="289" bestFit="1" customWidth="1"/>
    <col min="10005" max="10005" width="3.5" style="289" customWidth="1"/>
    <col min="10006" max="10006" width="5.875" style="289"/>
    <col min="10007" max="10007" width="3.5" style="289" customWidth="1"/>
    <col min="10008" max="10008" width="5.875" style="289"/>
    <col min="10009" max="10009" width="3.5" style="289" customWidth="1"/>
    <col min="10010" max="10010" width="5.875" style="289"/>
    <col min="10011" max="10011" width="3.5" style="289" customWidth="1"/>
    <col min="10012" max="10240" width="5.875" style="289"/>
    <col min="10241" max="10241" width="2.625" style="289" customWidth="1"/>
    <col min="10242" max="10242" width="3.875" style="289" customWidth="1"/>
    <col min="10243" max="10243" width="3.5" style="289" customWidth="1"/>
    <col min="10244" max="10244" width="6.375" style="289" customWidth="1"/>
    <col min="10245" max="10245" width="3.5" style="289" customWidth="1"/>
    <col min="10246" max="10246" width="6.875" style="289" customWidth="1"/>
    <col min="10247" max="10247" width="3.5" style="289" customWidth="1"/>
    <col min="10248" max="10248" width="5.875" style="289" customWidth="1"/>
    <col min="10249" max="10249" width="3.5" style="289" customWidth="1"/>
    <col min="10250" max="10250" width="5.875" style="289" customWidth="1"/>
    <col min="10251" max="10251" width="3.5" style="289" customWidth="1"/>
    <col min="10252" max="10252" width="4.875" style="289" customWidth="1"/>
    <col min="10253" max="10253" width="3.5" style="289" customWidth="1"/>
    <col min="10254" max="10254" width="6.375" style="289" customWidth="1"/>
    <col min="10255" max="10255" width="3.5" style="289" customWidth="1"/>
    <col min="10256" max="10256" width="5.875" style="289" customWidth="1"/>
    <col min="10257" max="10257" width="3.5" style="289" customWidth="1"/>
    <col min="10258" max="10258" width="6.875" style="289" customWidth="1"/>
    <col min="10259" max="10259" width="3.5" style="289" customWidth="1"/>
    <col min="10260" max="10260" width="3.25" style="289" bestFit="1" customWidth="1"/>
    <col min="10261" max="10261" width="3.5" style="289" customWidth="1"/>
    <col min="10262" max="10262" width="5.875" style="289"/>
    <col min="10263" max="10263" width="3.5" style="289" customWidth="1"/>
    <col min="10264" max="10264" width="5.875" style="289"/>
    <col min="10265" max="10265" width="3.5" style="289" customWidth="1"/>
    <col min="10266" max="10266" width="5.875" style="289"/>
    <col min="10267" max="10267" width="3.5" style="289" customWidth="1"/>
    <col min="10268" max="10496" width="5.875" style="289"/>
    <col min="10497" max="10497" width="2.625" style="289" customWidth="1"/>
    <col min="10498" max="10498" width="3.875" style="289" customWidth="1"/>
    <col min="10499" max="10499" width="3.5" style="289" customWidth="1"/>
    <col min="10500" max="10500" width="6.375" style="289" customWidth="1"/>
    <col min="10501" max="10501" width="3.5" style="289" customWidth="1"/>
    <col min="10502" max="10502" width="6.875" style="289" customWidth="1"/>
    <col min="10503" max="10503" width="3.5" style="289" customWidth="1"/>
    <col min="10504" max="10504" width="5.875" style="289" customWidth="1"/>
    <col min="10505" max="10505" width="3.5" style="289" customWidth="1"/>
    <col min="10506" max="10506" width="5.875" style="289" customWidth="1"/>
    <col min="10507" max="10507" width="3.5" style="289" customWidth="1"/>
    <col min="10508" max="10508" width="4.875" style="289" customWidth="1"/>
    <col min="10509" max="10509" width="3.5" style="289" customWidth="1"/>
    <col min="10510" max="10510" width="6.375" style="289" customWidth="1"/>
    <col min="10511" max="10511" width="3.5" style="289" customWidth="1"/>
    <col min="10512" max="10512" width="5.875" style="289" customWidth="1"/>
    <col min="10513" max="10513" width="3.5" style="289" customWidth="1"/>
    <col min="10514" max="10514" width="6.875" style="289" customWidth="1"/>
    <col min="10515" max="10515" width="3.5" style="289" customWidth="1"/>
    <col min="10516" max="10516" width="3.25" style="289" bestFit="1" customWidth="1"/>
    <col min="10517" max="10517" width="3.5" style="289" customWidth="1"/>
    <col min="10518" max="10518" width="5.875" style="289"/>
    <col min="10519" max="10519" width="3.5" style="289" customWidth="1"/>
    <col min="10520" max="10520" width="5.875" style="289"/>
    <col min="10521" max="10521" width="3.5" style="289" customWidth="1"/>
    <col min="10522" max="10522" width="5.875" style="289"/>
    <col min="10523" max="10523" width="3.5" style="289" customWidth="1"/>
    <col min="10524" max="10752" width="5.875" style="289"/>
    <col min="10753" max="10753" width="2.625" style="289" customWidth="1"/>
    <col min="10754" max="10754" width="3.875" style="289" customWidth="1"/>
    <col min="10755" max="10755" width="3.5" style="289" customWidth="1"/>
    <col min="10756" max="10756" width="6.375" style="289" customWidth="1"/>
    <col min="10757" max="10757" width="3.5" style="289" customWidth="1"/>
    <col min="10758" max="10758" width="6.875" style="289" customWidth="1"/>
    <col min="10759" max="10759" width="3.5" style="289" customWidth="1"/>
    <col min="10760" max="10760" width="5.875" style="289" customWidth="1"/>
    <col min="10761" max="10761" width="3.5" style="289" customWidth="1"/>
    <col min="10762" max="10762" width="5.875" style="289" customWidth="1"/>
    <col min="10763" max="10763" width="3.5" style="289" customWidth="1"/>
    <col min="10764" max="10764" width="4.875" style="289" customWidth="1"/>
    <col min="10765" max="10765" width="3.5" style="289" customWidth="1"/>
    <col min="10766" max="10766" width="6.375" style="289" customWidth="1"/>
    <col min="10767" max="10767" width="3.5" style="289" customWidth="1"/>
    <col min="10768" max="10768" width="5.875" style="289" customWidth="1"/>
    <col min="10769" max="10769" width="3.5" style="289" customWidth="1"/>
    <col min="10770" max="10770" width="6.875" style="289" customWidth="1"/>
    <col min="10771" max="10771" width="3.5" style="289" customWidth="1"/>
    <col min="10772" max="10772" width="3.25" style="289" bestFit="1" customWidth="1"/>
    <col min="10773" max="10773" width="3.5" style="289" customWidth="1"/>
    <col min="10774" max="10774" width="5.875" style="289"/>
    <col min="10775" max="10775" width="3.5" style="289" customWidth="1"/>
    <col min="10776" max="10776" width="5.875" style="289"/>
    <col min="10777" max="10777" width="3.5" style="289" customWidth="1"/>
    <col min="10778" max="10778" width="5.875" style="289"/>
    <col min="10779" max="10779" width="3.5" style="289" customWidth="1"/>
    <col min="10780" max="11008" width="5.875" style="289"/>
    <col min="11009" max="11009" width="2.625" style="289" customWidth="1"/>
    <col min="11010" max="11010" width="3.875" style="289" customWidth="1"/>
    <col min="11011" max="11011" width="3.5" style="289" customWidth="1"/>
    <col min="11012" max="11012" width="6.375" style="289" customWidth="1"/>
    <col min="11013" max="11013" width="3.5" style="289" customWidth="1"/>
    <col min="11014" max="11014" width="6.875" style="289" customWidth="1"/>
    <col min="11015" max="11015" width="3.5" style="289" customWidth="1"/>
    <col min="11016" max="11016" width="5.875" style="289" customWidth="1"/>
    <col min="11017" max="11017" width="3.5" style="289" customWidth="1"/>
    <col min="11018" max="11018" width="5.875" style="289" customWidth="1"/>
    <col min="11019" max="11019" width="3.5" style="289" customWidth="1"/>
    <col min="11020" max="11020" width="4.875" style="289" customWidth="1"/>
    <col min="11021" max="11021" width="3.5" style="289" customWidth="1"/>
    <col min="11022" max="11022" width="6.375" style="289" customWidth="1"/>
    <col min="11023" max="11023" width="3.5" style="289" customWidth="1"/>
    <col min="11024" max="11024" width="5.875" style="289" customWidth="1"/>
    <col min="11025" max="11025" width="3.5" style="289" customWidth="1"/>
    <col min="11026" max="11026" width="6.875" style="289" customWidth="1"/>
    <col min="11027" max="11027" width="3.5" style="289" customWidth="1"/>
    <col min="11028" max="11028" width="3.25" style="289" bestFit="1" customWidth="1"/>
    <col min="11029" max="11029" width="3.5" style="289" customWidth="1"/>
    <col min="11030" max="11030" width="5.875" style="289"/>
    <col min="11031" max="11031" width="3.5" style="289" customWidth="1"/>
    <col min="11032" max="11032" width="5.875" style="289"/>
    <col min="11033" max="11033" width="3.5" style="289" customWidth="1"/>
    <col min="11034" max="11034" width="5.875" style="289"/>
    <col min="11035" max="11035" width="3.5" style="289" customWidth="1"/>
    <col min="11036" max="11264" width="5.875" style="289"/>
    <col min="11265" max="11265" width="2.625" style="289" customWidth="1"/>
    <col min="11266" max="11266" width="3.875" style="289" customWidth="1"/>
    <col min="11267" max="11267" width="3.5" style="289" customWidth="1"/>
    <col min="11268" max="11268" width="6.375" style="289" customWidth="1"/>
    <col min="11269" max="11269" width="3.5" style="289" customWidth="1"/>
    <col min="11270" max="11270" width="6.875" style="289" customWidth="1"/>
    <col min="11271" max="11271" width="3.5" style="289" customWidth="1"/>
    <col min="11272" max="11272" width="5.875" style="289" customWidth="1"/>
    <col min="11273" max="11273" width="3.5" style="289" customWidth="1"/>
    <col min="11274" max="11274" width="5.875" style="289" customWidth="1"/>
    <col min="11275" max="11275" width="3.5" style="289" customWidth="1"/>
    <col min="11276" max="11276" width="4.875" style="289" customWidth="1"/>
    <col min="11277" max="11277" width="3.5" style="289" customWidth="1"/>
    <col min="11278" max="11278" width="6.375" style="289" customWidth="1"/>
    <col min="11279" max="11279" width="3.5" style="289" customWidth="1"/>
    <col min="11280" max="11280" width="5.875" style="289" customWidth="1"/>
    <col min="11281" max="11281" width="3.5" style="289" customWidth="1"/>
    <col min="11282" max="11282" width="6.875" style="289" customWidth="1"/>
    <col min="11283" max="11283" width="3.5" style="289" customWidth="1"/>
    <col min="11284" max="11284" width="3.25" style="289" bestFit="1" customWidth="1"/>
    <col min="11285" max="11285" width="3.5" style="289" customWidth="1"/>
    <col min="11286" max="11286" width="5.875" style="289"/>
    <col min="11287" max="11287" width="3.5" style="289" customWidth="1"/>
    <col min="11288" max="11288" width="5.875" style="289"/>
    <col min="11289" max="11289" width="3.5" style="289" customWidth="1"/>
    <col min="11290" max="11290" width="5.875" style="289"/>
    <col min="11291" max="11291" width="3.5" style="289" customWidth="1"/>
    <col min="11292" max="11520" width="5.875" style="289"/>
    <col min="11521" max="11521" width="2.625" style="289" customWidth="1"/>
    <col min="11522" max="11522" width="3.875" style="289" customWidth="1"/>
    <col min="11523" max="11523" width="3.5" style="289" customWidth="1"/>
    <col min="11524" max="11524" width="6.375" style="289" customWidth="1"/>
    <col min="11525" max="11525" width="3.5" style="289" customWidth="1"/>
    <col min="11526" max="11526" width="6.875" style="289" customWidth="1"/>
    <col min="11527" max="11527" width="3.5" style="289" customWidth="1"/>
    <col min="11528" max="11528" width="5.875" style="289" customWidth="1"/>
    <col min="11529" max="11529" width="3.5" style="289" customWidth="1"/>
    <col min="11530" max="11530" width="5.875" style="289" customWidth="1"/>
    <col min="11531" max="11531" width="3.5" style="289" customWidth="1"/>
    <col min="11532" max="11532" width="4.875" style="289" customWidth="1"/>
    <col min="11533" max="11533" width="3.5" style="289" customWidth="1"/>
    <col min="11534" max="11534" width="6.375" style="289" customWidth="1"/>
    <col min="11535" max="11535" width="3.5" style="289" customWidth="1"/>
    <col min="11536" max="11536" width="5.875" style="289" customWidth="1"/>
    <col min="11537" max="11537" width="3.5" style="289" customWidth="1"/>
    <col min="11538" max="11538" width="6.875" style="289" customWidth="1"/>
    <col min="11539" max="11539" width="3.5" style="289" customWidth="1"/>
    <col min="11540" max="11540" width="3.25" style="289" bestFit="1" customWidth="1"/>
    <col min="11541" max="11541" width="3.5" style="289" customWidth="1"/>
    <col min="11542" max="11542" width="5.875" style="289"/>
    <col min="11543" max="11543" width="3.5" style="289" customWidth="1"/>
    <col min="11544" max="11544" width="5.875" style="289"/>
    <col min="11545" max="11545" width="3.5" style="289" customWidth="1"/>
    <col min="11546" max="11546" width="5.875" style="289"/>
    <col min="11547" max="11547" width="3.5" style="289" customWidth="1"/>
    <col min="11548" max="11776" width="5.875" style="289"/>
    <col min="11777" max="11777" width="2.625" style="289" customWidth="1"/>
    <col min="11778" max="11778" width="3.875" style="289" customWidth="1"/>
    <col min="11779" max="11779" width="3.5" style="289" customWidth="1"/>
    <col min="11780" max="11780" width="6.375" style="289" customWidth="1"/>
    <col min="11781" max="11781" width="3.5" style="289" customWidth="1"/>
    <col min="11782" max="11782" width="6.875" style="289" customWidth="1"/>
    <col min="11783" max="11783" width="3.5" style="289" customWidth="1"/>
    <col min="11784" max="11784" width="5.875" style="289" customWidth="1"/>
    <col min="11785" max="11785" width="3.5" style="289" customWidth="1"/>
    <col min="11786" max="11786" width="5.875" style="289" customWidth="1"/>
    <col min="11787" max="11787" width="3.5" style="289" customWidth="1"/>
    <col min="11788" max="11788" width="4.875" style="289" customWidth="1"/>
    <col min="11789" max="11789" width="3.5" style="289" customWidth="1"/>
    <col min="11790" max="11790" width="6.375" style="289" customWidth="1"/>
    <col min="11791" max="11791" width="3.5" style="289" customWidth="1"/>
    <col min="11792" max="11792" width="5.875" style="289" customWidth="1"/>
    <col min="11793" max="11793" width="3.5" style="289" customWidth="1"/>
    <col min="11794" max="11794" width="6.875" style="289" customWidth="1"/>
    <col min="11795" max="11795" width="3.5" style="289" customWidth="1"/>
    <col min="11796" max="11796" width="3.25" style="289" bestFit="1" customWidth="1"/>
    <col min="11797" max="11797" width="3.5" style="289" customWidth="1"/>
    <col min="11798" max="11798" width="5.875" style="289"/>
    <col min="11799" max="11799" width="3.5" style="289" customWidth="1"/>
    <col min="11800" max="11800" width="5.875" style="289"/>
    <col min="11801" max="11801" width="3.5" style="289" customWidth="1"/>
    <col min="11802" max="11802" width="5.875" style="289"/>
    <col min="11803" max="11803" width="3.5" style="289" customWidth="1"/>
    <col min="11804" max="12032" width="5.875" style="289"/>
    <col min="12033" max="12033" width="2.625" style="289" customWidth="1"/>
    <col min="12034" max="12034" width="3.875" style="289" customWidth="1"/>
    <col min="12035" max="12035" width="3.5" style="289" customWidth="1"/>
    <col min="12036" max="12036" width="6.375" style="289" customWidth="1"/>
    <col min="12037" max="12037" width="3.5" style="289" customWidth="1"/>
    <col min="12038" max="12038" width="6.875" style="289" customWidth="1"/>
    <col min="12039" max="12039" width="3.5" style="289" customWidth="1"/>
    <col min="12040" max="12040" width="5.875" style="289" customWidth="1"/>
    <col min="12041" max="12041" width="3.5" style="289" customWidth="1"/>
    <col min="12042" max="12042" width="5.875" style="289" customWidth="1"/>
    <col min="12043" max="12043" width="3.5" style="289" customWidth="1"/>
    <col min="12044" max="12044" width="4.875" style="289" customWidth="1"/>
    <col min="12045" max="12045" width="3.5" style="289" customWidth="1"/>
    <col min="12046" max="12046" width="6.375" style="289" customWidth="1"/>
    <col min="12047" max="12047" width="3.5" style="289" customWidth="1"/>
    <col min="12048" max="12048" width="5.875" style="289" customWidth="1"/>
    <col min="12049" max="12049" width="3.5" style="289" customWidth="1"/>
    <col min="12050" max="12050" width="6.875" style="289" customWidth="1"/>
    <col min="12051" max="12051" width="3.5" style="289" customWidth="1"/>
    <col min="12052" max="12052" width="3.25" style="289" bestFit="1" customWidth="1"/>
    <col min="12053" max="12053" width="3.5" style="289" customWidth="1"/>
    <col min="12054" max="12054" width="5.875" style="289"/>
    <col min="12055" max="12055" width="3.5" style="289" customWidth="1"/>
    <col min="12056" max="12056" width="5.875" style="289"/>
    <col min="12057" max="12057" width="3.5" style="289" customWidth="1"/>
    <col min="12058" max="12058" width="5.875" style="289"/>
    <col min="12059" max="12059" width="3.5" style="289" customWidth="1"/>
    <col min="12060" max="12288" width="5.875" style="289"/>
    <col min="12289" max="12289" width="2.625" style="289" customWidth="1"/>
    <col min="12290" max="12290" width="3.875" style="289" customWidth="1"/>
    <col min="12291" max="12291" width="3.5" style="289" customWidth="1"/>
    <col min="12292" max="12292" width="6.375" style="289" customWidth="1"/>
    <col min="12293" max="12293" width="3.5" style="289" customWidth="1"/>
    <col min="12294" max="12294" width="6.875" style="289" customWidth="1"/>
    <col min="12295" max="12295" width="3.5" style="289" customWidth="1"/>
    <col min="12296" max="12296" width="5.875" style="289" customWidth="1"/>
    <col min="12297" max="12297" width="3.5" style="289" customWidth="1"/>
    <col min="12298" max="12298" width="5.875" style="289" customWidth="1"/>
    <col min="12299" max="12299" width="3.5" style="289" customWidth="1"/>
    <col min="12300" max="12300" width="4.875" style="289" customWidth="1"/>
    <col min="12301" max="12301" width="3.5" style="289" customWidth="1"/>
    <col min="12302" max="12302" width="6.375" style="289" customWidth="1"/>
    <col min="12303" max="12303" width="3.5" style="289" customWidth="1"/>
    <col min="12304" max="12304" width="5.875" style="289" customWidth="1"/>
    <col min="12305" max="12305" width="3.5" style="289" customWidth="1"/>
    <col min="12306" max="12306" width="6.875" style="289" customWidth="1"/>
    <col min="12307" max="12307" width="3.5" style="289" customWidth="1"/>
    <col min="12308" max="12308" width="3.25" style="289" bestFit="1" customWidth="1"/>
    <col min="12309" max="12309" width="3.5" style="289" customWidth="1"/>
    <col min="12310" max="12310" width="5.875" style="289"/>
    <col min="12311" max="12311" width="3.5" style="289" customWidth="1"/>
    <col min="12312" max="12312" width="5.875" style="289"/>
    <col min="12313" max="12313" width="3.5" style="289" customWidth="1"/>
    <col min="12314" max="12314" width="5.875" style="289"/>
    <col min="12315" max="12315" width="3.5" style="289" customWidth="1"/>
    <col min="12316" max="12544" width="5.875" style="289"/>
    <col min="12545" max="12545" width="2.625" style="289" customWidth="1"/>
    <col min="12546" max="12546" width="3.875" style="289" customWidth="1"/>
    <col min="12547" max="12547" width="3.5" style="289" customWidth="1"/>
    <col min="12548" max="12548" width="6.375" style="289" customWidth="1"/>
    <col min="12549" max="12549" width="3.5" style="289" customWidth="1"/>
    <col min="12550" max="12550" width="6.875" style="289" customWidth="1"/>
    <col min="12551" max="12551" width="3.5" style="289" customWidth="1"/>
    <col min="12552" max="12552" width="5.875" style="289" customWidth="1"/>
    <col min="12553" max="12553" width="3.5" style="289" customWidth="1"/>
    <col min="12554" max="12554" width="5.875" style="289" customWidth="1"/>
    <col min="12555" max="12555" width="3.5" style="289" customWidth="1"/>
    <col min="12556" max="12556" width="4.875" style="289" customWidth="1"/>
    <col min="12557" max="12557" width="3.5" style="289" customWidth="1"/>
    <col min="12558" max="12558" width="6.375" style="289" customWidth="1"/>
    <col min="12559" max="12559" width="3.5" style="289" customWidth="1"/>
    <col min="12560" max="12560" width="5.875" style="289" customWidth="1"/>
    <col min="12561" max="12561" width="3.5" style="289" customWidth="1"/>
    <col min="12562" max="12562" width="6.875" style="289" customWidth="1"/>
    <col min="12563" max="12563" width="3.5" style="289" customWidth="1"/>
    <col min="12564" max="12564" width="3.25" style="289" bestFit="1" customWidth="1"/>
    <col min="12565" max="12565" width="3.5" style="289" customWidth="1"/>
    <col min="12566" max="12566" width="5.875" style="289"/>
    <col min="12567" max="12567" width="3.5" style="289" customWidth="1"/>
    <col min="12568" max="12568" width="5.875" style="289"/>
    <col min="12569" max="12569" width="3.5" style="289" customWidth="1"/>
    <col min="12570" max="12570" width="5.875" style="289"/>
    <col min="12571" max="12571" width="3.5" style="289" customWidth="1"/>
    <col min="12572" max="12800" width="5.875" style="289"/>
    <col min="12801" max="12801" width="2.625" style="289" customWidth="1"/>
    <col min="12802" max="12802" width="3.875" style="289" customWidth="1"/>
    <col min="12803" max="12803" width="3.5" style="289" customWidth="1"/>
    <col min="12804" max="12804" width="6.375" style="289" customWidth="1"/>
    <col min="12805" max="12805" width="3.5" style="289" customWidth="1"/>
    <col min="12806" max="12806" width="6.875" style="289" customWidth="1"/>
    <col min="12807" max="12807" width="3.5" style="289" customWidth="1"/>
    <col min="12808" max="12808" width="5.875" style="289" customWidth="1"/>
    <col min="12809" max="12809" width="3.5" style="289" customWidth="1"/>
    <col min="12810" max="12810" width="5.875" style="289" customWidth="1"/>
    <col min="12811" max="12811" width="3.5" style="289" customWidth="1"/>
    <col min="12812" max="12812" width="4.875" style="289" customWidth="1"/>
    <col min="12813" max="12813" width="3.5" style="289" customWidth="1"/>
    <col min="12814" max="12814" width="6.375" style="289" customWidth="1"/>
    <col min="12815" max="12815" width="3.5" style="289" customWidth="1"/>
    <col min="12816" max="12816" width="5.875" style="289" customWidth="1"/>
    <col min="12817" max="12817" width="3.5" style="289" customWidth="1"/>
    <col min="12818" max="12818" width="6.875" style="289" customWidth="1"/>
    <col min="12819" max="12819" width="3.5" style="289" customWidth="1"/>
    <col min="12820" max="12820" width="3.25" style="289" bestFit="1" customWidth="1"/>
    <col min="12821" max="12821" width="3.5" style="289" customWidth="1"/>
    <col min="12822" max="12822" width="5.875" style="289"/>
    <col min="12823" max="12823" width="3.5" style="289" customWidth="1"/>
    <col min="12824" max="12824" width="5.875" style="289"/>
    <col min="12825" max="12825" width="3.5" style="289" customWidth="1"/>
    <col min="12826" max="12826" width="5.875" style="289"/>
    <col min="12827" max="12827" width="3.5" style="289" customWidth="1"/>
    <col min="12828" max="13056" width="5.875" style="289"/>
    <col min="13057" max="13057" width="2.625" style="289" customWidth="1"/>
    <col min="13058" max="13058" width="3.875" style="289" customWidth="1"/>
    <col min="13059" max="13059" width="3.5" style="289" customWidth="1"/>
    <col min="13060" max="13060" width="6.375" style="289" customWidth="1"/>
    <col min="13061" max="13061" width="3.5" style="289" customWidth="1"/>
    <col min="13062" max="13062" width="6.875" style="289" customWidth="1"/>
    <col min="13063" max="13063" width="3.5" style="289" customWidth="1"/>
    <col min="13064" max="13064" width="5.875" style="289" customWidth="1"/>
    <col min="13065" max="13065" width="3.5" style="289" customWidth="1"/>
    <col min="13066" max="13066" width="5.875" style="289" customWidth="1"/>
    <col min="13067" max="13067" width="3.5" style="289" customWidth="1"/>
    <col min="13068" max="13068" width="4.875" style="289" customWidth="1"/>
    <col min="13069" max="13069" width="3.5" style="289" customWidth="1"/>
    <col min="13070" max="13070" width="6.375" style="289" customWidth="1"/>
    <col min="13071" max="13071" width="3.5" style="289" customWidth="1"/>
    <col min="13072" max="13072" width="5.875" style="289" customWidth="1"/>
    <col min="13073" max="13073" width="3.5" style="289" customWidth="1"/>
    <col min="13074" max="13074" width="6.875" style="289" customWidth="1"/>
    <col min="13075" max="13075" width="3.5" style="289" customWidth="1"/>
    <col min="13076" max="13076" width="3.25" style="289" bestFit="1" customWidth="1"/>
    <col min="13077" max="13077" width="3.5" style="289" customWidth="1"/>
    <col min="13078" max="13078" width="5.875" style="289"/>
    <col min="13079" max="13079" width="3.5" style="289" customWidth="1"/>
    <col min="13080" max="13080" width="5.875" style="289"/>
    <col min="13081" max="13081" width="3.5" style="289" customWidth="1"/>
    <col min="13082" max="13082" width="5.875" style="289"/>
    <col min="13083" max="13083" width="3.5" style="289" customWidth="1"/>
    <col min="13084" max="13312" width="5.875" style="289"/>
    <col min="13313" max="13313" width="2.625" style="289" customWidth="1"/>
    <col min="13314" max="13314" width="3.875" style="289" customWidth="1"/>
    <col min="13315" max="13315" width="3.5" style="289" customWidth="1"/>
    <col min="13316" max="13316" width="6.375" style="289" customWidth="1"/>
    <col min="13317" max="13317" width="3.5" style="289" customWidth="1"/>
    <col min="13318" max="13318" width="6.875" style="289" customWidth="1"/>
    <col min="13319" max="13319" width="3.5" style="289" customWidth="1"/>
    <col min="13320" max="13320" width="5.875" style="289" customWidth="1"/>
    <col min="13321" max="13321" width="3.5" style="289" customWidth="1"/>
    <col min="13322" max="13322" width="5.875" style="289" customWidth="1"/>
    <col min="13323" max="13323" width="3.5" style="289" customWidth="1"/>
    <col min="13324" max="13324" width="4.875" style="289" customWidth="1"/>
    <col min="13325" max="13325" width="3.5" style="289" customWidth="1"/>
    <col min="13326" max="13326" width="6.375" style="289" customWidth="1"/>
    <col min="13327" max="13327" width="3.5" style="289" customWidth="1"/>
    <col min="13328" max="13328" width="5.875" style="289" customWidth="1"/>
    <col min="13329" max="13329" width="3.5" style="289" customWidth="1"/>
    <col min="13330" max="13330" width="6.875" style="289" customWidth="1"/>
    <col min="13331" max="13331" width="3.5" style="289" customWidth="1"/>
    <col min="13332" max="13332" width="3.25" style="289" bestFit="1" customWidth="1"/>
    <col min="13333" max="13333" width="3.5" style="289" customWidth="1"/>
    <col min="13334" max="13334" width="5.875" style="289"/>
    <col min="13335" max="13335" width="3.5" style="289" customWidth="1"/>
    <col min="13336" max="13336" width="5.875" style="289"/>
    <col min="13337" max="13337" width="3.5" style="289" customWidth="1"/>
    <col min="13338" max="13338" width="5.875" style="289"/>
    <col min="13339" max="13339" width="3.5" style="289" customWidth="1"/>
    <col min="13340" max="13568" width="5.875" style="289"/>
    <col min="13569" max="13569" width="2.625" style="289" customWidth="1"/>
    <col min="13570" max="13570" width="3.875" style="289" customWidth="1"/>
    <col min="13571" max="13571" width="3.5" style="289" customWidth="1"/>
    <col min="13572" max="13572" width="6.375" style="289" customWidth="1"/>
    <col min="13573" max="13573" width="3.5" style="289" customWidth="1"/>
    <col min="13574" max="13574" width="6.875" style="289" customWidth="1"/>
    <col min="13575" max="13575" width="3.5" style="289" customWidth="1"/>
    <col min="13576" max="13576" width="5.875" style="289" customWidth="1"/>
    <col min="13577" max="13577" width="3.5" style="289" customWidth="1"/>
    <col min="13578" max="13578" width="5.875" style="289" customWidth="1"/>
    <col min="13579" max="13579" width="3.5" style="289" customWidth="1"/>
    <col min="13580" max="13580" width="4.875" style="289" customWidth="1"/>
    <col min="13581" max="13581" width="3.5" style="289" customWidth="1"/>
    <col min="13582" max="13582" width="6.375" style="289" customWidth="1"/>
    <col min="13583" max="13583" width="3.5" style="289" customWidth="1"/>
    <col min="13584" max="13584" width="5.875" style="289" customWidth="1"/>
    <col min="13585" max="13585" width="3.5" style="289" customWidth="1"/>
    <col min="13586" max="13586" width="6.875" style="289" customWidth="1"/>
    <col min="13587" max="13587" width="3.5" style="289" customWidth="1"/>
    <col min="13588" max="13588" width="3.25" style="289" bestFit="1" customWidth="1"/>
    <col min="13589" max="13589" width="3.5" style="289" customWidth="1"/>
    <col min="13590" max="13590" width="5.875" style="289"/>
    <col min="13591" max="13591" width="3.5" style="289" customWidth="1"/>
    <col min="13592" max="13592" width="5.875" style="289"/>
    <col min="13593" max="13593" width="3.5" style="289" customWidth="1"/>
    <col min="13594" max="13594" width="5.875" style="289"/>
    <col min="13595" max="13595" width="3.5" style="289" customWidth="1"/>
    <col min="13596" max="13824" width="5.875" style="289"/>
    <col min="13825" max="13825" width="2.625" style="289" customWidth="1"/>
    <col min="13826" max="13826" width="3.875" style="289" customWidth="1"/>
    <col min="13827" max="13827" width="3.5" style="289" customWidth="1"/>
    <col min="13828" max="13828" width="6.375" style="289" customWidth="1"/>
    <col min="13829" max="13829" width="3.5" style="289" customWidth="1"/>
    <col min="13830" max="13830" width="6.875" style="289" customWidth="1"/>
    <col min="13831" max="13831" width="3.5" style="289" customWidth="1"/>
    <col min="13832" max="13832" width="5.875" style="289" customWidth="1"/>
    <col min="13833" max="13833" width="3.5" style="289" customWidth="1"/>
    <col min="13834" max="13834" width="5.875" style="289" customWidth="1"/>
    <col min="13835" max="13835" width="3.5" style="289" customWidth="1"/>
    <col min="13836" max="13836" width="4.875" style="289" customWidth="1"/>
    <col min="13837" max="13837" width="3.5" style="289" customWidth="1"/>
    <col min="13838" max="13838" width="6.375" style="289" customWidth="1"/>
    <col min="13839" max="13839" width="3.5" style="289" customWidth="1"/>
    <col min="13840" max="13840" width="5.875" style="289" customWidth="1"/>
    <col min="13841" max="13841" width="3.5" style="289" customWidth="1"/>
    <col min="13842" max="13842" width="6.875" style="289" customWidth="1"/>
    <col min="13843" max="13843" width="3.5" style="289" customWidth="1"/>
    <col min="13844" max="13844" width="3.25" style="289" bestFit="1" customWidth="1"/>
    <col min="13845" max="13845" width="3.5" style="289" customWidth="1"/>
    <col min="13846" max="13846" width="5.875" style="289"/>
    <col min="13847" max="13847" width="3.5" style="289" customWidth="1"/>
    <col min="13848" max="13848" width="5.875" style="289"/>
    <col min="13849" max="13849" width="3.5" style="289" customWidth="1"/>
    <col min="13850" max="13850" width="5.875" style="289"/>
    <col min="13851" max="13851" width="3.5" style="289" customWidth="1"/>
    <col min="13852" max="14080" width="5.875" style="289"/>
    <col min="14081" max="14081" width="2.625" style="289" customWidth="1"/>
    <col min="14082" max="14082" width="3.875" style="289" customWidth="1"/>
    <col min="14083" max="14083" width="3.5" style="289" customWidth="1"/>
    <col min="14084" max="14084" width="6.375" style="289" customWidth="1"/>
    <col min="14085" max="14085" width="3.5" style="289" customWidth="1"/>
    <col min="14086" max="14086" width="6.875" style="289" customWidth="1"/>
    <col min="14087" max="14087" width="3.5" style="289" customWidth="1"/>
    <col min="14088" max="14088" width="5.875" style="289" customWidth="1"/>
    <col min="14089" max="14089" width="3.5" style="289" customWidth="1"/>
    <col min="14090" max="14090" width="5.875" style="289" customWidth="1"/>
    <col min="14091" max="14091" width="3.5" style="289" customWidth="1"/>
    <col min="14092" max="14092" width="4.875" style="289" customWidth="1"/>
    <col min="14093" max="14093" width="3.5" style="289" customWidth="1"/>
    <col min="14094" max="14094" width="6.375" style="289" customWidth="1"/>
    <col min="14095" max="14095" width="3.5" style="289" customWidth="1"/>
    <col min="14096" max="14096" width="5.875" style="289" customWidth="1"/>
    <col min="14097" max="14097" width="3.5" style="289" customWidth="1"/>
    <col min="14098" max="14098" width="6.875" style="289" customWidth="1"/>
    <col min="14099" max="14099" width="3.5" style="289" customWidth="1"/>
    <col min="14100" max="14100" width="3.25" style="289" bestFit="1" customWidth="1"/>
    <col min="14101" max="14101" width="3.5" style="289" customWidth="1"/>
    <col min="14102" max="14102" width="5.875" style="289"/>
    <col min="14103" max="14103" width="3.5" style="289" customWidth="1"/>
    <col min="14104" max="14104" width="5.875" style="289"/>
    <col min="14105" max="14105" width="3.5" style="289" customWidth="1"/>
    <col min="14106" max="14106" width="5.875" style="289"/>
    <col min="14107" max="14107" width="3.5" style="289" customWidth="1"/>
    <col min="14108" max="14336" width="5.875" style="289"/>
    <col min="14337" max="14337" width="2.625" style="289" customWidth="1"/>
    <col min="14338" max="14338" width="3.875" style="289" customWidth="1"/>
    <col min="14339" max="14339" width="3.5" style="289" customWidth="1"/>
    <col min="14340" max="14340" width="6.375" style="289" customWidth="1"/>
    <col min="14341" max="14341" width="3.5" style="289" customWidth="1"/>
    <col min="14342" max="14342" width="6.875" style="289" customWidth="1"/>
    <col min="14343" max="14343" width="3.5" style="289" customWidth="1"/>
    <col min="14344" max="14344" width="5.875" style="289" customWidth="1"/>
    <col min="14345" max="14345" width="3.5" style="289" customWidth="1"/>
    <col min="14346" max="14346" width="5.875" style="289" customWidth="1"/>
    <col min="14347" max="14347" width="3.5" style="289" customWidth="1"/>
    <col min="14348" max="14348" width="4.875" style="289" customWidth="1"/>
    <col min="14349" max="14349" width="3.5" style="289" customWidth="1"/>
    <col min="14350" max="14350" width="6.375" style="289" customWidth="1"/>
    <col min="14351" max="14351" width="3.5" style="289" customWidth="1"/>
    <col min="14352" max="14352" width="5.875" style="289" customWidth="1"/>
    <col min="14353" max="14353" width="3.5" style="289" customWidth="1"/>
    <col min="14354" max="14354" width="6.875" style="289" customWidth="1"/>
    <col min="14355" max="14355" width="3.5" style="289" customWidth="1"/>
    <col min="14356" max="14356" width="3.25" style="289" bestFit="1" customWidth="1"/>
    <col min="14357" max="14357" width="3.5" style="289" customWidth="1"/>
    <col min="14358" max="14358" width="5.875" style="289"/>
    <col min="14359" max="14359" width="3.5" style="289" customWidth="1"/>
    <col min="14360" max="14360" width="5.875" style="289"/>
    <col min="14361" max="14361" width="3.5" style="289" customWidth="1"/>
    <col min="14362" max="14362" width="5.875" style="289"/>
    <col min="14363" max="14363" width="3.5" style="289" customWidth="1"/>
    <col min="14364" max="14592" width="5.875" style="289"/>
    <col min="14593" max="14593" width="2.625" style="289" customWidth="1"/>
    <col min="14594" max="14594" width="3.875" style="289" customWidth="1"/>
    <col min="14595" max="14595" width="3.5" style="289" customWidth="1"/>
    <col min="14596" max="14596" width="6.375" style="289" customWidth="1"/>
    <col min="14597" max="14597" width="3.5" style="289" customWidth="1"/>
    <col min="14598" max="14598" width="6.875" style="289" customWidth="1"/>
    <col min="14599" max="14599" width="3.5" style="289" customWidth="1"/>
    <col min="14600" max="14600" width="5.875" style="289" customWidth="1"/>
    <col min="14601" max="14601" width="3.5" style="289" customWidth="1"/>
    <col min="14602" max="14602" width="5.875" style="289" customWidth="1"/>
    <col min="14603" max="14603" width="3.5" style="289" customWidth="1"/>
    <col min="14604" max="14604" width="4.875" style="289" customWidth="1"/>
    <col min="14605" max="14605" width="3.5" style="289" customWidth="1"/>
    <col min="14606" max="14606" width="6.375" style="289" customWidth="1"/>
    <col min="14607" max="14607" width="3.5" style="289" customWidth="1"/>
    <col min="14608" max="14608" width="5.875" style="289" customWidth="1"/>
    <col min="14609" max="14609" width="3.5" style="289" customWidth="1"/>
    <col min="14610" max="14610" width="6.875" style="289" customWidth="1"/>
    <col min="14611" max="14611" width="3.5" style="289" customWidth="1"/>
    <col min="14612" max="14612" width="3.25" style="289" bestFit="1" customWidth="1"/>
    <col min="14613" max="14613" width="3.5" style="289" customWidth="1"/>
    <col min="14614" max="14614" width="5.875" style="289"/>
    <col min="14615" max="14615" width="3.5" style="289" customWidth="1"/>
    <col min="14616" max="14616" width="5.875" style="289"/>
    <col min="14617" max="14617" width="3.5" style="289" customWidth="1"/>
    <col min="14618" max="14618" width="5.875" style="289"/>
    <col min="14619" max="14619" width="3.5" style="289" customWidth="1"/>
    <col min="14620" max="14848" width="5.875" style="289"/>
    <col min="14849" max="14849" width="2.625" style="289" customWidth="1"/>
    <col min="14850" max="14850" width="3.875" style="289" customWidth="1"/>
    <col min="14851" max="14851" width="3.5" style="289" customWidth="1"/>
    <col min="14852" max="14852" width="6.375" style="289" customWidth="1"/>
    <col min="14853" max="14853" width="3.5" style="289" customWidth="1"/>
    <col min="14854" max="14854" width="6.875" style="289" customWidth="1"/>
    <col min="14855" max="14855" width="3.5" style="289" customWidth="1"/>
    <col min="14856" max="14856" width="5.875" style="289" customWidth="1"/>
    <col min="14857" max="14857" width="3.5" style="289" customWidth="1"/>
    <col min="14858" max="14858" width="5.875" style="289" customWidth="1"/>
    <col min="14859" max="14859" width="3.5" style="289" customWidth="1"/>
    <col min="14860" max="14860" width="4.875" style="289" customWidth="1"/>
    <col min="14861" max="14861" width="3.5" style="289" customWidth="1"/>
    <col min="14862" max="14862" width="6.375" style="289" customWidth="1"/>
    <col min="14863" max="14863" width="3.5" style="289" customWidth="1"/>
    <col min="14864" max="14864" width="5.875" style="289" customWidth="1"/>
    <col min="14865" max="14865" width="3.5" style="289" customWidth="1"/>
    <col min="14866" max="14866" width="6.875" style="289" customWidth="1"/>
    <col min="14867" max="14867" width="3.5" style="289" customWidth="1"/>
    <col min="14868" max="14868" width="3.25" style="289" bestFit="1" customWidth="1"/>
    <col min="14869" max="14869" width="3.5" style="289" customWidth="1"/>
    <col min="14870" max="14870" width="5.875" style="289"/>
    <col min="14871" max="14871" width="3.5" style="289" customWidth="1"/>
    <col min="14872" max="14872" width="5.875" style="289"/>
    <col min="14873" max="14873" width="3.5" style="289" customWidth="1"/>
    <col min="14874" max="14874" width="5.875" style="289"/>
    <col min="14875" max="14875" width="3.5" style="289" customWidth="1"/>
    <col min="14876" max="15104" width="5.875" style="289"/>
    <col min="15105" max="15105" width="2.625" style="289" customWidth="1"/>
    <col min="15106" max="15106" width="3.875" style="289" customWidth="1"/>
    <col min="15107" max="15107" width="3.5" style="289" customWidth="1"/>
    <col min="15108" max="15108" width="6.375" style="289" customWidth="1"/>
    <col min="15109" max="15109" width="3.5" style="289" customWidth="1"/>
    <col min="15110" max="15110" width="6.875" style="289" customWidth="1"/>
    <col min="15111" max="15111" width="3.5" style="289" customWidth="1"/>
    <col min="15112" max="15112" width="5.875" style="289" customWidth="1"/>
    <col min="15113" max="15113" width="3.5" style="289" customWidth="1"/>
    <col min="15114" max="15114" width="5.875" style="289" customWidth="1"/>
    <col min="15115" max="15115" width="3.5" style="289" customWidth="1"/>
    <col min="15116" max="15116" width="4.875" style="289" customWidth="1"/>
    <col min="15117" max="15117" width="3.5" style="289" customWidth="1"/>
    <col min="15118" max="15118" width="6.375" style="289" customWidth="1"/>
    <col min="15119" max="15119" width="3.5" style="289" customWidth="1"/>
    <col min="15120" max="15120" width="5.875" style="289" customWidth="1"/>
    <col min="15121" max="15121" width="3.5" style="289" customWidth="1"/>
    <col min="15122" max="15122" width="6.875" style="289" customWidth="1"/>
    <col min="15123" max="15123" width="3.5" style="289" customWidth="1"/>
    <col min="15124" max="15124" width="3.25" style="289" bestFit="1" customWidth="1"/>
    <col min="15125" max="15125" width="3.5" style="289" customWidth="1"/>
    <col min="15126" max="15126" width="5.875" style="289"/>
    <col min="15127" max="15127" width="3.5" style="289" customWidth="1"/>
    <col min="15128" max="15128" width="5.875" style="289"/>
    <col min="15129" max="15129" width="3.5" style="289" customWidth="1"/>
    <col min="15130" max="15130" width="5.875" style="289"/>
    <col min="15131" max="15131" width="3.5" style="289" customWidth="1"/>
    <col min="15132" max="15360" width="5.875" style="289"/>
    <col min="15361" max="15361" width="2.625" style="289" customWidth="1"/>
    <col min="15362" max="15362" width="3.875" style="289" customWidth="1"/>
    <col min="15363" max="15363" width="3.5" style="289" customWidth="1"/>
    <col min="15364" max="15364" width="6.375" style="289" customWidth="1"/>
    <col min="15365" max="15365" width="3.5" style="289" customWidth="1"/>
    <col min="15366" max="15366" width="6.875" style="289" customWidth="1"/>
    <col min="15367" max="15367" width="3.5" style="289" customWidth="1"/>
    <col min="15368" max="15368" width="5.875" style="289" customWidth="1"/>
    <col min="15369" max="15369" width="3.5" style="289" customWidth="1"/>
    <col min="15370" max="15370" width="5.875" style="289" customWidth="1"/>
    <col min="15371" max="15371" width="3.5" style="289" customWidth="1"/>
    <col min="15372" max="15372" width="4.875" style="289" customWidth="1"/>
    <col min="15373" max="15373" width="3.5" style="289" customWidth="1"/>
    <col min="15374" max="15374" width="6.375" style="289" customWidth="1"/>
    <col min="15375" max="15375" width="3.5" style="289" customWidth="1"/>
    <col min="15376" max="15376" width="5.875" style="289" customWidth="1"/>
    <col min="15377" max="15377" width="3.5" style="289" customWidth="1"/>
    <col min="15378" max="15378" width="6.875" style="289" customWidth="1"/>
    <col min="15379" max="15379" width="3.5" style="289" customWidth="1"/>
    <col min="15380" max="15380" width="3.25" style="289" bestFit="1" customWidth="1"/>
    <col min="15381" max="15381" width="3.5" style="289" customWidth="1"/>
    <col min="15382" max="15382" width="5.875" style="289"/>
    <col min="15383" max="15383" width="3.5" style="289" customWidth="1"/>
    <col min="15384" max="15384" width="5.875" style="289"/>
    <col min="15385" max="15385" width="3.5" style="289" customWidth="1"/>
    <col min="15386" max="15386" width="5.875" style="289"/>
    <col min="15387" max="15387" width="3.5" style="289" customWidth="1"/>
    <col min="15388" max="15616" width="5.875" style="289"/>
    <col min="15617" max="15617" width="2.625" style="289" customWidth="1"/>
    <col min="15618" max="15618" width="3.875" style="289" customWidth="1"/>
    <col min="15619" max="15619" width="3.5" style="289" customWidth="1"/>
    <col min="15620" max="15620" width="6.375" style="289" customWidth="1"/>
    <col min="15621" max="15621" width="3.5" style="289" customWidth="1"/>
    <col min="15622" max="15622" width="6.875" style="289" customWidth="1"/>
    <col min="15623" max="15623" width="3.5" style="289" customWidth="1"/>
    <col min="15624" max="15624" width="5.875" style="289" customWidth="1"/>
    <col min="15625" max="15625" width="3.5" style="289" customWidth="1"/>
    <col min="15626" max="15626" width="5.875" style="289" customWidth="1"/>
    <col min="15627" max="15627" width="3.5" style="289" customWidth="1"/>
    <col min="15628" max="15628" width="4.875" style="289" customWidth="1"/>
    <col min="15629" max="15629" width="3.5" style="289" customWidth="1"/>
    <col min="15630" max="15630" width="6.375" style="289" customWidth="1"/>
    <col min="15631" max="15631" width="3.5" style="289" customWidth="1"/>
    <col min="15632" max="15632" width="5.875" style="289" customWidth="1"/>
    <col min="15633" max="15633" width="3.5" style="289" customWidth="1"/>
    <col min="15634" max="15634" width="6.875" style="289" customWidth="1"/>
    <col min="15635" max="15635" width="3.5" style="289" customWidth="1"/>
    <col min="15636" max="15636" width="3.25" style="289" bestFit="1" customWidth="1"/>
    <col min="15637" max="15637" width="3.5" style="289" customWidth="1"/>
    <col min="15638" max="15638" width="5.875" style="289"/>
    <col min="15639" max="15639" width="3.5" style="289" customWidth="1"/>
    <col min="15640" max="15640" width="5.875" style="289"/>
    <col min="15641" max="15641" width="3.5" style="289" customWidth="1"/>
    <col min="15642" max="15642" width="5.875" style="289"/>
    <col min="15643" max="15643" width="3.5" style="289" customWidth="1"/>
    <col min="15644" max="15872" width="5.875" style="289"/>
    <col min="15873" max="15873" width="2.625" style="289" customWidth="1"/>
    <col min="15874" max="15874" width="3.875" style="289" customWidth="1"/>
    <col min="15875" max="15875" width="3.5" style="289" customWidth="1"/>
    <col min="15876" max="15876" width="6.375" style="289" customWidth="1"/>
    <col min="15877" max="15877" width="3.5" style="289" customWidth="1"/>
    <col min="15878" max="15878" width="6.875" style="289" customWidth="1"/>
    <col min="15879" max="15879" width="3.5" style="289" customWidth="1"/>
    <col min="15880" max="15880" width="5.875" style="289" customWidth="1"/>
    <col min="15881" max="15881" width="3.5" style="289" customWidth="1"/>
    <col min="15882" max="15882" width="5.875" style="289" customWidth="1"/>
    <col min="15883" max="15883" width="3.5" style="289" customWidth="1"/>
    <col min="15884" max="15884" width="4.875" style="289" customWidth="1"/>
    <col min="15885" max="15885" width="3.5" style="289" customWidth="1"/>
    <col min="15886" max="15886" width="6.375" style="289" customWidth="1"/>
    <col min="15887" max="15887" width="3.5" style="289" customWidth="1"/>
    <col min="15888" max="15888" width="5.875" style="289" customWidth="1"/>
    <col min="15889" max="15889" width="3.5" style="289" customWidth="1"/>
    <col min="15890" max="15890" width="6.875" style="289" customWidth="1"/>
    <col min="15891" max="15891" width="3.5" style="289" customWidth="1"/>
    <col min="15892" max="15892" width="3.25" style="289" bestFit="1" customWidth="1"/>
    <col min="15893" max="15893" width="3.5" style="289" customWidth="1"/>
    <col min="15894" max="15894" width="5.875" style="289"/>
    <col min="15895" max="15895" width="3.5" style="289" customWidth="1"/>
    <col min="15896" max="15896" width="5.875" style="289"/>
    <col min="15897" max="15897" width="3.5" style="289" customWidth="1"/>
    <col min="15898" max="15898" width="5.875" style="289"/>
    <col min="15899" max="15899" width="3.5" style="289" customWidth="1"/>
    <col min="15900" max="16128" width="5.875" style="289"/>
    <col min="16129" max="16129" width="2.625" style="289" customWidth="1"/>
    <col min="16130" max="16130" width="3.875" style="289" customWidth="1"/>
    <col min="16131" max="16131" width="3.5" style="289" customWidth="1"/>
    <col min="16132" max="16132" width="6.375" style="289" customWidth="1"/>
    <col min="16133" max="16133" width="3.5" style="289" customWidth="1"/>
    <col min="16134" max="16134" width="6.875" style="289" customWidth="1"/>
    <col min="16135" max="16135" width="3.5" style="289" customWidth="1"/>
    <col min="16136" max="16136" width="5.875" style="289" customWidth="1"/>
    <col min="16137" max="16137" width="3.5" style="289" customWidth="1"/>
    <col min="16138" max="16138" width="5.875" style="289" customWidth="1"/>
    <col min="16139" max="16139" width="3.5" style="289" customWidth="1"/>
    <col min="16140" max="16140" width="4.875" style="289" customWidth="1"/>
    <col min="16141" max="16141" width="3.5" style="289" customWidth="1"/>
    <col min="16142" max="16142" width="6.375" style="289" customWidth="1"/>
    <col min="16143" max="16143" width="3.5" style="289" customWidth="1"/>
    <col min="16144" max="16144" width="5.875" style="289" customWidth="1"/>
    <col min="16145" max="16145" width="3.5" style="289" customWidth="1"/>
    <col min="16146" max="16146" width="6.875" style="289" customWidth="1"/>
    <col min="16147" max="16147" width="3.5" style="289" customWidth="1"/>
    <col min="16148" max="16148" width="3.25" style="289" bestFit="1" customWidth="1"/>
    <col min="16149" max="16149" width="3.5" style="289" customWidth="1"/>
    <col min="16150" max="16150" width="5.875" style="289"/>
    <col min="16151" max="16151" width="3.5" style="289" customWidth="1"/>
    <col min="16152" max="16152" width="5.875" style="289"/>
    <col min="16153" max="16153" width="3.5" style="289" customWidth="1"/>
    <col min="16154" max="16154" width="5.875" style="289"/>
    <col min="16155" max="16155" width="3.5" style="289" customWidth="1"/>
    <col min="16156" max="16384" width="5.875" style="289"/>
  </cols>
  <sheetData>
    <row r="1" spans="1:20">
      <c r="T1" s="290" t="s">
        <v>1174</v>
      </c>
    </row>
    <row r="2" spans="1:20" ht="28.5">
      <c r="A2" s="921" t="s">
        <v>18</v>
      </c>
      <c r="B2" s="921"/>
      <c r="C2" s="921"/>
      <c r="D2" s="921"/>
      <c r="E2" s="921"/>
      <c r="F2" s="921"/>
      <c r="G2" s="921"/>
      <c r="H2" s="921"/>
      <c r="I2" s="921"/>
      <c r="J2" s="921"/>
      <c r="K2" s="921"/>
      <c r="L2" s="921"/>
      <c r="M2" s="921"/>
      <c r="N2" s="921"/>
      <c r="O2" s="921"/>
      <c r="P2" s="921"/>
      <c r="Q2" s="921"/>
      <c r="R2" s="921"/>
      <c r="S2" s="921"/>
      <c r="T2" s="921"/>
    </row>
    <row r="3" spans="1:20">
      <c r="A3" s="949" t="s">
        <v>1152</v>
      </c>
      <c r="B3" s="949"/>
      <c r="C3" s="949"/>
      <c r="D3" s="949"/>
      <c r="E3" s="949"/>
      <c r="F3" s="949"/>
      <c r="G3" s="949"/>
      <c r="H3" s="949"/>
      <c r="I3" s="949"/>
      <c r="J3" s="949"/>
      <c r="K3" s="949"/>
      <c r="L3" s="949"/>
      <c r="M3" s="949"/>
      <c r="N3" s="949"/>
      <c r="O3" s="949"/>
      <c r="P3" s="949"/>
      <c r="Q3" s="949"/>
      <c r="R3" s="949"/>
      <c r="S3" s="949"/>
      <c r="T3" s="949"/>
    </row>
    <row r="4" spans="1:20">
      <c r="A4" s="470"/>
      <c r="B4" s="470"/>
      <c r="C4" s="470"/>
      <c r="D4" s="470"/>
      <c r="E4" s="470"/>
      <c r="F4" s="470"/>
      <c r="G4" s="470"/>
      <c r="H4" s="470"/>
      <c r="I4" s="470"/>
      <c r="J4" s="470"/>
      <c r="K4" s="470"/>
      <c r="L4" s="470"/>
      <c r="M4" s="470"/>
      <c r="N4" s="470"/>
      <c r="O4" s="470"/>
      <c r="P4" s="470"/>
      <c r="Q4" s="470"/>
      <c r="R4" s="470"/>
      <c r="S4" s="470"/>
      <c r="T4" s="470"/>
    </row>
    <row r="5" spans="1:20">
      <c r="A5" s="289" t="s">
        <v>1153</v>
      </c>
      <c r="C5" s="485"/>
      <c r="D5" s="485"/>
      <c r="E5" s="485"/>
    </row>
    <row r="6" spans="1:20">
      <c r="A6" s="470"/>
      <c r="B6" s="470"/>
      <c r="C6" s="470"/>
      <c r="D6" s="470"/>
      <c r="E6" s="470"/>
      <c r="F6" s="470"/>
      <c r="G6" s="470"/>
      <c r="H6" s="470"/>
      <c r="I6" s="470"/>
      <c r="J6" s="470"/>
      <c r="K6" s="470"/>
      <c r="L6" s="470"/>
      <c r="M6" s="470"/>
      <c r="N6" s="470"/>
      <c r="O6" s="470"/>
      <c r="P6" s="470"/>
      <c r="Q6" s="470"/>
      <c r="R6" s="470"/>
      <c r="S6" s="470"/>
      <c r="T6" s="470"/>
    </row>
    <row r="7" spans="1:20">
      <c r="M7" s="415"/>
      <c r="O7" s="486"/>
      <c r="P7" s="486"/>
      <c r="Q7" s="428"/>
      <c r="R7" s="428"/>
      <c r="S7" s="428"/>
      <c r="T7" s="481" t="s">
        <v>1175</v>
      </c>
    </row>
    <row r="8" spans="1:20">
      <c r="M8" s="485"/>
      <c r="N8" s="485"/>
      <c r="O8" s="485"/>
    </row>
    <row r="9" spans="1:20">
      <c r="A9" s="289" t="s">
        <v>20</v>
      </c>
      <c r="C9" s="485"/>
      <c r="D9" s="485"/>
      <c r="E9" s="485"/>
    </row>
    <row r="10" spans="1:20">
      <c r="C10" s="485"/>
      <c r="D10" s="485"/>
      <c r="E10" s="485"/>
    </row>
    <row r="11" spans="1:20">
      <c r="C11" s="485"/>
      <c r="D11" s="485"/>
      <c r="E11" s="485"/>
    </row>
    <row r="12" spans="1:20" ht="21" customHeight="1">
      <c r="C12" s="485"/>
      <c r="D12" s="485"/>
      <c r="E12" s="485"/>
      <c r="F12" s="1276" t="s">
        <v>275</v>
      </c>
      <c r="G12" s="1276"/>
      <c r="H12" s="1276"/>
      <c r="I12" s="1276"/>
      <c r="J12" s="1276"/>
      <c r="K12" s="1426"/>
      <c r="L12" s="1426"/>
      <c r="M12" s="1426"/>
      <c r="N12" s="1426"/>
      <c r="O12" s="1426"/>
      <c r="P12" s="1426"/>
      <c r="Q12" s="1426"/>
      <c r="R12" s="1426"/>
    </row>
    <row r="13" spans="1:20" ht="21" customHeight="1">
      <c r="C13" s="485"/>
      <c r="D13" s="485"/>
      <c r="E13" s="485"/>
      <c r="F13" s="1276" t="s">
        <v>276</v>
      </c>
      <c r="G13" s="1276"/>
      <c r="H13" s="1276"/>
      <c r="I13" s="1276"/>
      <c r="J13" s="1276"/>
      <c r="K13" s="1426"/>
      <c r="L13" s="1426"/>
      <c r="M13" s="1426"/>
      <c r="N13" s="1426"/>
      <c r="O13" s="1426"/>
      <c r="P13" s="1426"/>
      <c r="Q13" s="1426"/>
      <c r="R13" s="1426"/>
    </row>
    <row r="14" spans="1:20" ht="21" customHeight="1">
      <c r="C14" s="485"/>
      <c r="D14" s="485"/>
      <c r="E14" s="485"/>
      <c r="F14" s="1276" t="s">
        <v>277</v>
      </c>
      <c r="G14" s="1276"/>
      <c r="H14" s="1276"/>
      <c r="I14" s="1276"/>
      <c r="J14" s="1276"/>
      <c r="K14" s="1426"/>
      <c r="L14" s="1426"/>
      <c r="M14" s="1426"/>
      <c r="N14" s="1426"/>
      <c r="O14" s="1426"/>
      <c r="P14" s="1426"/>
      <c r="Q14" s="1426"/>
      <c r="R14" s="1426"/>
      <c r="S14" s="949"/>
      <c r="T14" s="949"/>
    </row>
    <row r="15" spans="1:20" ht="21" customHeight="1">
      <c r="C15" s="485"/>
      <c r="D15" s="485"/>
      <c r="E15" s="485"/>
      <c r="F15" s="1276" t="s">
        <v>21</v>
      </c>
      <c r="G15" s="1276"/>
      <c r="H15" s="1276"/>
      <c r="I15" s="1276"/>
      <c r="J15" s="1276"/>
      <c r="K15" s="1427"/>
      <c r="L15" s="1427"/>
      <c r="M15" s="1427"/>
      <c r="N15" s="1427"/>
      <c r="O15" s="1427"/>
      <c r="P15" s="1427"/>
      <c r="Q15" s="1427"/>
      <c r="R15" s="1427"/>
    </row>
    <row r="16" spans="1:20">
      <c r="C16" s="485"/>
      <c r="D16" s="485"/>
      <c r="E16" s="485"/>
      <c r="F16" s="487"/>
      <c r="G16" s="487"/>
      <c r="H16" s="487"/>
      <c r="I16" s="487"/>
      <c r="J16" s="487"/>
      <c r="K16" s="625"/>
      <c r="L16" s="625"/>
      <c r="M16" s="625"/>
      <c r="N16" s="625"/>
      <c r="O16" s="625"/>
      <c r="P16" s="625"/>
      <c r="Q16" s="625"/>
      <c r="R16" s="625"/>
    </row>
    <row r="17" spans="1:16">
      <c r="C17" s="485"/>
      <c r="D17" s="485"/>
      <c r="E17" s="485"/>
    </row>
    <row r="18" spans="1:16">
      <c r="A18" s="864"/>
      <c r="B18" s="864"/>
      <c r="C18" s="864"/>
      <c r="D18" s="864"/>
      <c r="E18" s="864"/>
      <c r="F18" s="864"/>
      <c r="G18" s="864"/>
      <c r="H18" s="864"/>
      <c r="I18" s="864"/>
      <c r="J18" s="864"/>
      <c r="K18" s="864"/>
      <c r="L18" s="864"/>
      <c r="M18" s="864"/>
      <c r="N18" s="864"/>
      <c r="O18" s="864"/>
      <c r="P18" s="864"/>
    </row>
    <row r="19" spans="1:16">
      <c r="C19" s="485"/>
      <c r="D19" s="485"/>
      <c r="E19" s="485"/>
    </row>
    <row r="20" spans="1:16" ht="18.75">
      <c r="A20" s="289" t="s">
        <v>23</v>
      </c>
      <c r="C20" s="485"/>
      <c r="D20" s="485"/>
      <c r="E20" s="1428">
        <f>R56+R70</f>
        <v>0</v>
      </c>
      <c r="F20" s="1428"/>
      <c r="G20" s="1428"/>
      <c r="H20" s="1428"/>
      <c r="I20" s="1428"/>
      <c r="J20" s="146" t="s">
        <v>2</v>
      </c>
    </row>
    <row r="21" spans="1:16" ht="18.75">
      <c r="C21" s="485"/>
      <c r="D21" s="485"/>
      <c r="E21" s="626"/>
      <c r="F21" s="626"/>
      <c r="G21" s="626"/>
      <c r="H21" s="626"/>
      <c r="I21" s="626"/>
      <c r="J21" s="146"/>
    </row>
    <row r="22" spans="1:16">
      <c r="C22" s="485"/>
      <c r="D22" s="485"/>
      <c r="E22" s="485"/>
    </row>
    <row r="23" spans="1:16">
      <c r="A23" s="289" t="s">
        <v>24</v>
      </c>
      <c r="C23" s="485"/>
      <c r="D23" s="485"/>
      <c r="E23" s="485"/>
    </row>
    <row r="24" spans="1:16" ht="8.25" customHeight="1">
      <c r="C24" s="485"/>
      <c r="D24" s="485"/>
      <c r="E24" s="485"/>
    </row>
    <row r="25" spans="1:16" ht="15" customHeight="1">
      <c r="A25" s="289" t="s">
        <v>1154</v>
      </c>
      <c r="C25" s="485"/>
      <c r="D25" s="485"/>
      <c r="E25" s="485"/>
    </row>
    <row r="26" spans="1:16" ht="15" customHeight="1">
      <c r="C26" s="485"/>
      <c r="D26" s="485"/>
      <c r="E26" s="485"/>
    </row>
    <row r="28" spans="1:16" ht="15" customHeight="1">
      <c r="A28" s="333" t="s">
        <v>1402</v>
      </c>
      <c r="C28" s="293"/>
      <c r="D28" s="293"/>
      <c r="E28" s="293"/>
      <c r="F28" s="293"/>
      <c r="G28" s="293"/>
      <c r="H28" s="293"/>
      <c r="I28" s="293"/>
      <c r="J28" s="293"/>
      <c r="K28" s="293"/>
      <c r="O28" s="293" t="s">
        <v>1127</v>
      </c>
      <c r="P28" s="293"/>
    </row>
    <row r="29" spans="1:16" ht="15" customHeight="1">
      <c r="A29" s="333"/>
      <c r="C29" s="293"/>
      <c r="D29" s="293"/>
      <c r="E29" s="293"/>
      <c r="F29" s="293"/>
      <c r="G29" s="293"/>
      <c r="H29" s="293"/>
      <c r="I29" s="293"/>
      <c r="J29" s="293"/>
      <c r="K29" s="293"/>
      <c r="O29" s="293"/>
      <c r="P29" s="293"/>
    </row>
    <row r="31" spans="1:16" ht="15" customHeight="1">
      <c r="A31" s="289" t="s">
        <v>1176</v>
      </c>
      <c r="F31" s="325"/>
      <c r="G31" s="1440" t="str">
        <f>入力シート!E11</f>
        <v/>
      </c>
      <c r="H31" s="1440"/>
      <c r="I31" s="1440"/>
      <c r="J31" s="1440"/>
      <c r="K31" s="1440"/>
      <c r="L31" s="1440"/>
    </row>
    <row r="32" spans="1:16" ht="15" customHeight="1">
      <c r="F32" s="325"/>
      <c r="G32" s="325"/>
      <c r="H32" s="325"/>
      <c r="J32" s="474"/>
      <c r="K32" s="474"/>
      <c r="L32" s="474"/>
    </row>
    <row r="33" spans="1:20">
      <c r="A33" s="307"/>
      <c r="B33" s="307"/>
      <c r="C33" s="307"/>
      <c r="D33" s="307"/>
      <c r="E33" s="307"/>
      <c r="F33" s="307"/>
      <c r="G33" s="308"/>
      <c r="H33" s="307"/>
      <c r="I33" s="307"/>
      <c r="J33" s="307"/>
      <c r="K33" s="307"/>
      <c r="L33" s="307"/>
      <c r="M33" s="307"/>
      <c r="N33" s="307"/>
      <c r="O33" s="307"/>
    </row>
    <row r="34" spans="1:20">
      <c r="A34" s="307" t="s">
        <v>267</v>
      </c>
      <c r="B34" s="307"/>
      <c r="C34" s="307"/>
      <c r="D34" s="307"/>
      <c r="E34" s="307"/>
      <c r="F34" s="218"/>
      <c r="G34" s="337"/>
      <c r="H34" s="311"/>
      <c r="I34" s="311"/>
      <c r="J34" s="218"/>
      <c r="K34" s="311"/>
      <c r="L34" s="311"/>
      <c r="M34" s="307"/>
      <c r="N34" s="307"/>
      <c r="O34" s="307"/>
    </row>
    <row r="35" spans="1:20" ht="8.25" customHeight="1" thickBot="1">
      <c r="A35" s="307"/>
      <c r="B35" s="307"/>
      <c r="C35" s="307"/>
      <c r="D35" s="307"/>
      <c r="E35" s="307"/>
      <c r="F35" s="218"/>
      <c r="G35" s="337"/>
      <c r="H35" s="311"/>
      <c r="I35" s="311"/>
      <c r="J35" s="218"/>
      <c r="K35" s="311"/>
      <c r="L35" s="311"/>
      <c r="M35" s="307"/>
      <c r="N35" s="307"/>
      <c r="O35" s="307"/>
    </row>
    <row r="36" spans="1:20" ht="30" customHeight="1">
      <c r="A36" s="307"/>
      <c r="B36" s="1429" t="s">
        <v>268</v>
      </c>
      <c r="C36" s="1430"/>
      <c r="D36" s="1430"/>
      <c r="E36" s="1431"/>
      <c r="F36" s="1432"/>
      <c r="G36" s="1433"/>
      <c r="H36" s="1433"/>
      <c r="I36" s="1433"/>
      <c r="J36" s="1433"/>
      <c r="K36" s="1434"/>
      <c r="L36" s="1435" t="s">
        <v>272</v>
      </c>
      <c r="M36" s="1436"/>
      <c r="N36" s="1436"/>
      <c r="O36" s="1437"/>
      <c r="P36" s="1438"/>
      <c r="Q36" s="1438"/>
      <c r="R36" s="1438"/>
      <c r="S36" s="1438"/>
      <c r="T36" s="1439"/>
    </row>
    <row r="37" spans="1:20" ht="30" customHeight="1">
      <c r="A37" s="307"/>
      <c r="B37" s="1441" t="s">
        <v>269</v>
      </c>
      <c r="C37" s="1442"/>
      <c r="D37" s="1442"/>
      <c r="E37" s="1443"/>
      <c r="F37" s="1444"/>
      <c r="G37" s="1445"/>
      <c r="H37" s="1445"/>
      <c r="I37" s="1445"/>
      <c r="J37" s="1445"/>
      <c r="K37" s="1446"/>
      <c r="L37" s="1447" t="s">
        <v>273</v>
      </c>
      <c r="M37" s="1448"/>
      <c r="N37" s="1448"/>
      <c r="O37" s="1449"/>
      <c r="P37" s="1450"/>
      <c r="Q37" s="1450"/>
      <c r="R37" s="1450"/>
      <c r="S37" s="1450"/>
      <c r="T37" s="1451"/>
    </row>
    <row r="38" spans="1:20" ht="30" customHeight="1">
      <c r="A38" s="307"/>
      <c r="B38" s="1441" t="s">
        <v>270</v>
      </c>
      <c r="C38" s="1442"/>
      <c r="D38" s="1442"/>
      <c r="E38" s="1443"/>
      <c r="F38" s="1452"/>
      <c r="G38" s="1453"/>
      <c r="H38" s="1453"/>
      <c r="I38" s="1453"/>
      <c r="J38" s="1453"/>
      <c r="K38" s="1454"/>
      <c r="L38" s="1447" t="s">
        <v>274</v>
      </c>
      <c r="M38" s="1448"/>
      <c r="N38" s="1448"/>
      <c r="O38" s="1449"/>
      <c r="P38" s="1450"/>
      <c r="Q38" s="1450"/>
      <c r="R38" s="1450"/>
      <c r="S38" s="1450"/>
      <c r="T38" s="1451"/>
    </row>
    <row r="39" spans="1:20" ht="30" customHeight="1">
      <c r="A39" s="307"/>
      <c r="B39" s="1455" t="s">
        <v>188</v>
      </c>
      <c r="C39" s="1456"/>
      <c r="D39" s="1456"/>
      <c r="E39" s="1457"/>
      <c r="F39" s="1458"/>
      <c r="G39" s="1459"/>
      <c r="H39" s="1459"/>
      <c r="I39" s="1459"/>
      <c r="J39" s="1459"/>
      <c r="K39" s="1459"/>
      <c r="L39" s="1459"/>
      <c r="M39" s="1459"/>
      <c r="N39" s="1459"/>
      <c r="O39" s="1459"/>
      <c r="P39" s="1459"/>
      <c r="Q39" s="1459"/>
      <c r="R39" s="1459"/>
      <c r="S39" s="1459"/>
      <c r="T39" s="1460"/>
    </row>
    <row r="40" spans="1:20" ht="30" customHeight="1" thickBot="1">
      <c r="A40" s="307"/>
      <c r="B40" s="1461" t="s">
        <v>271</v>
      </c>
      <c r="C40" s="1462"/>
      <c r="D40" s="1462"/>
      <c r="E40" s="1463"/>
      <c r="F40" s="1464"/>
      <c r="G40" s="1465"/>
      <c r="H40" s="1465"/>
      <c r="I40" s="1465"/>
      <c r="J40" s="1465"/>
      <c r="K40" s="1465"/>
      <c r="L40" s="1465"/>
      <c r="M40" s="1465"/>
      <c r="N40" s="1465"/>
      <c r="O40" s="1465"/>
      <c r="P40" s="1465"/>
      <c r="Q40" s="1465"/>
      <c r="R40" s="1465"/>
      <c r="S40" s="1465"/>
      <c r="T40" s="1466"/>
    </row>
    <row r="41" spans="1:20" ht="14.25" customHeight="1">
      <c r="A41" s="307"/>
      <c r="B41" s="307"/>
      <c r="C41" s="307"/>
      <c r="D41" s="307"/>
      <c r="E41" s="307"/>
      <c r="F41" s="218"/>
      <c r="G41" s="337"/>
      <c r="H41" s="311"/>
      <c r="I41" s="311"/>
      <c r="J41" s="311"/>
      <c r="K41" s="311"/>
      <c r="L41" s="311"/>
      <c r="M41" s="307"/>
      <c r="N41" s="307"/>
      <c r="O41" s="307"/>
    </row>
    <row r="42" spans="1:20" ht="14.25" customHeight="1">
      <c r="A42" s="236" t="s">
        <v>1404</v>
      </c>
      <c r="B42" s="307"/>
      <c r="C42" s="307"/>
      <c r="D42" s="307"/>
      <c r="E42" s="307"/>
      <c r="F42" s="218"/>
      <c r="G42" s="337"/>
      <c r="H42" s="311"/>
      <c r="I42" s="311"/>
      <c r="J42" s="311"/>
      <c r="K42" s="311"/>
      <c r="L42" s="311"/>
      <c r="M42" s="307"/>
      <c r="N42" s="307"/>
      <c r="O42" s="307"/>
    </row>
    <row r="43" spans="1:20" ht="14.25" customHeight="1">
      <c r="A43" s="236" t="s">
        <v>1403</v>
      </c>
      <c r="B43" s="307"/>
      <c r="C43" s="307"/>
      <c r="D43" s="307"/>
      <c r="E43" s="307"/>
      <c r="F43" s="218"/>
      <c r="G43" s="337"/>
      <c r="H43" s="311"/>
      <c r="I43" s="311"/>
      <c r="J43" s="311"/>
      <c r="K43" s="311"/>
      <c r="L43" s="311"/>
      <c r="M43" s="307"/>
      <c r="N43" s="307"/>
      <c r="O43" s="307"/>
    </row>
    <row r="44" spans="1:20" ht="14.25" customHeight="1">
      <c r="A44" s="236" t="s">
        <v>1405</v>
      </c>
      <c r="B44" s="236"/>
      <c r="C44" s="307"/>
      <c r="D44" s="307"/>
      <c r="E44" s="307"/>
      <c r="F44" s="218"/>
      <c r="G44" s="337"/>
      <c r="H44" s="311"/>
      <c r="I44" s="311"/>
      <c r="J44" s="311"/>
      <c r="K44" s="311"/>
      <c r="L44" s="311"/>
      <c r="M44" s="307"/>
      <c r="N44" s="307"/>
      <c r="O44" s="307"/>
    </row>
    <row r="45" spans="1:20" ht="14.25" customHeight="1">
      <c r="A45" s="236" t="s">
        <v>1406</v>
      </c>
      <c r="B45" s="307"/>
      <c r="C45" s="307"/>
      <c r="D45" s="307"/>
      <c r="E45" s="307"/>
      <c r="F45" s="218"/>
      <c r="G45" s="337"/>
      <c r="H45" s="311"/>
      <c r="I45" s="311"/>
      <c r="J45" s="311"/>
      <c r="K45" s="311"/>
      <c r="L45" s="311"/>
      <c r="M45" s="307"/>
      <c r="N45" s="307"/>
      <c r="O45" s="307"/>
    </row>
    <row r="46" spans="1:20" ht="14.25" customHeight="1">
      <c r="A46" s="236" t="s">
        <v>1407</v>
      </c>
      <c r="B46" s="236"/>
      <c r="C46" s="307"/>
      <c r="D46" s="307"/>
      <c r="E46" s="307"/>
      <c r="F46" s="218"/>
      <c r="G46" s="337"/>
      <c r="H46" s="311"/>
      <c r="I46" s="311"/>
      <c r="J46" s="311"/>
      <c r="K46" s="311"/>
      <c r="L46" s="311"/>
      <c r="M46" s="307"/>
      <c r="N46" s="307"/>
      <c r="O46" s="307"/>
    </row>
    <row r="47" spans="1:20" ht="14.25" customHeight="1">
      <c r="A47" s="236" t="s">
        <v>1408</v>
      </c>
      <c r="B47" s="307"/>
      <c r="C47" s="307"/>
      <c r="D47" s="307"/>
      <c r="E47" s="307"/>
      <c r="F47" s="218"/>
      <c r="G47" s="337"/>
      <c r="H47" s="311"/>
      <c r="I47" s="311"/>
      <c r="J47" s="311"/>
      <c r="K47" s="311"/>
      <c r="L47" s="311"/>
      <c r="M47" s="307"/>
      <c r="N47" s="307"/>
      <c r="O47" s="307"/>
    </row>
    <row r="48" spans="1:20" ht="14.25" customHeight="1">
      <c r="A48" s="236" t="s">
        <v>1409</v>
      </c>
      <c r="B48" s="307"/>
      <c r="C48" s="307"/>
      <c r="D48" s="307"/>
      <c r="E48" s="307"/>
      <c r="F48" s="218"/>
      <c r="G48" s="337"/>
      <c r="H48" s="311"/>
      <c r="I48" s="311"/>
      <c r="J48" s="311"/>
      <c r="K48" s="311"/>
      <c r="L48" s="311"/>
      <c r="M48" s="307"/>
      <c r="N48" s="307"/>
      <c r="O48" s="307"/>
    </row>
    <row r="49" spans="1:20" ht="14.25" customHeight="1">
      <c r="A49" s="307"/>
      <c r="B49" s="307" t="s">
        <v>1412</v>
      </c>
      <c r="C49" s="307"/>
      <c r="D49" s="307"/>
      <c r="E49" s="307"/>
      <c r="F49" s="218"/>
      <c r="G49" s="337"/>
      <c r="H49" s="311"/>
      <c r="I49" s="311"/>
      <c r="J49" s="311"/>
      <c r="K49" s="311"/>
      <c r="L49" s="311"/>
      <c r="M49" s="307"/>
      <c r="N49" s="307"/>
      <c r="O49" s="307"/>
    </row>
    <row r="50" spans="1:20" ht="14.25" customHeight="1">
      <c r="A50" s="307"/>
      <c r="B50" s="307"/>
      <c r="C50" s="307"/>
      <c r="D50" s="307"/>
      <c r="E50" s="307"/>
      <c r="F50" s="218"/>
      <c r="G50" s="337"/>
      <c r="H50" s="311"/>
      <c r="I50" s="311"/>
      <c r="J50" s="311"/>
      <c r="K50" s="311"/>
      <c r="L50" s="311"/>
      <c r="M50" s="307"/>
      <c r="N50" s="307"/>
      <c r="O50" s="307"/>
    </row>
    <row r="51" spans="1:20" ht="15" thickBot="1">
      <c r="A51" s="307"/>
      <c r="B51" s="307" t="s">
        <v>1155</v>
      </c>
      <c r="C51" s="307"/>
      <c r="D51" s="307"/>
      <c r="E51" s="307"/>
      <c r="F51" s="627"/>
      <c r="G51" s="628"/>
      <c r="H51" s="629"/>
      <c r="I51" s="629"/>
      <c r="J51" s="629"/>
      <c r="K51" s="629"/>
      <c r="L51" s="629"/>
      <c r="M51" s="629"/>
      <c r="N51" s="629"/>
      <c r="O51" s="629"/>
      <c r="P51" s="478"/>
      <c r="Q51" s="478"/>
      <c r="R51" s="478"/>
      <c r="S51" s="236"/>
      <c r="T51" s="236"/>
    </row>
    <row r="52" spans="1:20" ht="14.25" customHeight="1">
      <c r="A52" s="307"/>
      <c r="B52" s="1484" t="s">
        <v>1156</v>
      </c>
      <c r="C52" s="1469"/>
      <c r="D52" s="1469"/>
      <c r="E52" s="1471" t="s">
        <v>1179</v>
      </c>
      <c r="F52" s="1488"/>
      <c r="G52" s="1472"/>
      <c r="H52" s="1467" t="s">
        <v>1130</v>
      </c>
      <c r="I52" s="1468"/>
      <c r="J52" s="1467" t="s">
        <v>1142</v>
      </c>
      <c r="K52" s="1469"/>
      <c r="L52" s="1471" t="s">
        <v>1157</v>
      </c>
      <c r="M52" s="1472"/>
      <c r="N52" s="1475" t="s">
        <v>100</v>
      </c>
      <c r="O52" s="1475"/>
      <c r="P52" s="1475"/>
      <c r="Q52" s="1475"/>
      <c r="R52" s="1475"/>
      <c r="S52" s="1475"/>
      <c r="T52" s="1476" t="s">
        <v>683</v>
      </c>
    </row>
    <row r="53" spans="1:20">
      <c r="A53" s="307"/>
      <c r="B53" s="1485"/>
      <c r="C53" s="1470"/>
      <c r="D53" s="1470"/>
      <c r="E53" s="1473"/>
      <c r="F53" s="1489"/>
      <c r="G53" s="1474"/>
      <c r="H53" s="1048"/>
      <c r="I53" s="1049"/>
      <c r="J53" s="1048"/>
      <c r="K53" s="1470"/>
      <c r="L53" s="1473"/>
      <c r="M53" s="1474"/>
      <c r="N53" s="1478" t="s">
        <v>1158</v>
      </c>
      <c r="O53" s="1479"/>
      <c r="P53" s="1478" t="s">
        <v>1159</v>
      </c>
      <c r="Q53" s="1479"/>
      <c r="R53" s="1480" t="s">
        <v>36</v>
      </c>
      <c r="S53" s="1481"/>
      <c r="T53" s="1477"/>
    </row>
    <row r="54" spans="1:20">
      <c r="A54" s="307"/>
      <c r="B54" s="1485"/>
      <c r="C54" s="1470"/>
      <c r="D54" s="1470"/>
      <c r="E54" s="1473"/>
      <c r="F54" s="1489"/>
      <c r="G54" s="1474"/>
      <c r="H54" s="1048"/>
      <c r="I54" s="1049"/>
      <c r="J54" s="1048"/>
      <c r="K54" s="1470"/>
      <c r="L54" s="1473"/>
      <c r="M54" s="1474"/>
      <c r="N54" s="1473"/>
      <c r="O54" s="1474"/>
      <c r="P54" s="1473"/>
      <c r="Q54" s="1474"/>
      <c r="R54" s="256" t="s">
        <v>1160</v>
      </c>
      <c r="S54" s="476"/>
      <c r="T54" s="1477"/>
    </row>
    <row r="55" spans="1:20">
      <c r="A55" s="307"/>
      <c r="B55" s="1486" t="s">
        <v>1161</v>
      </c>
      <c r="C55" s="1487"/>
      <c r="D55" s="1487"/>
      <c r="E55" s="1482" t="s">
        <v>1162</v>
      </c>
      <c r="F55" s="1487"/>
      <c r="G55" s="1483"/>
      <c r="H55" s="480"/>
      <c r="I55" s="473"/>
      <c r="J55" s="1496" t="s">
        <v>1163</v>
      </c>
      <c r="K55" s="1497"/>
      <c r="L55" s="1482" t="s">
        <v>1164</v>
      </c>
      <c r="M55" s="1483"/>
      <c r="N55" s="1482" t="s">
        <v>1165</v>
      </c>
      <c r="O55" s="1483"/>
      <c r="P55" s="1482" t="s">
        <v>1166</v>
      </c>
      <c r="Q55" s="1483"/>
      <c r="R55" s="1482" t="s">
        <v>1167</v>
      </c>
      <c r="S55" s="1483"/>
      <c r="T55" s="1477"/>
    </row>
    <row r="56" spans="1:20" ht="36" customHeight="1">
      <c r="A56" s="307"/>
      <c r="B56" s="1504"/>
      <c r="C56" s="1505"/>
      <c r="D56" s="1506"/>
      <c r="E56" s="1507">
        <v>226000</v>
      </c>
      <c r="F56" s="1508"/>
      <c r="G56" s="1509"/>
      <c r="H56" s="1492"/>
      <c r="I56" s="1493"/>
      <c r="J56" s="1494"/>
      <c r="K56" s="1495"/>
      <c r="L56" s="1490">
        <f>H56*2000</f>
        <v>0</v>
      </c>
      <c r="M56" s="1491"/>
      <c r="N56" s="1490">
        <f>IF(D56&gt;E56,(E56),(D56))</f>
        <v>0</v>
      </c>
      <c r="O56" s="1491"/>
      <c r="P56" s="1490">
        <f>IF(J56&gt;L56,(L56),(J56))</f>
        <v>0</v>
      </c>
      <c r="Q56" s="1491"/>
      <c r="R56" s="1490">
        <f>N56+P56</f>
        <v>0</v>
      </c>
      <c r="S56" s="1491"/>
      <c r="T56" s="631"/>
    </row>
    <row r="57" spans="1:20" ht="21" customHeight="1" thickBot="1">
      <c r="A57" s="307"/>
      <c r="B57" s="632"/>
      <c r="C57" s="633"/>
      <c r="D57" s="634" t="s">
        <v>2</v>
      </c>
      <c r="E57" s="635"/>
      <c r="F57" s="636"/>
      <c r="G57" s="634" t="s">
        <v>2</v>
      </c>
      <c r="H57" s="1500"/>
      <c r="I57" s="1501"/>
      <c r="J57" s="1502" t="s">
        <v>2</v>
      </c>
      <c r="K57" s="1503"/>
      <c r="L57" s="1498" t="s">
        <v>2</v>
      </c>
      <c r="M57" s="1499"/>
      <c r="N57" s="1498" t="s">
        <v>2</v>
      </c>
      <c r="O57" s="1499"/>
      <c r="P57" s="1498" t="s">
        <v>2</v>
      </c>
      <c r="Q57" s="1499"/>
      <c r="R57" s="1498" t="s">
        <v>2</v>
      </c>
      <c r="S57" s="1499"/>
      <c r="T57" s="637"/>
    </row>
    <row r="58" spans="1:20" ht="9" customHeight="1">
      <c r="A58" s="307"/>
      <c r="B58" s="457"/>
      <c r="C58" s="457"/>
      <c r="D58" s="458"/>
      <c r="E58" s="458"/>
      <c r="F58" s="459"/>
      <c r="G58" s="459"/>
      <c r="H58" s="457"/>
      <c r="I58" s="457"/>
      <c r="J58" s="460"/>
      <c r="K58" s="460"/>
      <c r="L58" s="459"/>
      <c r="M58" s="459"/>
      <c r="N58" s="459"/>
      <c r="O58" s="459"/>
      <c r="P58" s="461"/>
      <c r="Q58" s="461"/>
      <c r="R58" s="459"/>
      <c r="S58" s="459"/>
    </row>
    <row r="59" spans="1:20" ht="14.25" customHeight="1">
      <c r="A59" s="216" t="s">
        <v>1410</v>
      </c>
      <c r="B59" s="236"/>
      <c r="C59" s="236"/>
      <c r="D59" s="236"/>
      <c r="E59" s="236"/>
      <c r="F59" s="236"/>
      <c r="G59" s="236"/>
      <c r="H59" s="236"/>
      <c r="I59" s="236"/>
      <c r="J59" s="236"/>
      <c r="K59" s="236"/>
      <c r="L59" s="236"/>
      <c r="M59" s="236"/>
      <c r="N59" s="236"/>
      <c r="O59" s="236"/>
      <c r="P59" s="236"/>
      <c r="Q59" s="236"/>
      <c r="R59" s="236"/>
      <c r="S59" s="236"/>
      <c r="T59" s="216"/>
    </row>
    <row r="60" spans="1:20" ht="14.25" customHeight="1">
      <c r="A60" s="216" t="s">
        <v>1411</v>
      </c>
      <c r="B60" s="236"/>
      <c r="C60" s="236"/>
      <c r="D60" s="236"/>
      <c r="E60" s="236"/>
      <c r="F60" s="236"/>
      <c r="G60" s="236"/>
      <c r="H60" s="236"/>
      <c r="I60" s="236"/>
      <c r="J60" s="236"/>
      <c r="K60" s="236"/>
      <c r="L60" s="236"/>
      <c r="M60" s="236"/>
      <c r="N60" s="236"/>
      <c r="O60" s="236"/>
      <c r="P60" s="236"/>
      <c r="Q60" s="236"/>
      <c r="R60" s="236"/>
      <c r="S60" s="236"/>
      <c r="T60" s="216"/>
    </row>
    <row r="61" spans="1:20" ht="14.25" customHeight="1">
      <c r="A61" s="216" t="s">
        <v>1177</v>
      </c>
      <c r="B61" s="236"/>
      <c r="C61" s="236"/>
      <c r="D61" s="236"/>
      <c r="E61" s="236"/>
      <c r="F61" s="236"/>
      <c r="G61" s="236"/>
      <c r="H61" s="236"/>
      <c r="I61" s="236"/>
      <c r="J61" s="236"/>
      <c r="K61" s="236"/>
      <c r="L61" s="236"/>
      <c r="M61" s="236"/>
      <c r="N61" s="236"/>
      <c r="O61" s="236"/>
      <c r="P61" s="236"/>
      <c r="Q61" s="236"/>
      <c r="R61" s="236"/>
      <c r="S61" s="236"/>
      <c r="T61" s="216"/>
    </row>
    <row r="62" spans="1:20" ht="14.25" customHeight="1">
      <c r="A62" s="216" t="s">
        <v>1178</v>
      </c>
      <c r="B62" s="236"/>
      <c r="E62" s="236"/>
      <c r="F62" s="236"/>
      <c r="G62" s="236"/>
      <c r="H62" s="236"/>
      <c r="I62" s="236"/>
      <c r="J62" s="236"/>
      <c r="K62" s="236"/>
      <c r="L62" s="236"/>
      <c r="M62" s="236"/>
      <c r="N62" s="236"/>
      <c r="O62" s="236"/>
      <c r="P62" s="236"/>
      <c r="Q62" s="236"/>
      <c r="R62" s="236"/>
      <c r="S62" s="236"/>
      <c r="T62" s="216"/>
    </row>
    <row r="63" spans="1:20" ht="14.25" customHeight="1">
      <c r="A63" s="216"/>
      <c r="B63" s="236"/>
      <c r="C63" s="236"/>
      <c r="E63" s="236"/>
      <c r="F63" s="236"/>
      <c r="G63" s="236"/>
      <c r="H63" s="236"/>
      <c r="I63" s="236"/>
      <c r="J63" s="236"/>
      <c r="K63" s="236"/>
      <c r="L63" s="236"/>
      <c r="M63" s="236"/>
      <c r="N63" s="236"/>
      <c r="O63" s="630"/>
      <c r="Q63" s="630"/>
      <c r="R63" s="630"/>
      <c r="S63" s="236"/>
      <c r="T63" s="216"/>
    </row>
    <row r="64" spans="1:20" ht="14.25" customHeight="1">
      <c r="A64" s="216"/>
      <c r="B64" s="236"/>
      <c r="C64" s="236"/>
      <c r="D64" s="236"/>
      <c r="E64" s="236"/>
      <c r="F64" s="236"/>
      <c r="G64" s="236"/>
      <c r="I64" s="236"/>
      <c r="J64" s="236"/>
      <c r="K64" s="236"/>
      <c r="L64" s="236"/>
      <c r="M64" s="236"/>
      <c r="N64" s="236"/>
      <c r="O64" s="236"/>
      <c r="P64" s="236"/>
      <c r="Q64" s="236"/>
      <c r="R64" s="236"/>
      <c r="S64" s="236"/>
      <c r="T64" s="216"/>
    </row>
    <row r="65" spans="1:20" ht="14.25" customHeight="1" thickBot="1">
      <c r="A65" s="307"/>
      <c r="B65" s="307" t="s">
        <v>1168</v>
      </c>
      <c r="C65" s="307"/>
      <c r="D65" s="307"/>
      <c r="E65" s="307"/>
      <c r="F65" s="627"/>
      <c r="G65" s="628"/>
      <c r="H65" s="629"/>
      <c r="I65" s="629"/>
      <c r="J65" s="629"/>
      <c r="K65" s="629"/>
      <c r="L65" s="629"/>
      <c r="M65" s="629"/>
      <c r="N65" s="629"/>
      <c r="O65" s="629"/>
      <c r="P65" s="478"/>
      <c r="Q65" s="478"/>
      <c r="R65" s="478"/>
      <c r="S65" s="236"/>
      <c r="T65" s="236"/>
    </row>
    <row r="66" spans="1:20" ht="14.25" customHeight="1">
      <c r="A66" s="307"/>
      <c r="B66" s="1484" t="s">
        <v>1180</v>
      </c>
      <c r="C66" s="1469"/>
      <c r="D66" s="1469"/>
      <c r="E66" s="1471" t="s">
        <v>1181</v>
      </c>
      <c r="F66" s="1488"/>
      <c r="G66" s="1472"/>
      <c r="H66" s="1467" t="s">
        <v>1130</v>
      </c>
      <c r="I66" s="1468"/>
      <c r="J66" s="1467" t="s">
        <v>1142</v>
      </c>
      <c r="K66" s="1469"/>
      <c r="L66" s="1471" t="s">
        <v>1157</v>
      </c>
      <c r="M66" s="1472"/>
      <c r="N66" s="1475" t="s">
        <v>100</v>
      </c>
      <c r="O66" s="1475"/>
      <c r="P66" s="1475"/>
      <c r="Q66" s="1475"/>
      <c r="R66" s="1475"/>
      <c r="S66" s="1475"/>
      <c r="T66" s="1476" t="s">
        <v>683</v>
      </c>
    </row>
    <row r="67" spans="1:20">
      <c r="A67" s="307"/>
      <c r="B67" s="1485"/>
      <c r="C67" s="1470"/>
      <c r="D67" s="1470"/>
      <c r="E67" s="1473"/>
      <c r="F67" s="1489"/>
      <c r="G67" s="1474"/>
      <c r="H67" s="1048"/>
      <c r="I67" s="1049"/>
      <c r="J67" s="1048"/>
      <c r="K67" s="1470"/>
      <c r="L67" s="1473"/>
      <c r="M67" s="1474"/>
      <c r="N67" s="1478" t="s">
        <v>1169</v>
      </c>
      <c r="O67" s="1479"/>
      <c r="P67" s="1478" t="s">
        <v>1159</v>
      </c>
      <c r="Q67" s="1479"/>
      <c r="R67" s="1480" t="s">
        <v>36</v>
      </c>
      <c r="S67" s="1481"/>
      <c r="T67" s="1477"/>
    </row>
    <row r="68" spans="1:20">
      <c r="A68" s="307"/>
      <c r="B68" s="1485"/>
      <c r="C68" s="1470"/>
      <c r="D68" s="1470"/>
      <c r="E68" s="1473"/>
      <c r="F68" s="1489"/>
      <c r="G68" s="1474"/>
      <c r="H68" s="1048"/>
      <c r="I68" s="1049"/>
      <c r="J68" s="1048"/>
      <c r="K68" s="1470"/>
      <c r="L68" s="1473"/>
      <c r="M68" s="1474"/>
      <c r="N68" s="1473"/>
      <c r="O68" s="1474"/>
      <c r="P68" s="1473"/>
      <c r="Q68" s="1474"/>
      <c r="R68" s="256" t="s">
        <v>1160</v>
      </c>
      <c r="S68" s="476"/>
      <c r="T68" s="1477"/>
    </row>
    <row r="69" spans="1:20">
      <c r="A69" s="307"/>
      <c r="B69" s="1486" t="s">
        <v>1161</v>
      </c>
      <c r="C69" s="1487"/>
      <c r="D69" s="1487"/>
      <c r="E69" s="1482" t="s">
        <v>1162</v>
      </c>
      <c r="F69" s="1487"/>
      <c r="G69" s="1483"/>
      <c r="H69" s="480"/>
      <c r="I69" s="473"/>
      <c r="J69" s="1496" t="s">
        <v>1170</v>
      </c>
      <c r="K69" s="1497"/>
      <c r="L69" s="1482" t="s">
        <v>329</v>
      </c>
      <c r="M69" s="1483"/>
      <c r="N69" s="1482" t="s">
        <v>1171</v>
      </c>
      <c r="O69" s="1483"/>
      <c r="P69" s="1482" t="s">
        <v>1172</v>
      </c>
      <c r="Q69" s="1483"/>
      <c r="R69" s="1482" t="s">
        <v>1173</v>
      </c>
      <c r="S69" s="1483"/>
      <c r="T69" s="1477"/>
    </row>
    <row r="70" spans="1:20" ht="36" customHeight="1">
      <c r="A70" s="307"/>
      <c r="B70" s="1504"/>
      <c r="C70" s="1505"/>
      <c r="D70" s="1506"/>
      <c r="E70" s="1507">
        <v>2873000</v>
      </c>
      <c r="F70" s="1508"/>
      <c r="G70" s="1509"/>
      <c r="H70" s="1492"/>
      <c r="I70" s="1493"/>
      <c r="J70" s="1494"/>
      <c r="K70" s="1495"/>
      <c r="L70" s="1490">
        <f>H70*34000</f>
        <v>0</v>
      </c>
      <c r="M70" s="1491"/>
      <c r="N70" s="1490">
        <f>IF(D70&gt;E70,(E70),(D70))</f>
        <v>0</v>
      </c>
      <c r="O70" s="1491"/>
      <c r="P70" s="1490">
        <f>IF(J70&gt;L70,(L70),(J70))</f>
        <v>0</v>
      </c>
      <c r="Q70" s="1491"/>
      <c r="R70" s="1490">
        <f>N70+P70</f>
        <v>0</v>
      </c>
      <c r="S70" s="1491"/>
      <c r="T70" s="631"/>
    </row>
    <row r="71" spans="1:20" ht="21" customHeight="1" thickBot="1">
      <c r="A71" s="307"/>
      <c r="B71" s="632"/>
      <c r="C71" s="633"/>
      <c r="D71" s="634" t="s">
        <v>2</v>
      </c>
      <c r="E71" s="635"/>
      <c r="F71" s="636"/>
      <c r="G71" s="634" t="s">
        <v>2</v>
      </c>
      <c r="H71" s="1500"/>
      <c r="I71" s="1501"/>
      <c r="J71" s="1502" t="s">
        <v>2</v>
      </c>
      <c r="K71" s="1503"/>
      <c r="L71" s="1498" t="s">
        <v>2</v>
      </c>
      <c r="M71" s="1499"/>
      <c r="N71" s="1498" t="s">
        <v>2</v>
      </c>
      <c r="O71" s="1499"/>
      <c r="P71" s="1498" t="s">
        <v>2</v>
      </c>
      <c r="Q71" s="1499"/>
      <c r="R71" s="1498" t="s">
        <v>2</v>
      </c>
      <c r="S71" s="1499"/>
      <c r="T71" s="637"/>
    </row>
    <row r="72" spans="1:20">
      <c r="A72" s="307"/>
      <c r="B72" s="457"/>
      <c r="C72" s="457"/>
      <c r="D72" s="458"/>
      <c r="E72" s="458"/>
      <c r="F72" s="459"/>
      <c r="G72" s="459"/>
      <c r="H72" s="457"/>
      <c r="I72" s="457"/>
      <c r="J72" s="460"/>
      <c r="K72" s="460"/>
      <c r="L72" s="459"/>
      <c r="M72" s="459"/>
      <c r="N72" s="459"/>
      <c r="O72" s="459"/>
      <c r="P72" s="461"/>
      <c r="Q72" s="461"/>
      <c r="R72" s="459"/>
      <c r="S72" s="459"/>
    </row>
    <row r="73" spans="1:20">
      <c r="A73" s="216" t="s">
        <v>1410</v>
      </c>
      <c r="B73" s="236"/>
      <c r="C73" s="236"/>
      <c r="D73" s="236"/>
      <c r="E73" s="236"/>
      <c r="F73" s="236"/>
      <c r="G73" s="236"/>
      <c r="H73" s="236"/>
      <c r="I73" s="236"/>
      <c r="J73" s="236"/>
      <c r="K73" s="236"/>
      <c r="L73" s="236"/>
      <c r="M73" s="236"/>
      <c r="N73" s="236"/>
      <c r="O73" s="236"/>
      <c r="P73" s="236"/>
      <c r="Q73" s="236"/>
      <c r="R73" s="236"/>
      <c r="S73" s="236"/>
      <c r="T73" s="216"/>
    </row>
    <row r="74" spans="1:20">
      <c r="A74" s="216" t="s">
        <v>1411</v>
      </c>
      <c r="B74" s="236"/>
      <c r="C74" s="236"/>
      <c r="D74" s="236"/>
      <c r="E74" s="236"/>
      <c r="F74" s="236"/>
      <c r="G74" s="236"/>
      <c r="H74" s="236"/>
      <c r="I74" s="236"/>
      <c r="J74" s="236"/>
      <c r="K74" s="236"/>
      <c r="L74" s="236"/>
      <c r="M74" s="236"/>
      <c r="N74" s="236"/>
      <c r="O74" s="236"/>
      <c r="P74" s="236"/>
      <c r="Q74" s="236"/>
      <c r="R74" s="236"/>
      <c r="S74" s="236"/>
      <c r="T74" s="216"/>
    </row>
    <row r="75" spans="1:20">
      <c r="A75" s="216" t="s">
        <v>1177</v>
      </c>
      <c r="B75" s="236"/>
      <c r="C75" s="236"/>
      <c r="D75" s="236"/>
      <c r="E75" s="236"/>
      <c r="F75" s="236"/>
      <c r="G75" s="236"/>
      <c r="H75" s="236"/>
      <c r="I75" s="236"/>
      <c r="J75" s="236"/>
      <c r="K75" s="236"/>
      <c r="L75" s="236"/>
      <c r="M75" s="236"/>
      <c r="N75" s="236"/>
      <c r="O75" s="236"/>
      <c r="P75" s="236"/>
      <c r="Q75" s="236"/>
      <c r="R75" s="236"/>
      <c r="S75" s="236"/>
      <c r="T75" s="216"/>
    </row>
    <row r="76" spans="1:20">
      <c r="A76" s="216" t="s">
        <v>1178</v>
      </c>
      <c r="B76" s="236"/>
      <c r="E76" s="236"/>
      <c r="F76" s="236"/>
      <c r="G76" s="236"/>
      <c r="H76" s="236"/>
      <c r="I76" s="236"/>
      <c r="J76" s="236"/>
      <c r="K76" s="236"/>
      <c r="L76" s="236"/>
      <c r="M76" s="236"/>
      <c r="N76" s="236"/>
      <c r="O76" s="236"/>
      <c r="P76" s="236"/>
      <c r="Q76" s="236"/>
      <c r="R76" s="236"/>
      <c r="S76" s="236"/>
      <c r="T76" s="216"/>
    </row>
  </sheetData>
  <mergeCells count="90">
    <mergeCell ref="H66:I68"/>
    <mergeCell ref="E55:G55"/>
    <mergeCell ref="B56:D56"/>
    <mergeCell ref="E56:G56"/>
    <mergeCell ref="P70:Q70"/>
    <mergeCell ref="B66:D68"/>
    <mergeCell ref="E66:G68"/>
    <mergeCell ref="B69:D69"/>
    <mergeCell ref="E69:G69"/>
    <mergeCell ref="B70:D70"/>
    <mergeCell ref="E70:G70"/>
    <mergeCell ref="R71:S71"/>
    <mergeCell ref="P69:Q69"/>
    <mergeCell ref="R69:S69"/>
    <mergeCell ref="H71:I71"/>
    <mergeCell ref="J71:K71"/>
    <mergeCell ref="L71:M71"/>
    <mergeCell ref="N71:O71"/>
    <mergeCell ref="P71:Q71"/>
    <mergeCell ref="R70:S70"/>
    <mergeCell ref="H70:I70"/>
    <mergeCell ref="J70:K70"/>
    <mergeCell ref="L70:M70"/>
    <mergeCell ref="N70:O70"/>
    <mergeCell ref="T66:T69"/>
    <mergeCell ref="N67:O68"/>
    <mergeCell ref="P67:Q68"/>
    <mergeCell ref="R67:S67"/>
    <mergeCell ref="J69:K69"/>
    <mergeCell ref="L69:M69"/>
    <mergeCell ref="N69:O69"/>
    <mergeCell ref="J66:K68"/>
    <mergeCell ref="L66:M68"/>
    <mergeCell ref="N66:S66"/>
    <mergeCell ref="R57:S57"/>
    <mergeCell ref="H57:I57"/>
    <mergeCell ref="J57:K57"/>
    <mergeCell ref="L57:M57"/>
    <mergeCell ref="N57:O57"/>
    <mergeCell ref="P57:Q57"/>
    <mergeCell ref="R56:S56"/>
    <mergeCell ref="P55:Q55"/>
    <mergeCell ref="R55:S55"/>
    <mergeCell ref="H56:I56"/>
    <mergeCell ref="J56:K56"/>
    <mergeCell ref="L56:M56"/>
    <mergeCell ref="N56:O56"/>
    <mergeCell ref="P56:Q56"/>
    <mergeCell ref="J55:K55"/>
    <mergeCell ref="L55:M55"/>
    <mergeCell ref="B39:E39"/>
    <mergeCell ref="F39:T39"/>
    <mergeCell ref="B40:E40"/>
    <mergeCell ref="F40:T40"/>
    <mergeCell ref="H52:I54"/>
    <mergeCell ref="J52:K54"/>
    <mergeCell ref="L52:M54"/>
    <mergeCell ref="N52:S52"/>
    <mergeCell ref="T52:T55"/>
    <mergeCell ref="N53:O54"/>
    <mergeCell ref="P53:Q54"/>
    <mergeCell ref="R53:S53"/>
    <mergeCell ref="N55:O55"/>
    <mergeCell ref="B52:D54"/>
    <mergeCell ref="B55:D55"/>
    <mergeCell ref="E52:G54"/>
    <mergeCell ref="B37:E37"/>
    <mergeCell ref="F37:K37"/>
    <mergeCell ref="L37:N37"/>
    <mergeCell ref="O37:T37"/>
    <mergeCell ref="B38:E38"/>
    <mergeCell ref="F38:K38"/>
    <mergeCell ref="L38:N38"/>
    <mergeCell ref="O38:T38"/>
    <mergeCell ref="F15:J15"/>
    <mergeCell ref="K15:R15"/>
    <mergeCell ref="A18:P18"/>
    <mergeCell ref="E20:I20"/>
    <mergeCell ref="B36:E36"/>
    <mergeCell ref="F36:K36"/>
    <mergeCell ref="L36:N36"/>
    <mergeCell ref="O36:T36"/>
    <mergeCell ref="G31:L31"/>
    <mergeCell ref="A2:T2"/>
    <mergeCell ref="A3:T3"/>
    <mergeCell ref="F12:J12"/>
    <mergeCell ref="K12:R14"/>
    <mergeCell ref="F13:J13"/>
    <mergeCell ref="F14:J14"/>
    <mergeCell ref="S14:T14"/>
  </mergeCells>
  <phoneticPr fontId="3"/>
  <pageMargins left="0.78740157480314965" right="0.15748031496062992" top="0.59055118110236227" bottom="0.59055118110236227" header="0.51181102362204722" footer="0.51181102362204722"/>
  <pageSetup paperSize="9" orientation="portrait" blackAndWhite="1" horizontalDpi="200" verticalDpi="200" r:id="rId1"/>
  <headerFooter alignWithMargins="0"/>
  <rowBreaks count="1" manualBreakCount="1">
    <brk id="48" max="19" man="1"/>
  </rowBreaks>
  <colBreaks count="1" manualBreakCount="1">
    <brk id="25" max="42" man="1"/>
  </colBreaks>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52"/>
  <sheetViews>
    <sheetView view="pageBreakPreview" topLeftCell="A40" zoomScaleNormal="100" zoomScaleSheetLayoutView="100" workbookViewId="0">
      <selection activeCell="R5" sqref="R5"/>
    </sheetView>
  </sheetViews>
  <sheetFormatPr defaultColWidth="5.875" defaultRowHeight="14.25"/>
  <cols>
    <col min="1" max="14" width="5.875" style="114"/>
    <col min="15" max="15" width="10" style="114" customWidth="1"/>
    <col min="16" max="16384" width="5.875" style="114"/>
  </cols>
  <sheetData>
    <row r="1" spans="1:20">
      <c r="O1" s="138" t="s">
        <v>699</v>
      </c>
    </row>
    <row r="2" spans="1:20">
      <c r="O2" s="138"/>
    </row>
    <row r="3" spans="1:20" ht="28.5">
      <c r="A3" s="921" t="s">
        <v>691</v>
      </c>
      <c r="B3" s="921"/>
      <c r="C3" s="921"/>
      <c r="D3" s="921"/>
      <c r="E3" s="921"/>
      <c r="F3" s="921"/>
      <c r="G3" s="921"/>
      <c r="H3" s="921"/>
      <c r="I3" s="921"/>
      <c r="J3" s="921"/>
      <c r="K3" s="921"/>
      <c r="L3" s="921"/>
      <c r="M3" s="921"/>
      <c r="N3" s="921"/>
      <c r="O3" s="921"/>
      <c r="P3" s="724"/>
      <c r="Q3" s="724"/>
      <c r="R3" s="724"/>
      <c r="S3" s="724"/>
      <c r="T3" s="724"/>
    </row>
    <row r="5" spans="1:20">
      <c r="L5" s="303" t="s">
        <v>1346</v>
      </c>
      <c r="M5" s="162"/>
      <c r="N5" s="162"/>
      <c r="O5" s="143"/>
    </row>
    <row r="7" spans="1:20">
      <c r="A7" s="114" t="s">
        <v>613</v>
      </c>
      <c r="O7" s="192"/>
    </row>
    <row r="9" spans="1:20">
      <c r="F9" s="114" t="str">
        <f>入力シート!C1</f>
        <v>令和4年7月10日執行参議院青森県選挙区選出議員選挙</v>
      </c>
      <c r="J9" s="292"/>
      <c r="K9" s="292"/>
    </row>
    <row r="11" spans="1:20">
      <c r="H11" s="138" t="s">
        <v>544</v>
      </c>
      <c r="J11" s="144">
        <f>入力シート!C8</f>
        <v>0</v>
      </c>
      <c r="K11" s="141"/>
      <c r="L11" s="141">
        <f>入力シート!C10</f>
        <v>0</v>
      </c>
    </row>
    <row r="13" spans="1:20">
      <c r="A13" s="114" t="s">
        <v>265</v>
      </c>
    </row>
    <row r="14" spans="1:20" ht="14.25" customHeight="1">
      <c r="A14" s="116"/>
      <c r="B14" s="116"/>
      <c r="C14" s="116"/>
      <c r="D14" s="116"/>
      <c r="E14" s="116"/>
      <c r="F14" s="193"/>
      <c r="G14" s="116"/>
      <c r="H14" s="116"/>
      <c r="I14" s="116"/>
      <c r="J14" s="116"/>
      <c r="K14" s="116"/>
      <c r="L14" s="116"/>
      <c r="M14" s="116"/>
      <c r="N14" s="116"/>
    </row>
    <row r="15" spans="1:20" ht="14.25" customHeight="1">
      <c r="A15" s="1579" t="s">
        <v>589</v>
      </c>
      <c r="B15" s="1579"/>
      <c r="C15" s="1579"/>
      <c r="D15" s="1579"/>
      <c r="E15" s="1579"/>
      <c r="F15" s="1579"/>
      <c r="G15" s="1579"/>
      <c r="H15" s="1579"/>
      <c r="I15" s="1579"/>
      <c r="J15" s="1579"/>
      <c r="K15" s="1579"/>
      <c r="L15" s="1579"/>
      <c r="M15" s="1579"/>
      <c r="N15" s="1579"/>
      <c r="O15" s="1579"/>
    </row>
    <row r="16" spans="1:20" ht="14.25" customHeight="1">
      <c r="A16" s="194"/>
      <c r="B16" s="194"/>
      <c r="C16" s="194"/>
      <c r="D16" s="194"/>
      <c r="E16" s="194"/>
      <c r="F16" s="194"/>
      <c r="G16" s="194"/>
      <c r="H16" s="194"/>
      <c r="I16" s="194"/>
      <c r="J16" s="194"/>
      <c r="K16" s="194"/>
      <c r="L16" s="194"/>
      <c r="M16" s="194"/>
      <c r="N16" s="194"/>
    </row>
    <row r="17" spans="1:15" ht="14.25" customHeight="1">
      <c r="A17" s="116" t="s">
        <v>701</v>
      </c>
      <c r="B17" s="116"/>
      <c r="C17" s="116"/>
      <c r="D17" s="116"/>
      <c r="E17" s="116"/>
      <c r="F17" s="116"/>
      <c r="G17" s="116"/>
      <c r="H17" s="116"/>
      <c r="I17" s="116"/>
      <c r="K17" s="116"/>
      <c r="L17" s="116"/>
      <c r="M17" s="116"/>
      <c r="N17" s="116"/>
    </row>
    <row r="18" spans="1:15" ht="14.25" customHeight="1">
      <c r="A18" s="116"/>
      <c r="B18" s="116"/>
      <c r="C18" s="116"/>
      <c r="D18" s="116"/>
      <c r="E18" s="116"/>
      <c r="F18" s="116"/>
      <c r="G18" s="195"/>
      <c r="H18" s="116"/>
      <c r="I18" s="116"/>
      <c r="J18" s="116"/>
      <c r="K18" s="116"/>
      <c r="L18" s="116"/>
      <c r="M18" s="116"/>
      <c r="N18" s="116"/>
    </row>
    <row r="19" spans="1:15" ht="14.25" customHeight="1">
      <c r="A19" s="1029" t="s">
        <v>702</v>
      </c>
      <c r="B19" s="1030"/>
      <c r="C19" s="1031"/>
      <c r="D19" s="1513" t="s">
        <v>396</v>
      </c>
      <c r="E19" s="1514"/>
      <c r="F19" s="1514"/>
      <c r="G19" s="1514"/>
      <c r="H19" s="1540"/>
      <c r="I19" s="1029" t="s">
        <v>704</v>
      </c>
      <c r="J19" s="1030"/>
      <c r="K19" s="1030"/>
      <c r="L19" s="1030"/>
      <c r="M19" s="1030"/>
      <c r="N19" s="1031"/>
      <c r="O19" s="1510" t="s">
        <v>683</v>
      </c>
    </row>
    <row r="20" spans="1:15" ht="14.25" customHeight="1">
      <c r="A20" s="1578"/>
      <c r="B20" s="1579"/>
      <c r="C20" s="1521"/>
      <c r="D20" s="1515"/>
      <c r="E20" s="1516"/>
      <c r="F20" s="1516"/>
      <c r="G20" s="1516"/>
      <c r="H20" s="1541"/>
      <c r="I20" s="1032"/>
      <c r="J20" s="1033"/>
      <c r="K20" s="1033"/>
      <c r="L20" s="1033"/>
      <c r="M20" s="1033"/>
      <c r="N20" s="1034"/>
      <c r="O20" s="1511"/>
    </row>
    <row r="21" spans="1:15" ht="14.25" customHeight="1">
      <c r="A21" s="1578"/>
      <c r="B21" s="1579"/>
      <c r="C21" s="1521"/>
      <c r="D21" s="1515"/>
      <c r="E21" s="1516"/>
      <c r="F21" s="1516"/>
      <c r="G21" s="1516"/>
      <c r="H21" s="1541"/>
      <c r="I21" s="1029" t="s">
        <v>703</v>
      </c>
      <c r="J21" s="1030"/>
      <c r="K21" s="1031"/>
      <c r="L21" s="1571" t="s">
        <v>388</v>
      </c>
      <c r="M21" s="1584"/>
      <c r="N21" s="1572"/>
      <c r="O21" s="1511"/>
    </row>
    <row r="22" spans="1:15" ht="14.25" customHeight="1">
      <c r="A22" s="1032"/>
      <c r="B22" s="1033"/>
      <c r="C22" s="1034"/>
      <c r="D22" s="1515"/>
      <c r="E22" s="1516"/>
      <c r="F22" s="1516"/>
      <c r="G22" s="1516"/>
      <c r="H22" s="1541"/>
      <c r="I22" s="1032"/>
      <c r="J22" s="1033"/>
      <c r="K22" s="1034"/>
      <c r="L22" s="1573"/>
      <c r="M22" s="1585"/>
      <c r="N22" s="1574"/>
      <c r="O22" s="1512"/>
    </row>
    <row r="23" spans="1:15" ht="18.75" customHeight="1">
      <c r="A23" s="180"/>
      <c r="B23" s="116"/>
      <c r="C23" s="181"/>
      <c r="D23" s="1522"/>
      <c r="E23" s="1523"/>
      <c r="F23" s="1523"/>
      <c r="G23" s="1523"/>
      <c r="H23" s="1524"/>
      <c r="I23" s="1522"/>
      <c r="J23" s="1523"/>
      <c r="K23" s="1524"/>
      <c r="L23" s="1531"/>
      <c r="M23" s="1532"/>
      <c r="N23" s="1533"/>
      <c r="O23" s="1510"/>
    </row>
    <row r="24" spans="1:15" ht="18.75" customHeight="1">
      <c r="A24" s="1566" t="s">
        <v>1413</v>
      </c>
      <c r="B24" s="1567"/>
      <c r="C24" s="1568"/>
      <c r="D24" s="1525"/>
      <c r="E24" s="1526"/>
      <c r="F24" s="1526"/>
      <c r="G24" s="1526"/>
      <c r="H24" s="1527"/>
      <c r="I24" s="1525"/>
      <c r="J24" s="1526"/>
      <c r="K24" s="1527"/>
      <c r="L24" s="1534"/>
      <c r="M24" s="1535"/>
      <c r="N24" s="1536"/>
      <c r="O24" s="1511"/>
    </row>
    <row r="25" spans="1:15" ht="18.75" customHeight="1">
      <c r="A25" s="182"/>
      <c r="B25" s="158"/>
      <c r="C25" s="183"/>
      <c r="D25" s="1528"/>
      <c r="E25" s="1529"/>
      <c r="F25" s="1529"/>
      <c r="G25" s="1529"/>
      <c r="H25" s="1530"/>
      <c r="I25" s="1528"/>
      <c r="J25" s="1529"/>
      <c r="K25" s="1530"/>
      <c r="L25" s="1537"/>
      <c r="M25" s="1538"/>
      <c r="N25" s="1539"/>
      <c r="O25" s="1512"/>
    </row>
    <row r="26" spans="1:15">
      <c r="A26" s="116"/>
      <c r="B26" s="116"/>
      <c r="C26" s="116"/>
      <c r="D26" s="116"/>
      <c r="E26" s="116"/>
      <c r="F26" s="116"/>
      <c r="G26" s="116"/>
      <c r="H26" s="116"/>
      <c r="I26" s="116"/>
      <c r="J26" s="116"/>
      <c r="K26" s="116"/>
      <c r="L26" s="116"/>
      <c r="M26" s="116"/>
      <c r="N26" s="116"/>
    </row>
    <row r="27" spans="1:15">
      <c r="A27" s="116" t="s">
        <v>705</v>
      </c>
      <c r="B27" s="116"/>
      <c r="C27" s="116"/>
      <c r="D27" s="116"/>
      <c r="E27" s="116"/>
      <c r="G27" s="116"/>
      <c r="H27" s="116"/>
      <c r="I27" s="116"/>
      <c r="J27" s="116"/>
      <c r="K27" s="116"/>
      <c r="L27" s="116"/>
      <c r="M27" s="116"/>
      <c r="N27" s="116"/>
    </row>
    <row r="28" spans="1:15" s="157" customFormat="1" ht="14.25" customHeight="1">
      <c r="A28" s="196"/>
      <c r="B28" s="196"/>
      <c r="C28" s="196"/>
      <c r="D28" s="196"/>
      <c r="E28" s="196"/>
      <c r="F28" s="196"/>
      <c r="G28" s="196"/>
      <c r="H28" s="196"/>
      <c r="I28" s="196"/>
      <c r="J28" s="196"/>
      <c r="K28" s="196"/>
      <c r="L28" s="196"/>
      <c r="M28" s="196"/>
      <c r="N28" s="196"/>
    </row>
    <row r="29" spans="1:15" s="157" customFormat="1" ht="14.25" customHeight="1">
      <c r="A29" s="197"/>
      <c r="B29" s="198" t="s">
        <v>0</v>
      </c>
      <c r="C29" s="1029" t="s">
        <v>702</v>
      </c>
      <c r="D29" s="1030"/>
      <c r="E29" s="1031"/>
      <c r="F29" s="1513" t="s">
        <v>396</v>
      </c>
      <c r="G29" s="1514"/>
      <c r="H29" s="1514"/>
      <c r="I29" s="1514"/>
      <c r="J29" s="1514"/>
      <c r="K29" s="1029" t="s">
        <v>704</v>
      </c>
      <c r="L29" s="1030"/>
      <c r="M29" s="1030"/>
      <c r="N29" s="1031"/>
      <c r="O29" s="1031" t="s">
        <v>683</v>
      </c>
    </row>
    <row r="30" spans="1:15" s="157" customFormat="1" ht="14.25" customHeight="1">
      <c r="A30" s="199"/>
      <c r="B30" s="200"/>
      <c r="C30" s="1578"/>
      <c r="D30" s="1579"/>
      <c r="E30" s="1521"/>
      <c r="F30" s="1515"/>
      <c r="G30" s="1516"/>
      <c r="H30" s="1516"/>
      <c r="I30" s="1516"/>
      <c r="J30" s="1516"/>
      <c r="K30" s="1032"/>
      <c r="L30" s="1033"/>
      <c r="M30" s="1033"/>
      <c r="N30" s="1034"/>
      <c r="O30" s="1521"/>
    </row>
    <row r="31" spans="1:15" s="157" customFormat="1" ht="14.25" customHeight="1">
      <c r="A31" s="199" t="s">
        <v>1</v>
      </c>
      <c r="B31" s="201"/>
      <c r="C31" s="1578"/>
      <c r="D31" s="1579"/>
      <c r="E31" s="1521"/>
      <c r="F31" s="1515"/>
      <c r="G31" s="1516"/>
      <c r="H31" s="1516"/>
      <c r="I31" s="1516"/>
      <c r="J31" s="1516"/>
      <c r="K31" s="1517" t="s">
        <v>706</v>
      </c>
      <c r="L31" s="1518"/>
      <c r="M31" s="1571" t="s">
        <v>389</v>
      </c>
      <c r="N31" s="1572"/>
      <c r="O31" s="1521"/>
    </row>
    <row r="32" spans="1:15" s="157" customFormat="1" ht="14.25" customHeight="1">
      <c r="A32" s="202"/>
      <c r="B32" s="203"/>
      <c r="C32" s="1032"/>
      <c r="D32" s="1033"/>
      <c r="E32" s="1034"/>
      <c r="F32" s="1515"/>
      <c r="G32" s="1516"/>
      <c r="H32" s="1516"/>
      <c r="I32" s="1516"/>
      <c r="J32" s="1516"/>
      <c r="K32" s="1519"/>
      <c r="L32" s="1520"/>
      <c r="M32" s="1573"/>
      <c r="N32" s="1574"/>
      <c r="O32" s="1034"/>
    </row>
    <row r="33" spans="1:15" s="157" customFormat="1" ht="19.5" customHeight="1">
      <c r="A33" s="1580" t="s">
        <v>278</v>
      </c>
      <c r="B33" s="1581"/>
      <c r="C33" s="1545"/>
      <c r="D33" s="1546"/>
      <c r="E33" s="1547"/>
      <c r="F33" s="1554"/>
      <c r="G33" s="1575"/>
      <c r="H33" s="1575"/>
      <c r="I33" s="1575"/>
      <c r="J33" s="1555"/>
      <c r="K33" s="1554"/>
      <c r="L33" s="1555"/>
      <c r="M33" s="1560"/>
      <c r="N33" s="1561"/>
      <c r="O33" s="1542"/>
    </row>
    <row r="34" spans="1:15" s="157" customFormat="1" ht="19.5" customHeight="1">
      <c r="A34" s="1580"/>
      <c r="B34" s="1581"/>
      <c r="C34" s="1548"/>
      <c r="D34" s="1549"/>
      <c r="E34" s="1550"/>
      <c r="F34" s="1556"/>
      <c r="G34" s="1576"/>
      <c r="H34" s="1576"/>
      <c r="I34" s="1576"/>
      <c r="J34" s="1557"/>
      <c r="K34" s="1556"/>
      <c r="L34" s="1557"/>
      <c r="M34" s="1562"/>
      <c r="N34" s="1563"/>
      <c r="O34" s="1543"/>
    </row>
    <row r="35" spans="1:15" s="157" customFormat="1" ht="19.5" customHeight="1">
      <c r="A35" s="1580"/>
      <c r="B35" s="1581"/>
      <c r="C35" s="1551"/>
      <c r="D35" s="1552"/>
      <c r="E35" s="1553"/>
      <c r="F35" s="1558"/>
      <c r="G35" s="1577"/>
      <c r="H35" s="1577"/>
      <c r="I35" s="1577"/>
      <c r="J35" s="1559"/>
      <c r="K35" s="1558"/>
      <c r="L35" s="1559"/>
      <c r="M35" s="1564"/>
      <c r="N35" s="1565"/>
      <c r="O35" s="1544"/>
    </row>
    <row r="36" spans="1:15" s="157" customFormat="1" ht="19.5" customHeight="1">
      <c r="A36" s="1569" t="s">
        <v>3</v>
      </c>
      <c r="B36" s="1570"/>
      <c r="C36" s="1545"/>
      <c r="D36" s="1546"/>
      <c r="E36" s="1547"/>
      <c r="F36" s="1582"/>
      <c r="G36" s="1575"/>
      <c r="H36" s="1575"/>
      <c r="I36" s="1575"/>
      <c r="J36" s="1555"/>
      <c r="K36" s="1583"/>
      <c r="L36" s="1555"/>
      <c r="M36" s="1560"/>
      <c r="N36" s="1561"/>
      <c r="O36" s="1542"/>
    </row>
    <row r="37" spans="1:15" s="157" customFormat="1" ht="19.5" customHeight="1">
      <c r="A37" s="1569"/>
      <c r="B37" s="1570"/>
      <c r="C37" s="1548"/>
      <c r="D37" s="1549"/>
      <c r="E37" s="1550"/>
      <c r="F37" s="1556"/>
      <c r="G37" s="1576"/>
      <c r="H37" s="1576"/>
      <c r="I37" s="1576"/>
      <c r="J37" s="1557"/>
      <c r="K37" s="1556"/>
      <c r="L37" s="1557"/>
      <c r="M37" s="1562"/>
      <c r="N37" s="1563"/>
      <c r="O37" s="1543"/>
    </row>
    <row r="38" spans="1:15" s="157" customFormat="1" ht="19.5" customHeight="1">
      <c r="A38" s="1569"/>
      <c r="B38" s="1570"/>
      <c r="C38" s="1551"/>
      <c r="D38" s="1552"/>
      <c r="E38" s="1553"/>
      <c r="F38" s="1558"/>
      <c r="G38" s="1577"/>
      <c r="H38" s="1577"/>
      <c r="I38" s="1577"/>
      <c r="J38" s="1559"/>
      <c r="K38" s="1558"/>
      <c r="L38" s="1559"/>
      <c r="M38" s="1564"/>
      <c r="N38" s="1565"/>
      <c r="O38" s="1544"/>
    </row>
    <row r="39" spans="1:15" s="157" customFormat="1" ht="19.5" customHeight="1">
      <c r="A39" s="1569" t="s">
        <v>4</v>
      </c>
      <c r="B39" s="1570"/>
      <c r="C39" s="1545"/>
      <c r="D39" s="1546"/>
      <c r="E39" s="1547"/>
      <c r="F39" s="1589"/>
      <c r="G39" s="1590"/>
      <c r="H39" s="1590"/>
      <c r="I39" s="1590"/>
      <c r="J39" s="1591"/>
      <c r="K39" s="1589"/>
      <c r="L39" s="1591"/>
      <c r="M39" s="1560"/>
      <c r="N39" s="1561"/>
      <c r="O39" s="1586"/>
    </row>
    <row r="40" spans="1:15" s="157" customFormat="1" ht="19.5" customHeight="1">
      <c r="A40" s="1569"/>
      <c r="B40" s="1570"/>
      <c r="C40" s="1548"/>
      <c r="D40" s="1549"/>
      <c r="E40" s="1550"/>
      <c r="F40" s="1592"/>
      <c r="G40" s="1593"/>
      <c r="H40" s="1593"/>
      <c r="I40" s="1593"/>
      <c r="J40" s="1594"/>
      <c r="K40" s="1592"/>
      <c r="L40" s="1594"/>
      <c r="M40" s="1562"/>
      <c r="N40" s="1563"/>
      <c r="O40" s="1587"/>
    </row>
    <row r="41" spans="1:15" s="157" customFormat="1" ht="19.5" customHeight="1">
      <c r="A41" s="1569"/>
      <c r="B41" s="1570"/>
      <c r="C41" s="1551"/>
      <c r="D41" s="1552"/>
      <c r="E41" s="1553"/>
      <c r="F41" s="1595"/>
      <c r="G41" s="1596"/>
      <c r="H41" s="1596"/>
      <c r="I41" s="1596"/>
      <c r="J41" s="1597"/>
      <c r="K41" s="1595"/>
      <c r="L41" s="1597"/>
      <c r="M41" s="1564"/>
      <c r="N41" s="1565"/>
      <c r="O41" s="1588"/>
    </row>
    <row r="42" spans="1:15" s="157" customFormat="1" ht="14.25" customHeight="1">
      <c r="B42" s="155"/>
      <c r="C42" s="161"/>
      <c r="D42" s="161"/>
    </row>
    <row r="43" spans="1:15">
      <c r="A43" s="114" t="s">
        <v>5</v>
      </c>
      <c r="B43" s="139"/>
      <c r="C43" s="147"/>
      <c r="D43" s="147"/>
    </row>
    <row r="44" spans="1:15">
      <c r="A44" s="114" t="s">
        <v>397</v>
      </c>
      <c r="B44" s="139"/>
      <c r="C44" s="147"/>
      <c r="D44" s="147"/>
    </row>
    <row r="45" spans="1:15">
      <c r="A45" s="114" t="s">
        <v>279</v>
      </c>
      <c r="B45" s="139"/>
      <c r="C45" s="147"/>
      <c r="D45" s="147"/>
    </row>
    <row r="46" spans="1:15">
      <c r="A46" s="114" t="s">
        <v>398</v>
      </c>
      <c r="B46" s="139"/>
      <c r="C46" s="147"/>
      <c r="D46" s="147"/>
    </row>
    <row r="47" spans="1:15">
      <c r="A47" s="114" t="s">
        <v>280</v>
      </c>
      <c r="B47" s="139"/>
      <c r="C47" s="147"/>
      <c r="D47" s="147"/>
      <c r="H47" s="141"/>
    </row>
    <row r="48" spans="1:15">
      <c r="A48" s="114" t="s">
        <v>281</v>
      </c>
      <c r="B48" s="139"/>
      <c r="C48" s="147"/>
      <c r="D48" s="147"/>
      <c r="H48" s="141"/>
    </row>
    <row r="49" spans="1:7">
      <c r="A49" s="114" t="s">
        <v>282</v>
      </c>
      <c r="B49" s="139"/>
      <c r="C49" s="147"/>
      <c r="D49" s="147"/>
    </row>
    <row r="50" spans="1:7">
      <c r="A50" s="289" t="s">
        <v>1414</v>
      </c>
      <c r="B50" s="139"/>
      <c r="C50" s="147"/>
      <c r="D50" s="147"/>
      <c r="G50" s="141"/>
    </row>
    <row r="51" spans="1:7">
      <c r="A51" s="289" t="s">
        <v>1415</v>
      </c>
      <c r="B51" s="139"/>
      <c r="C51" s="147"/>
      <c r="D51" s="147"/>
    </row>
    <row r="52" spans="1:7">
      <c r="A52" s="289" t="s">
        <v>1416</v>
      </c>
    </row>
  </sheetData>
  <mergeCells count="37">
    <mergeCell ref="O39:O41"/>
    <mergeCell ref="A39:B41"/>
    <mergeCell ref="F39:J41"/>
    <mergeCell ref="K39:L41"/>
    <mergeCell ref="M39:N41"/>
    <mergeCell ref="C39:E41"/>
    <mergeCell ref="A19:C22"/>
    <mergeCell ref="L21:N22"/>
    <mergeCell ref="I19:N20"/>
    <mergeCell ref="A15:O15"/>
    <mergeCell ref="A3:O3"/>
    <mergeCell ref="A24:C24"/>
    <mergeCell ref="A36:B38"/>
    <mergeCell ref="M31:N32"/>
    <mergeCell ref="F33:J35"/>
    <mergeCell ref="C29:E32"/>
    <mergeCell ref="M36:N38"/>
    <mergeCell ref="A33:B35"/>
    <mergeCell ref="F36:J38"/>
    <mergeCell ref="K36:L38"/>
    <mergeCell ref="O33:O35"/>
    <mergeCell ref="O36:O38"/>
    <mergeCell ref="C36:E38"/>
    <mergeCell ref="C33:E35"/>
    <mergeCell ref="K33:L35"/>
    <mergeCell ref="M33:N35"/>
    <mergeCell ref="O23:O25"/>
    <mergeCell ref="F29:J32"/>
    <mergeCell ref="K31:L32"/>
    <mergeCell ref="I21:K22"/>
    <mergeCell ref="O29:O32"/>
    <mergeCell ref="K29:N30"/>
    <mergeCell ref="D23:H25"/>
    <mergeCell ref="I23:K25"/>
    <mergeCell ref="L23:N25"/>
    <mergeCell ref="D19:H22"/>
    <mergeCell ref="O19:O22"/>
  </mergeCells>
  <phoneticPr fontId="3"/>
  <pageMargins left="0.78740157480314965" right="0.19685039370078741" top="0.78740157480314965" bottom="0.78740157480314965" header="0.51181102362204722" footer="0.51181102362204722"/>
  <pageSetup paperSize="9" scale="95" orientation="portrait" blackAndWhite="1" horizontalDpi="200" verticalDpi="200" r:id="rId1"/>
  <headerFooter alignWithMargins="0"/>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T45"/>
  <sheetViews>
    <sheetView view="pageBreakPreview" zoomScaleNormal="100" zoomScaleSheetLayoutView="100" workbookViewId="0">
      <selection activeCell="F18" sqref="F18:O20"/>
    </sheetView>
  </sheetViews>
  <sheetFormatPr defaultColWidth="5.875" defaultRowHeight="14.25"/>
  <cols>
    <col min="1" max="14" width="5.875" style="114" customWidth="1"/>
    <col min="15" max="15" width="6.75" style="114" customWidth="1"/>
    <col min="16" max="16384" width="5.875" style="114"/>
  </cols>
  <sheetData>
    <row r="1" spans="1:20">
      <c r="O1" s="138" t="s">
        <v>531</v>
      </c>
    </row>
    <row r="3" spans="1:20" ht="28.5">
      <c r="A3" s="921" t="s">
        <v>6</v>
      </c>
      <c r="B3" s="921"/>
      <c r="C3" s="921"/>
      <c r="D3" s="921"/>
      <c r="E3" s="921"/>
      <c r="F3" s="921"/>
      <c r="G3" s="921"/>
      <c r="H3" s="921"/>
      <c r="I3" s="921"/>
      <c r="J3" s="921"/>
      <c r="K3" s="921"/>
      <c r="L3" s="921"/>
      <c r="M3" s="921"/>
      <c r="N3" s="921"/>
      <c r="O3" s="921"/>
      <c r="P3" s="724"/>
      <c r="Q3" s="724"/>
      <c r="R3" s="724"/>
      <c r="S3" s="724"/>
      <c r="T3" s="724"/>
    </row>
    <row r="5" spans="1:20">
      <c r="A5" s="114" t="s">
        <v>346</v>
      </c>
      <c r="L5" s="204"/>
      <c r="M5" s="204"/>
      <c r="N5" s="204"/>
    </row>
    <row r="6" spans="1:20">
      <c r="L6" s="204"/>
      <c r="M6" s="204"/>
      <c r="N6" s="204"/>
    </row>
    <row r="7" spans="1:20">
      <c r="B7" s="304" t="s">
        <v>1326</v>
      </c>
      <c r="C7" s="162"/>
      <c r="D7" s="162"/>
      <c r="E7" s="143"/>
      <c r="F7" s="143"/>
    </row>
    <row r="9" spans="1:20">
      <c r="B9" s="114" t="str">
        <f>入力シート!C1</f>
        <v>令和4年7月10日執行参議院青森県選挙区選出議員選挙</v>
      </c>
      <c r="J9" s="293"/>
      <c r="K9" s="293"/>
    </row>
    <row r="11" spans="1:20">
      <c r="H11" s="138" t="s">
        <v>544</v>
      </c>
      <c r="J11" s="144">
        <f>入力シート!C8</f>
        <v>0</v>
      </c>
      <c r="K11" s="141"/>
      <c r="L11" s="141">
        <f>入力シート!C10</f>
        <v>0</v>
      </c>
    </row>
    <row r="12" spans="1:20" ht="14.25" customHeight="1">
      <c r="A12" s="116"/>
      <c r="B12" s="116"/>
      <c r="C12" s="116"/>
      <c r="D12" s="116"/>
      <c r="E12" s="116"/>
      <c r="F12" s="193"/>
      <c r="G12" s="116"/>
      <c r="H12" s="116"/>
      <c r="I12" s="116"/>
      <c r="J12" s="116"/>
      <c r="K12" s="116"/>
      <c r="L12" s="116"/>
      <c r="M12" s="116"/>
      <c r="N12" s="116"/>
    </row>
    <row r="13" spans="1:20" ht="14.25" customHeight="1">
      <c r="A13" s="1579" t="s">
        <v>589</v>
      </c>
      <c r="B13" s="1579"/>
      <c r="C13" s="1579"/>
      <c r="D13" s="1579"/>
      <c r="E13" s="1579"/>
      <c r="F13" s="1579"/>
      <c r="G13" s="1579"/>
      <c r="H13" s="1579"/>
      <c r="I13" s="1579"/>
      <c r="J13" s="1579"/>
      <c r="K13" s="1579"/>
      <c r="L13" s="1579"/>
      <c r="M13" s="1579"/>
      <c r="N13" s="1579"/>
      <c r="O13" s="1579"/>
    </row>
    <row r="14" spans="1:20" ht="14.25" customHeight="1">
      <c r="A14" s="194"/>
      <c r="B14" s="194"/>
      <c r="C14" s="194"/>
      <c r="D14" s="194"/>
      <c r="E14" s="194"/>
      <c r="F14" s="194"/>
      <c r="G14" s="194"/>
      <c r="H14" s="194"/>
      <c r="I14" s="194"/>
      <c r="J14" s="194"/>
      <c r="K14" s="194"/>
      <c r="L14" s="194"/>
      <c r="M14" s="194"/>
      <c r="N14" s="194"/>
    </row>
    <row r="15" spans="1:20" ht="24" customHeight="1">
      <c r="A15" s="1615" t="s">
        <v>7</v>
      </c>
      <c r="B15" s="1480"/>
      <c r="C15" s="1480"/>
      <c r="D15" s="1480"/>
      <c r="E15" s="1481"/>
      <c r="F15" s="205"/>
      <c r="G15" s="1631" t="s">
        <v>387</v>
      </c>
      <c r="H15" s="1631"/>
      <c r="I15" s="1631"/>
      <c r="J15" s="1632"/>
      <c r="K15" s="206"/>
      <c r="L15" s="207"/>
      <c r="M15" s="207"/>
      <c r="N15" s="207"/>
      <c r="O15" s="208"/>
    </row>
    <row r="16" spans="1:20" ht="24" customHeight="1">
      <c r="A16" s="1048" t="s">
        <v>9</v>
      </c>
      <c r="B16" s="1470"/>
      <c r="C16" s="1470"/>
      <c r="D16" s="1470"/>
      <c r="E16" s="1049"/>
      <c r="F16" s="209" t="s">
        <v>399</v>
      </c>
      <c r="G16" s="1633"/>
      <c r="H16" s="1633"/>
      <c r="I16" s="1633"/>
      <c r="J16" s="1634"/>
      <c r="K16" s="1628" t="s">
        <v>10</v>
      </c>
      <c r="L16" s="1629"/>
      <c r="M16" s="1629"/>
      <c r="N16" s="1629"/>
      <c r="O16" s="1630"/>
    </row>
    <row r="17" spans="1:15" ht="24" customHeight="1">
      <c r="A17" s="1482" t="s">
        <v>400</v>
      </c>
      <c r="B17" s="1487"/>
      <c r="C17" s="1487"/>
      <c r="D17" s="1487"/>
      <c r="E17" s="1483"/>
      <c r="F17" s="210"/>
      <c r="G17" s="1635"/>
      <c r="H17" s="1635"/>
      <c r="I17" s="1635"/>
      <c r="J17" s="1636"/>
      <c r="K17" s="210"/>
      <c r="L17" s="211"/>
      <c r="M17" s="211"/>
      <c r="N17" s="211"/>
      <c r="O17" s="212"/>
    </row>
    <row r="18" spans="1:15" ht="24" customHeight="1">
      <c r="A18" s="1615" t="s">
        <v>391</v>
      </c>
      <c r="B18" s="1480"/>
      <c r="C18" s="1480"/>
      <c r="D18" s="1480"/>
      <c r="E18" s="1481"/>
      <c r="F18" s="1522"/>
      <c r="G18" s="1523"/>
      <c r="H18" s="1523"/>
      <c r="I18" s="1523"/>
      <c r="J18" s="1523"/>
      <c r="K18" s="1523"/>
      <c r="L18" s="1523"/>
      <c r="M18" s="1523"/>
      <c r="N18" s="1523"/>
      <c r="O18" s="1524"/>
    </row>
    <row r="19" spans="1:15" ht="24" customHeight="1">
      <c r="A19" s="1048" t="s">
        <v>8</v>
      </c>
      <c r="B19" s="1470"/>
      <c r="C19" s="1470"/>
      <c r="D19" s="1470"/>
      <c r="E19" s="1049"/>
      <c r="F19" s="1525"/>
      <c r="G19" s="1526"/>
      <c r="H19" s="1526"/>
      <c r="I19" s="1526"/>
      <c r="J19" s="1526"/>
      <c r="K19" s="1526"/>
      <c r="L19" s="1526"/>
      <c r="M19" s="1526"/>
      <c r="N19" s="1526"/>
      <c r="O19" s="1527"/>
    </row>
    <row r="20" spans="1:15" ht="24" customHeight="1">
      <c r="A20" s="1482" t="s">
        <v>14</v>
      </c>
      <c r="B20" s="1487"/>
      <c r="C20" s="1487"/>
      <c r="D20" s="1487"/>
      <c r="E20" s="1483"/>
      <c r="F20" s="1528"/>
      <c r="G20" s="1529"/>
      <c r="H20" s="1529"/>
      <c r="I20" s="1529"/>
      <c r="J20" s="1529"/>
      <c r="K20" s="1529"/>
      <c r="L20" s="1529"/>
      <c r="M20" s="1529"/>
      <c r="N20" s="1529"/>
      <c r="O20" s="1530"/>
    </row>
    <row r="21" spans="1:15" ht="24" customHeight="1">
      <c r="A21" s="1602" t="s">
        <v>11</v>
      </c>
      <c r="B21" s="1603"/>
      <c r="C21" s="1603"/>
      <c r="D21" s="1604"/>
      <c r="E21" s="1602" t="s">
        <v>12</v>
      </c>
      <c r="F21" s="1603"/>
      <c r="G21" s="1604"/>
      <c r="H21" s="1602" t="s">
        <v>13</v>
      </c>
      <c r="I21" s="1603"/>
      <c r="J21" s="1603"/>
      <c r="K21" s="1604"/>
      <c r="L21" s="1602" t="s">
        <v>683</v>
      </c>
      <c r="M21" s="1603"/>
      <c r="N21" s="1603"/>
      <c r="O21" s="1604"/>
    </row>
    <row r="22" spans="1:15" ht="24" customHeight="1">
      <c r="A22" s="1616"/>
      <c r="B22" s="1617"/>
      <c r="C22" s="1617"/>
      <c r="D22" s="1618"/>
      <c r="E22" s="1612" t="s">
        <v>1417</v>
      </c>
      <c r="F22" s="1613"/>
      <c r="G22" s="1614"/>
      <c r="H22" s="1610"/>
      <c r="I22" s="1611"/>
      <c r="J22" s="1611"/>
      <c r="K22" s="213"/>
      <c r="L22" s="1609"/>
      <c r="M22" s="973"/>
      <c r="N22" s="973"/>
      <c r="O22" s="974"/>
    </row>
    <row r="23" spans="1:15" ht="24" customHeight="1">
      <c r="A23" s="1619"/>
      <c r="B23" s="1620"/>
      <c r="C23" s="1620"/>
      <c r="D23" s="1621"/>
      <c r="E23" s="1606" t="s">
        <v>401</v>
      </c>
      <c r="F23" s="1607"/>
      <c r="G23" s="1608"/>
      <c r="H23" s="1598"/>
      <c r="I23" s="1599"/>
      <c r="J23" s="1599"/>
      <c r="K23" s="214" t="s">
        <v>2</v>
      </c>
      <c r="L23" s="1625"/>
      <c r="M23" s="1626"/>
      <c r="N23" s="1626"/>
      <c r="O23" s="1627"/>
    </row>
    <row r="24" spans="1:15" ht="21" customHeight="1">
      <c r="A24" s="1622"/>
      <c r="B24" s="1623"/>
      <c r="C24" s="1623"/>
      <c r="D24" s="1624"/>
      <c r="E24" s="1637" t="s">
        <v>1417</v>
      </c>
      <c r="F24" s="1638"/>
      <c r="G24" s="1639"/>
      <c r="H24" s="1600"/>
      <c r="I24" s="1601"/>
      <c r="J24" s="1601"/>
      <c r="K24" s="215"/>
      <c r="L24" s="1605"/>
      <c r="M24" s="977"/>
      <c r="N24" s="977"/>
      <c r="O24" s="978"/>
    </row>
    <row r="25" spans="1:15">
      <c r="A25" s="216"/>
      <c r="B25" s="216"/>
      <c r="C25" s="216"/>
      <c r="D25" s="216"/>
      <c r="E25" s="216"/>
      <c r="F25" s="216"/>
      <c r="G25" s="216"/>
      <c r="H25" s="216"/>
      <c r="I25" s="216"/>
      <c r="J25" s="216"/>
      <c r="K25" s="216"/>
      <c r="L25" s="216"/>
      <c r="M25" s="216"/>
      <c r="N25" s="216"/>
      <c r="O25" s="216"/>
    </row>
    <row r="26" spans="1:15">
      <c r="A26" s="216" t="s">
        <v>347</v>
      </c>
      <c r="B26" s="216"/>
      <c r="C26" s="216"/>
      <c r="D26" s="216"/>
      <c r="E26" s="216"/>
      <c r="F26" s="216"/>
      <c r="G26" s="216"/>
      <c r="H26" s="216"/>
      <c r="I26" s="216"/>
      <c r="J26" s="216"/>
      <c r="K26" s="216"/>
      <c r="L26" s="216"/>
      <c r="M26" s="216"/>
      <c r="N26" s="216"/>
      <c r="O26" s="216"/>
    </row>
    <row r="27" spans="1:15">
      <c r="A27" s="216" t="s">
        <v>402</v>
      </c>
      <c r="B27" s="216"/>
      <c r="C27" s="216"/>
      <c r="D27" s="216"/>
      <c r="E27" s="216"/>
      <c r="F27" s="216"/>
      <c r="G27" s="216"/>
      <c r="H27" s="216"/>
      <c r="I27" s="216"/>
      <c r="J27" s="216"/>
      <c r="K27" s="216"/>
      <c r="L27" s="216"/>
      <c r="M27" s="216"/>
      <c r="N27" s="216"/>
      <c r="O27" s="216"/>
    </row>
    <row r="28" spans="1:15">
      <c r="A28" s="216" t="s">
        <v>403</v>
      </c>
      <c r="B28" s="216"/>
      <c r="C28" s="216"/>
      <c r="D28" s="216"/>
      <c r="E28" s="216"/>
      <c r="F28" s="216"/>
      <c r="G28" s="216"/>
      <c r="H28" s="216"/>
      <c r="I28" s="216"/>
      <c r="J28" s="216"/>
      <c r="K28" s="216"/>
      <c r="L28" s="216"/>
      <c r="M28" s="216"/>
      <c r="N28" s="216"/>
      <c r="O28" s="216"/>
    </row>
    <row r="29" spans="1:15">
      <c r="A29" s="216" t="s">
        <v>404</v>
      </c>
      <c r="B29" s="216"/>
    </row>
    <row r="30" spans="1:15">
      <c r="A30" s="216" t="s">
        <v>405</v>
      </c>
      <c r="B30" s="216"/>
      <c r="C30" s="216"/>
      <c r="D30" s="216"/>
      <c r="E30" s="216"/>
      <c r="F30" s="216"/>
      <c r="G30" s="216"/>
      <c r="H30" s="216"/>
      <c r="I30" s="216"/>
      <c r="J30" s="216"/>
      <c r="K30" s="216"/>
    </row>
    <row r="31" spans="1:15">
      <c r="A31" s="216" t="s">
        <v>15</v>
      </c>
      <c r="B31" s="216"/>
    </row>
    <row r="32" spans="1:15">
      <c r="A32" s="216" t="s">
        <v>16</v>
      </c>
      <c r="B32" s="216"/>
    </row>
    <row r="33" spans="1:15">
      <c r="A33" s="216" t="s">
        <v>1418</v>
      </c>
      <c r="B33" s="216"/>
    </row>
    <row r="34" spans="1:15">
      <c r="A34" s="216" t="s">
        <v>406</v>
      </c>
    </row>
    <row r="35" spans="1:15">
      <c r="A35" s="216" t="s">
        <v>407</v>
      </c>
    </row>
    <row r="36" spans="1:15">
      <c r="A36" s="216" t="s">
        <v>408</v>
      </c>
    </row>
    <row r="37" spans="1:15">
      <c r="A37" s="216" t="s">
        <v>409</v>
      </c>
    </row>
    <row r="38" spans="1:15">
      <c r="A38" s="216" t="s">
        <v>410</v>
      </c>
    </row>
    <row r="39" spans="1:15">
      <c r="A39" s="216" t="s">
        <v>411</v>
      </c>
    </row>
    <row r="40" spans="1:15">
      <c r="A40" s="216" t="s">
        <v>1419</v>
      </c>
    </row>
    <row r="41" spans="1:15">
      <c r="A41" s="216" t="s">
        <v>348</v>
      </c>
    </row>
    <row r="42" spans="1:15">
      <c r="A42" s="216" t="s">
        <v>412</v>
      </c>
    </row>
    <row r="43" spans="1:15">
      <c r="A43" s="216" t="s">
        <v>413</v>
      </c>
    </row>
    <row r="44" spans="1:15">
      <c r="A44" s="216" t="s">
        <v>1027</v>
      </c>
      <c r="B44" s="216"/>
      <c r="C44" s="216"/>
      <c r="D44" s="216"/>
      <c r="E44" s="216"/>
      <c r="F44" s="216"/>
      <c r="G44" s="216"/>
      <c r="H44" s="216"/>
      <c r="I44" s="216"/>
      <c r="J44" s="216"/>
      <c r="K44" s="216"/>
      <c r="L44" s="216"/>
      <c r="M44" s="216"/>
      <c r="N44" s="216"/>
      <c r="O44" s="216"/>
    </row>
    <row r="45" spans="1:15">
      <c r="A45" s="216" t="s">
        <v>1028</v>
      </c>
      <c r="B45" s="216"/>
      <c r="C45" s="216"/>
      <c r="D45" s="216"/>
      <c r="E45" s="216"/>
      <c r="F45" s="216"/>
      <c r="G45" s="216"/>
      <c r="H45" s="216"/>
      <c r="I45" s="216"/>
      <c r="J45" s="216"/>
      <c r="K45" s="216"/>
      <c r="L45" s="216"/>
      <c r="M45" s="216"/>
      <c r="N45" s="216"/>
      <c r="O45" s="216"/>
    </row>
  </sheetData>
  <mergeCells count="25">
    <mergeCell ref="A3:O3"/>
    <mergeCell ref="E22:G22"/>
    <mergeCell ref="A17:E17"/>
    <mergeCell ref="A18:E18"/>
    <mergeCell ref="A19:E19"/>
    <mergeCell ref="A15:E15"/>
    <mergeCell ref="A13:O13"/>
    <mergeCell ref="F18:O20"/>
    <mergeCell ref="A22:D24"/>
    <mergeCell ref="L23:O23"/>
    <mergeCell ref="K16:O16"/>
    <mergeCell ref="L21:O21"/>
    <mergeCell ref="A21:D21"/>
    <mergeCell ref="A20:E20"/>
    <mergeCell ref="G15:J17"/>
    <mergeCell ref="E24:G24"/>
    <mergeCell ref="H23:J23"/>
    <mergeCell ref="H24:J24"/>
    <mergeCell ref="A16:E16"/>
    <mergeCell ref="H21:K21"/>
    <mergeCell ref="L24:O24"/>
    <mergeCell ref="E23:G23"/>
    <mergeCell ref="E21:G21"/>
    <mergeCell ref="L22:O22"/>
    <mergeCell ref="H22:J22"/>
  </mergeCells>
  <phoneticPr fontId="3"/>
  <pageMargins left="0.98425196850393704" right="0.55118110236220474" top="0.78740157480314965" bottom="0.78740157480314965" header="0.51181102362204722" footer="0.51181102362204722"/>
  <pageSetup paperSize="9" scale="94" orientation="portrait" blackAndWhite="1"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8"/>
  <sheetViews>
    <sheetView showZeros="0" view="pageBreakPreview" zoomScaleNormal="100" zoomScaleSheetLayoutView="100" workbookViewId="0">
      <selection activeCell="J27" sqref="J27:N29"/>
    </sheetView>
  </sheetViews>
  <sheetFormatPr defaultColWidth="5.875" defaultRowHeight="14.25"/>
  <cols>
    <col min="1" max="1" width="5.875" style="114" customWidth="1"/>
    <col min="2" max="11" width="5.875" style="114"/>
    <col min="12" max="12" width="10.5" style="114" bestFit="1" customWidth="1"/>
    <col min="13" max="16384" width="5.875" style="114"/>
  </cols>
  <sheetData>
    <row r="1" spans="1:14" ht="15" thickBot="1">
      <c r="N1" s="290" t="s">
        <v>699</v>
      </c>
    </row>
    <row r="2" spans="1:14" ht="15" thickBot="1">
      <c r="A2" s="111" t="s">
        <v>478</v>
      </c>
      <c r="B2" s="112"/>
      <c r="C2" s="113"/>
      <c r="E2" s="839" t="s">
        <v>481</v>
      </c>
      <c r="F2" s="840"/>
      <c r="G2" s="841" t="s">
        <v>482</v>
      </c>
      <c r="H2" s="841"/>
      <c r="I2" s="841"/>
      <c r="J2" s="841"/>
      <c r="K2" s="841"/>
      <c r="L2" s="841"/>
      <c r="M2" s="840"/>
    </row>
    <row r="3" spans="1:14">
      <c r="A3" s="115" t="s">
        <v>479</v>
      </c>
      <c r="B3" s="116"/>
      <c r="C3" s="117"/>
      <c r="E3" s="118"/>
      <c r="F3" s="117"/>
      <c r="G3" s="116"/>
      <c r="H3" s="116"/>
      <c r="I3" s="116"/>
      <c r="J3" s="116"/>
      <c r="K3" s="116"/>
      <c r="L3" s="116"/>
      <c r="M3" s="117"/>
    </row>
    <row r="4" spans="1:14" ht="15" thickBot="1">
      <c r="A4" s="119" t="s">
        <v>480</v>
      </c>
      <c r="B4" s="120"/>
      <c r="C4" s="121"/>
      <c r="E4" s="118"/>
      <c r="F4" s="117"/>
      <c r="G4" s="116"/>
      <c r="H4" s="116"/>
      <c r="I4" s="116"/>
      <c r="J4" s="116"/>
      <c r="K4" s="116"/>
      <c r="L4" s="116"/>
      <c r="M4" s="117"/>
    </row>
    <row r="5" spans="1:14">
      <c r="E5" s="118"/>
      <c r="F5" s="117"/>
      <c r="G5" s="116"/>
      <c r="H5" s="116"/>
      <c r="I5" s="116"/>
      <c r="J5" s="116"/>
      <c r="K5" s="116"/>
      <c r="L5" s="116"/>
      <c r="M5" s="117"/>
    </row>
    <row r="6" spans="1:14" ht="15" thickBot="1">
      <c r="A6" s="869" t="str">
        <f>入力シート!C3</f>
        <v>令和4年6月22日</v>
      </c>
      <c r="B6" s="869"/>
      <c r="C6" s="869"/>
      <c r="E6" s="122"/>
      <c r="F6" s="121"/>
      <c r="G6" s="120"/>
      <c r="H6" s="120"/>
      <c r="I6" s="120"/>
      <c r="J6" s="120"/>
      <c r="K6" s="120"/>
      <c r="L6" s="120"/>
      <c r="M6" s="121"/>
    </row>
    <row r="7" spans="1:14">
      <c r="A7" s="266" t="s">
        <v>468</v>
      </c>
    </row>
    <row r="9" spans="1:14" ht="17.25">
      <c r="A9" s="851" t="s">
        <v>719</v>
      </c>
      <c r="B9" s="851"/>
      <c r="C9" s="851"/>
      <c r="D9" s="851"/>
      <c r="E9" s="851"/>
      <c r="F9" s="851"/>
      <c r="G9" s="851"/>
      <c r="H9" s="851"/>
      <c r="I9" s="851"/>
      <c r="J9" s="851"/>
      <c r="K9" s="851"/>
      <c r="L9" s="851"/>
      <c r="M9" s="851"/>
      <c r="N9" s="851"/>
    </row>
    <row r="10" spans="1:14" ht="18.75">
      <c r="A10" s="123"/>
      <c r="B10" s="123"/>
      <c r="C10" s="123"/>
      <c r="D10" s="123"/>
      <c r="E10" s="123"/>
      <c r="F10" s="123"/>
      <c r="G10" s="123"/>
      <c r="H10" s="123"/>
      <c r="I10" s="123"/>
      <c r="J10" s="123"/>
      <c r="K10" s="123"/>
      <c r="L10" s="123"/>
      <c r="M10" s="123"/>
      <c r="N10" s="123"/>
    </row>
    <row r="11" spans="1:14" ht="15" thickBot="1"/>
    <row r="12" spans="1:14" ht="10.5" customHeight="1">
      <c r="A12" s="124"/>
      <c r="B12" s="112"/>
      <c r="C12" s="861">
        <f>入力シート!C9</f>
        <v>0</v>
      </c>
      <c r="D12" s="862"/>
      <c r="E12" s="862"/>
      <c r="F12" s="862"/>
      <c r="G12" s="862">
        <f>入力シート!C11</f>
        <v>0</v>
      </c>
      <c r="H12" s="862"/>
      <c r="I12" s="862"/>
      <c r="J12" s="870"/>
      <c r="K12" s="118"/>
      <c r="L12" s="116"/>
      <c r="M12" s="116"/>
      <c r="N12" s="116"/>
    </row>
    <row r="13" spans="1:14" ht="14.25" customHeight="1">
      <c r="A13" s="874" t="s">
        <v>483</v>
      </c>
      <c r="B13" s="875"/>
      <c r="C13" s="863"/>
      <c r="D13" s="864"/>
      <c r="E13" s="864"/>
      <c r="F13" s="864"/>
      <c r="G13" s="864"/>
      <c r="H13" s="864"/>
      <c r="I13" s="864"/>
      <c r="J13" s="871"/>
      <c r="K13" s="118"/>
      <c r="L13" s="116"/>
      <c r="M13" s="116"/>
      <c r="N13" s="116"/>
    </row>
    <row r="14" spans="1:14" ht="10.5" customHeight="1" thickBot="1">
      <c r="A14" s="125"/>
      <c r="B14" s="126"/>
      <c r="C14" s="865"/>
      <c r="D14" s="866"/>
      <c r="E14" s="866"/>
      <c r="F14" s="866"/>
      <c r="G14" s="866"/>
      <c r="H14" s="866"/>
      <c r="I14" s="866"/>
      <c r="J14" s="872"/>
      <c r="K14" s="122"/>
      <c r="L14" s="120"/>
      <c r="M14" s="120"/>
      <c r="N14" s="120"/>
    </row>
    <row r="15" spans="1:14">
      <c r="A15" s="118"/>
      <c r="B15" s="116"/>
      <c r="C15" s="867">
        <f>入力シート!C8</f>
        <v>0</v>
      </c>
      <c r="D15" s="868"/>
      <c r="E15" s="868"/>
      <c r="F15" s="868"/>
      <c r="G15" s="868">
        <f>入力シート!C10</f>
        <v>0</v>
      </c>
      <c r="H15" s="868"/>
      <c r="I15" s="868"/>
      <c r="J15" s="873"/>
      <c r="K15" s="127"/>
      <c r="L15" s="852">
        <f>入力シート!C12</f>
        <v>0</v>
      </c>
      <c r="M15" s="853"/>
      <c r="N15" s="854"/>
    </row>
    <row r="16" spans="1:14">
      <c r="A16" s="874" t="s">
        <v>490</v>
      </c>
      <c r="B16" s="875"/>
      <c r="C16" s="855"/>
      <c r="D16" s="856"/>
      <c r="E16" s="856"/>
      <c r="F16" s="856"/>
      <c r="G16" s="856"/>
      <c r="H16" s="856"/>
      <c r="I16" s="856"/>
      <c r="J16" s="857"/>
      <c r="K16" s="115" t="s">
        <v>491</v>
      </c>
      <c r="L16" s="855"/>
      <c r="M16" s="856"/>
      <c r="N16" s="857"/>
    </row>
    <row r="17" spans="1:14" ht="15" thickBot="1">
      <c r="A17" s="122"/>
      <c r="B17" s="120"/>
      <c r="C17" s="858"/>
      <c r="D17" s="859"/>
      <c r="E17" s="859"/>
      <c r="F17" s="859"/>
      <c r="G17" s="859"/>
      <c r="H17" s="859"/>
      <c r="I17" s="859"/>
      <c r="J17" s="860"/>
      <c r="K17" s="128"/>
      <c r="L17" s="858"/>
      <c r="M17" s="859"/>
      <c r="N17" s="860"/>
    </row>
    <row r="18" spans="1:14">
      <c r="A18" s="124"/>
      <c r="B18" s="112"/>
      <c r="C18" s="842">
        <f>入力シート!C21</f>
        <v>0</v>
      </c>
      <c r="D18" s="843"/>
      <c r="E18" s="843"/>
      <c r="F18" s="843"/>
      <c r="G18" s="843"/>
      <c r="H18" s="843"/>
      <c r="I18" s="843"/>
      <c r="J18" s="843"/>
      <c r="K18" s="843"/>
      <c r="L18" s="843"/>
      <c r="M18" s="843"/>
      <c r="N18" s="844"/>
    </row>
    <row r="19" spans="1:14">
      <c r="A19" s="874" t="s">
        <v>486</v>
      </c>
      <c r="B19" s="875"/>
      <c r="C19" s="845"/>
      <c r="D19" s="846"/>
      <c r="E19" s="846"/>
      <c r="F19" s="846"/>
      <c r="G19" s="846"/>
      <c r="H19" s="846"/>
      <c r="I19" s="846"/>
      <c r="J19" s="846"/>
      <c r="K19" s="846"/>
      <c r="L19" s="846"/>
      <c r="M19" s="846"/>
      <c r="N19" s="847"/>
    </row>
    <row r="20" spans="1:14" ht="15" thickBot="1">
      <c r="A20" s="122"/>
      <c r="B20" s="120"/>
      <c r="C20" s="848"/>
      <c r="D20" s="849"/>
      <c r="E20" s="849"/>
      <c r="F20" s="849"/>
      <c r="G20" s="849"/>
      <c r="H20" s="849"/>
      <c r="I20" s="849"/>
      <c r="J20" s="849"/>
      <c r="K20" s="849"/>
      <c r="L20" s="849"/>
      <c r="M20" s="849"/>
      <c r="N20" s="850"/>
    </row>
    <row r="21" spans="1:14">
      <c r="A21" s="124"/>
      <c r="B21" s="112"/>
      <c r="C21" s="842">
        <f>入力シート!C22</f>
        <v>0</v>
      </c>
      <c r="D21" s="843"/>
      <c r="E21" s="843"/>
      <c r="F21" s="843"/>
      <c r="G21" s="843"/>
      <c r="H21" s="843"/>
      <c r="I21" s="843"/>
      <c r="J21" s="843"/>
      <c r="K21" s="843"/>
      <c r="L21" s="843"/>
      <c r="M21" s="843"/>
      <c r="N21" s="844"/>
    </row>
    <row r="22" spans="1:14">
      <c r="A22" s="874" t="s">
        <v>487</v>
      </c>
      <c r="B22" s="875"/>
      <c r="C22" s="845"/>
      <c r="D22" s="846"/>
      <c r="E22" s="846"/>
      <c r="F22" s="846"/>
      <c r="G22" s="846"/>
      <c r="H22" s="846"/>
      <c r="I22" s="846"/>
      <c r="J22" s="846"/>
      <c r="K22" s="846"/>
      <c r="L22" s="846"/>
      <c r="M22" s="846"/>
      <c r="N22" s="847"/>
    </row>
    <row r="23" spans="1:14" ht="15" thickBot="1">
      <c r="A23" s="122"/>
      <c r="B23" s="120"/>
      <c r="C23" s="848"/>
      <c r="D23" s="849"/>
      <c r="E23" s="849"/>
      <c r="F23" s="849"/>
      <c r="G23" s="849"/>
      <c r="H23" s="849"/>
      <c r="I23" s="849"/>
      <c r="J23" s="849"/>
      <c r="K23" s="849"/>
      <c r="L23" s="849"/>
      <c r="M23" s="849"/>
      <c r="N23" s="850"/>
    </row>
    <row r="24" spans="1:14">
      <c r="A24" s="124"/>
      <c r="B24" s="112"/>
      <c r="C24" s="892" t="str">
        <f>入力シート!E18</f>
        <v>//</v>
      </c>
      <c r="D24" s="893"/>
      <c r="E24" s="893"/>
      <c r="F24" s="893"/>
      <c r="G24" s="893"/>
      <c r="H24" s="893"/>
      <c r="I24" s="893"/>
      <c r="J24" s="893"/>
      <c r="K24" s="500"/>
      <c r="L24" s="500"/>
      <c r="M24" s="500"/>
      <c r="N24" s="501"/>
    </row>
    <row r="25" spans="1:14" ht="17.25">
      <c r="A25" s="874" t="s">
        <v>484</v>
      </c>
      <c r="B25" s="875"/>
      <c r="C25" s="894"/>
      <c r="D25" s="895"/>
      <c r="E25" s="895"/>
      <c r="F25" s="895"/>
      <c r="G25" s="895"/>
      <c r="H25" s="895"/>
      <c r="I25" s="895"/>
      <c r="J25" s="895"/>
      <c r="K25" s="502" t="s">
        <v>508</v>
      </c>
      <c r="L25" s="484" t="e">
        <f>入力シート!E16</f>
        <v>#VALUE!</v>
      </c>
      <c r="M25" s="503" t="s">
        <v>509</v>
      </c>
      <c r="N25" s="504"/>
    </row>
    <row r="26" spans="1:14" ht="15" thickBot="1">
      <c r="A26" s="122"/>
      <c r="B26" s="120"/>
      <c r="C26" s="896"/>
      <c r="D26" s="897"/>
      <c r="E26" s="897"/>
      <c r="F26" s="897"/>
      <c r="G26" s="897"/>
      <c r="H26" s="897"/>
      <c r="I26" s="897"/>
      <c r="J26" s="897"/>
      <c r="K26" s="505"/>
      <c r="L26" s="505"/>
      <c r="M26" s="505"/>
      <c r="N26" s="506"/>
    </row>
    <row r="27" spans="1:14">
      <c r="A27" s="124"/>
      <c r="B27" s="112"/>
      <c r="C27" s="898">
        <f>入力シート!C29</f>
        <v>0</v>
      </c>
      <c r="D27" s="899"/>
      <c r="E27" s="899"/>
      <c r="F27" s="899"/>
      <c r="G27" s="899"/>
      <c r="H27" s="900"/>
      <c r="I27" s="127"/>
      <c r="J27" s="907">
        <f>入力シート!C27</f>
        <v>0</v>
      </c>
      <c r="K27" s="908"/>
      <c r="L27" s="908"/>
      <c r="M27" s="908"/>
      <c r="N27" s="909"/>
    </row>
    <row r="28" spans="1:14">
      <c r="A28" s="874" t="s">
        <v>488</v>
      </c>
      <c r="B28" s="875"/>
      <c r="C28" s="901"/>
      <c r="D28" s="902"/>
      <c r="E28" s="902"/>
      <c r="F28" s="902"/>
      <c r="G28" s="902"/>
      <c r="H28" s="903"/>
      <c r="I28" s="115" t="s">
        <v>492</v>
      </c>
      <c r="J28" s="910"/>
      <c r="K28" s="911"/>
      <c r="L28" s="911"/>
      <c r="M28" s="911"/>
      <c r="N28" s="912"/>
    </row>
    <row r="29" spans="1:14" ht="15" thickBot="1">
      <c r="A29" s="122"/>
      <c r="B29" s="120"/>
      <c r="C29" s="904"/>
      <c r="D29" s="905"/>
      <c r="E29" s="905"/>
      <c r="F29" s="905"/>
      <c r="G29" s="905"/>
      <c r="H29" s="906"/>
      <c r="I29" s="128"/>
      <c r="J29" s="913"/>
      <c r="K29" s="914"/>
      <c r="L29" s="914"/>
      <c r="M29" s="914"/>
      <c r="N29" s="915"/>
    </row>
    <row r="30" spans="1:14">
      <c r="A30" s="124"/>
      <c r="B30" s="112"/>
      <c r="C30" s="842" t="str">
        <f>入力シート!C1</f>
        <v>令和4年7月10日執行参議院青森県選挙区選出議員選挙</v>
      </c>
      <c r="D30" s="843"/>
      <c r="E30" s="843"/>
      <c r="F30" s="843"/>
      <c r="G30" s="843"/>
      <c r="H30" s="843"/>
      <c r="I30" s="843"/>
      <c r="J30" s="843"/>
      <c r="K30" s="843"/>
      <c r="L30" s="843"/>
      <c r="M30" s="843"/>
      <c r="N30" s="844"/>
    </row>
    <row r="31" spans="1:14">
      <c r="A31" s="874" t="s">
        <v>489</v>
      </c>
      <c r="B31" s="875"/>
      <c r="C31" s="845"/>
      <c r="D31" s="846"/>
      <c r="E31" s="846"/>
      <c r="F31" s="846"/>
      <c r="G31" s="846"/>
      <c r="H31" s="846"/>
      <c r="I31" s="846"/>
      <c r="J31" s="846"/>
      <c r="K31" s="846"/>
      <c r="L31" s="846"/>
      <c r="M31" s="846"/>
      <c r="N31" s="847"/>
    </row>
    <row r="32" spans="1:14" ht="15" thickBot="1">
      <c r="A32" s="122"/>
      <c r="B32" s="120"/>
      <c r="C32" s="848"/>
      <c r="D32" s="849"/>
      <c r="E32" s="849"/>
      <c r="F32" s="849"/>
      <c r="G32" s="849"/>
      <c r="H32" s="849"/>
      <c r="I32" s="849"/>
      <c r="J32" s="849"/>
      <c r="K32" s="849"/>
      <c r="L32" s="849"/>
      <c r="M32" s="849"/>
      <c r="N32" s="850"/>
    </row>
    <row r="33" spans="1:14">
      <c r="A33" s="876" t="s">
        <v>817</v>
      </c>
      <c r="B33" s="877"/>
      <c r="C33" s="883">
        <f>入力シート!C28</f>
        <v>0</v>
      </c>
      <c r="D33" s="884"/>
      <c r="E33" s="884"/>
      <c r="F33" s="884"/>
      <c r="G33" s="884"/>
      <c r="H33" s="884"/>
      <c r="I33" s="884"/>
      <c r="J33" s="884"/>
      <c r="K33" s="884"/>
      <c r="L33" s="884"/>
      <c r="M33" s="884"/>
      <c r="N33" s="885"/>
    </row>
    <row r="34" spans="1:14">
      <c r="A34" s="878"/>
      <c r="B34" s="879"/>
      <c r="C34" s="886"/>
      <c r="D34" s="887"/>
      <c r="E34" s="887"/>
      <c r="F34" s="887"/>
      <c r="G34" s="887"/>
      <c r="H34" s="887"/>
      <c r="I34" s="887"/>
      <c r="J34" s="887"/>
      <c r="K34" s="887"/>
      <c r="L34" s="887"/>
      <c r="M34" s="887"/>
      <c r="N34" s="888"/>
    </row>
    <row r="35" spans="1:14" ht="15" thickBot="1">
      <c r="A35" s="880"/>
      <c r="B35" s="881"/>
      <c r="C35" s="889"/>
      <c r="D35" s="890"/>
      <c r="E35" s="890"/>
      <c r="F35" s="890"/>
      <c r="G35" s="890"/>
      <c r="H35" s="890"/>
      <c r="I35" s="890"/>
      <c r="J35" s="890"/>
      <c r="K35" s="890"/>
      <c r="L35" s="890"/>
      <c r="M35" s="890"/>
      <c r="N35" s="891"/>
    </row>
    <row r="36" spans="1:14">
      <c r="A36" s="118"/>
      <c r="B36" s="116"/>
      <c r="C36" s="118"/>
      <c r="D36" s="116"/>
      <c r="E36" s="116"/>
      <c r="F36" s="116"/>
      <c r="G36" s="116"/>
      <c r="H36" s="116"/>
      <c r="I36" s="116"/>
      <c r="J36" s="116"/>
      <c r="K36" s="116"/>
      <c r="L36" s="116"/>
      <c r="M36" s="116"/>
      <c r="N36" s="117"/>
    </row>
    <row r="37" spans="1:14">
      <c r="A37" s="874" t="s">
        <v>485</v>
      </c>
      <c r="B37" s="875"/>
      <c r="C37" s="129" t="s">
        <v>467</v>
      </c>
      <c r="D37" s="289" t="s">
        <v>1308</v>
      </c>
      <c r="E37" s="116"/>
      <c r="F37" s="116"/>
      <c r="G37" s="116"/>
      <c r="H37" s="116"/>
      <c r="I37" s="130" t="s">
        <v>494</v>
      </c>
      <c r="J37" s="307" t="s">
        <v>1311</v>
      </c>
      <c r="K37" s="116"/>
      <c r="L37" s="116"/>
      <c r="M37" s="116"/>
      <c r="N37" s="117"/>
    </row>
    <row r="38" spans="1:14">
      <c r="A38" s="118"/>
      <c r="B38" s="116"/>
      <c r="C38" s="131"/>
      <c r="D38" s="116"/>
      <c r="E38" s="116"/>
      <c r="F38" s="116"/>
      <c r="G38" s="116"/>
      <c r="H38" s="116"/>
      <c r="I38" s="132"/>
      <c r="J38" s="116"/>
      <c r="K38" s="116"/>
      <c r="L38" s="116"/>
      <c r="M38" s="116"/>
      <c r="N38" s="117"/>
    </row>
    <row r="39" spans="1:14">
      <c r="A39" s="118"/>
      <c r="B39" s="116"/>
      <c r="C39" s="129" t="s">
        <v>493</v>
      </c>
      <c r="D39" s="289" t="s">
        <v>1309</v>
      </c>
      <c r="E39" s="116"/>
      <c r="F39" s="116"/>
      <c r="G39" s="116"/>
      <c r="H39" s="116"/>
      <c r="I39" s="130" t="s">
        <v>495</v>
      </c>
      <c r="J39" s="307" t="s">
        <v>1312</v>
      </c>
      <c r="K39" s="116"/>
      <c r="L39" s="116"/>
      <c r="M39" s="116"/>
      <c r="N39" s="117"/>
    </row>
    <row r="40" spans="1:14">
      <c r="A40" s="118"/>
      <c r="B40" s="116"/>
      <c r="C40" s="131"/>
      <c r="D40" s="116"/>
      <c r="E40" s="116"/>
      <c r="F40" s="116"/>
      <c r="G40" s="116"/>
      <c r="H40" s="116"/>
      <c r="I40" s="132"/>
      <c r="J40" s="116"/>
      <c r="K40" s="116"/>
      <c r="L40" s="116"/>
      <c r="M40" s="116"/>
      <c r="N40" s="117"/>
    </row>
    <row r="41" spans="1:14">
      <c r="A41" s="118"/>
      <c r="B41" s="116"/>
      <c r="C41" s="129" t="s">
        <v>466</v>
      </c>
      <c r="D41" s="289" t="s">
        <v>1310</v>
      </c>
      <c r="E41" s="116"/>
      <c r="F41" s="116"/>
      <c r="G41" s="116"/>
      <c r="H41" s="116"/>
      <c r="I41" s="401" t="s">
        <v>720</v>
      </c>
      <c r="J41" s="307" t="s">
        <v>1313</v>
      </c>
      <c r="K41" s="116"/>
      <c r="L41" s="116"/>
      <c r="M41" s="116"/>
      <c r="N41" s="117"/>
    </row>
    <row r="42" spans="1:14" ht="15" thickBot="1">
      <c r="A42" s="122"/>
      <c r="B42" s="120"/>
      <c r="C42" s="122"/>
      <c r="D42" s="120"/>
      <c r="E42" s="120"/>
      <c r="F42" s="120"/>
      <c r="G42" s="120"/>
      <c r="H42" s="120"/>
      <c r="I42" s="120"/>
      <c r="J42" s="120"/>
      <c r="K42" s="120"/>
      <c r="L42" s="120"/>
      <c r="M42" s="120"/>
      <c r="N42" s="121"/>
    </row>
    <row r="43" spans="1:14">
      <c r="A43" s="116"/>
      <c r="B43" s="116"/>
      <c r="C43" s="116"/>
      <c r="D43" s="116"/>
      <c r="E43" s="116"/>
      <c r="F43" s="116"/>
      <c r="G43" s="116"/>
      <c r="H43" s="116"/>
      <c r="I43" s="116"/>
      <c r="J43" s="116"/>
      <c r="K43" s="116"/>
      <c r="L43" s="116"/>
      <c r="M43" s="116"/>
      <c r="N43" s="116"/>
    </row>
    <row r="45" spans="1:14">
      <c r="A45" s="114" t="s">
        <v>512</v>
      </c>
    </row>
    <row r="47" spans="1:14">
      <c r="D47" s="916" t="str">
        <f>入力シート!C3</f>
        <v>令和4年6月22日</v>
      </c>
      <c r="E47" s="916"/>
      <c r="F47" s="916"/>
      <c r="G47" s="916"/>
    </row>
    <row r="48" spans="1:14">
      <c r="D48" s="133"/>
      <c r="E48" s="133"/>
      <c r="F48" s="133"/>
      <c r="G48" s="133"/>
    </row>
    <row r="49" spans="1:14">
      <c r="D49" s="133"/>
      <c r="E49" s="133"/>
      <c r="F49" s="133"/>
      <c r="G49" s="133"/>
    </row>
    <row r="50" spans="1:14" ht="21">
      <c r="D50" s="133"/>
      <c r="E50" s="133"/>
      <c r="F50" s="134" t="s">
        <v>496</v>
      </c>
      <c r="G50" s="133"/>
      <c r="H50" s="882">
        <f>入力シート!C8</f>
        <v>0</v>
      </c>
      <c r="I50" s="882"/>
      <c r="J50" s="882"/>
      <c r="K50" s="882">
        <f>入力シート!C10</f>
        <v>0</v>
      </c>
      <c r="L50" s="882"/>
    </row>
    <row r="51" spans="1:14" ht="14.25" customHeight="1">
      <c r="D51" s="133"/>
      <c r="E51" s="133"/>
      <c r="F51" s="134"/>
      <c r="G51" s="133"/>
      <c r="I51" s="135"/>
      <c r="J51" s="135"/>
      <c r="K51" s="136"/>
      <c r="L51" s="136"/>
    </row>
    <row r="52" spans="1:14">
      <c r="A52" s="137"/>
    </row>
    <row r="53" spans="1:14">
      <c r="A53" s="289" t="s">
        <v>1314</v>
      </c>
      <c r="K53" s="157"/>
      <c r="L53" s="157"/>
      <c r="M53" s="138"/>
    </row>
    <row r="57" spans="1:14">
      <c r="A57" s="289" t="s">
        <v>1315</v>
      </c>
      <c r="B57" s="289"/>
      <c r="C57" s="289"/>
      <c r="D57" s="289"/>
      <c r="E57" s="289"/>
      <c r="F57" s="289"/>
      <c r="G57" s="289"/>
      <c r="H57" s="289"/>
      <c r="I57" s="289"/>
      <c r="J57" s="289"/>
      <c r="K57" s="289"/>
      <c r="L57" s="289"/>
      <c r="M57" s="289"/>
      <c r="N57" s="289"/>
    </row>
    <row r="58" spans="1:14">
      <c r="A58" s="289"/>
      <c r="B58" s="289"/>
      <c r="C58" s="289"/>
      <c r="D58" s="289"/>
      <c r="E58" s="289"/>
      <c r="F58" s="289"/>
      <c r="G58" s="289"/>
      <c r="H58" s="289"/>
      <c r="I58" s="289"/>
      <c r="J58" s="289"/>
      <c r="K58" s="289"/>
      <c r="L58" s="289"/>
      <c r="M58" s="289"/>
      <c r="N58" s="289"/>
    </row>
    <row r="59" spans="1:14">
      <c r="A59" s="289" t="s">
        <v>1316</v>
      </c>
      <c r="B59" s="289"/>
      <c r="C59" s="289"/>
      <c r="D59" s="289"/>
      <c r="E59" s="289"/>
      <c r="F59" s="289"/>
      <c r="G59" s="289"/>
      <c r="H59" s="289"/>
      <c r="I59" s="289"/>
      <c r="J59" s="289"/>
      <c r="K59" s="289"/>
      <c r="L59" s="289"/>
      <c r="M59" s="289"/>
      <c r="N59" s="289"/>
    </row>
    <row r="60" spans="1:14">
      <c r="A60" s="289"/>
      <c r="B60" s="289"/>
      <c r="C60" s="289"/>
      <c r="D60" s="289"/>
      <c r="E60" s="289"/>
      <c r="F60" s="289"/>
      <c r="G60" s="289"/>
      <c r="H60" s="289"/>
      <c r="I60" s="289"/>
      <c r="J60" s="289"/>
      <c r="K60" s="289"/>
      <c r="L60" s="289"/>
      <c r="M60" s="289"/>
      <c r="N60" s="289"/>
    </row>
    <row r="61" spans="1:14">
      <c r="A61" s="289" t="s">
        <v>1317</v>
      </c>
      <c r="B61" s="289"/>
      <c r="C61" s="289"/>
      <c r="D61" s="289"/>
      <c r="E61" s="289"/>
      <c r="F61" s="289"/>
      <c r="G61" s="289"/>
      <c r="H61" s="289"/>
      <c r="I61" s="289"/>
      <c r="J61" s="289"/>
      <c r="K61" s="289"/>
      <c r="L61" s="289"/>
      <c r="M61" s="289"/>
      <c r="N61" s="289"/>
    </row>
    <row r="62" spans="1:14">
      <c r="A62" s="289" t="s">
        <v>1318</v>
      </c>
      <c r="B62" s="289"/>
      <c r="C62" s="289"/>
      <c r="D62" s="289"/>
      <c r="E62" s="289"/>
      <c r="F62" s="289"/>
      <c r="G62" s="289"/>
      <c r="H62" s="289"/>
      <c r="I62" s="289"/>
      <c r="J62" s="289"/>
      <c r="K62" s="289"/>
      <c r="L62" s="289"/>
      <c r="M62" s="289"/>
      <c r="N62" s="289"/>
    </row>
    <row r="63" spans="1:14">
      <c r="A63" s="289" t="s">
        <v>1319</v>
      </c>
      <c r="B63" s="289"/>
      <c r="C63" s="289"/>
      <c r="D63" s="289"/>
      <c r="E63" s="289"/>
      <c r="F63" s="289"/>
      <c r="G63" s="289"/>
      <c r="H63" s="289"/>
      <c r="I63" s="289"/>
      <c r="J63" s="289"/>
      <c r="K63" s="289"/>
      <c r="L63" s="289"/>
      <c r="M63" s="289"/>
      <c r="N63" s="289"/>
    </row>
    <row r="64" spans="1:14">
      <c r="A64" s="289"/>
      <c r="B64" s="289"/>
      <c r="C64" s="289"/>
      <c r="D64" s="289"/>
      <c r="E64" s="289"/>
      <c r="F64" s="289"/>
      <c r="G64" s="289"/>
      <c r="H64" s="289"/>
      <c r="I64" s="289"/>
      <c r="J64" s="289"/>
      <c r="K64" s="289"/>
      <c r="L64" s="289"/>
      <c r="M64" s="289"/>
      <c r="N64" s="289"/>
    </row>
    <row r="65" spans="1:14">
      <c r="A65" s="289" t="s">
        <v>819</v>
      </c>
      <c r="B65" s="289"/>
      <c r="C65" s="289"/>
      <c r="D65" s="289"/>
      <c r="E65" s="289"/>
      <c r="F65" s="289"/>
      <c r="G65" s="289"/>
      <c r="H65" s="289"/>
      <c r="I65" s="289"/>
      <c r="J65" s="289"/>
      <c r="K65" s="289"/>
      <c r="L65" s="289"/>
      <c r="M65" s="289"/>
      <c r="N65" s="289"/>
    </row>
    <row r="66" spans="1:14">
      <c r="A66" s="289" t="s">
        <v>820</v>
      </c>
      <c r="B66" s="289"/>
      <c r="C66" s="289"/>
      <c r="D66" s="289"/>
      <c r="E66" s="289"/>
      <c r="F66" s="289"/>
      <c r="G66" s="289"/>
      <c r="H66" s="289"/>
      <c r="I66" s="289"/>
      <c r="J66" s="289"/>
      <c r="K66" s="289"/>
      <c r="L66" s="289"/>
      <c r="M66" s="289"/>
      <c r="N66" s="289"/>
    </row>
    <row r="67" spans="1:14">
      <c r="A67" s="289" t="s">
        <v>821</v>
      </c>
      <c r="B67" s="289"/>
      <c r="C67" s="289"/>
      <c r="D67" s="289"/>
      <c r="E67" s="289"/>
      <c r="F67" s="289"/>
      <c r="G67" s="289"/>
      <c r="H67" s="289"/>
      <c r="I67" s="289"/>
      <c r="J67" s="289"/>
      <c r="K67" s="289"/>
      <c r="L67" s="289"/>
      <c r="M67" s="289"/>
      <c r="N67" s="289"/>
    </row>
    <row r="68" spans="1:14">
      <c r="A68" s="289"/>
      <c r="B68" s="289"/>
      <c r="C68" s="289"/>
      <c r="D68" s="289"/>
      <c r="E68" s="289"/>
      <c r="F68" s="289"/>
      <c r="G68" s="289"/>
      <c r="H68" s="289"/>
      <c r="I68" s="289"/>
      <c r="J68" s="289"/>
      <c r="K68" s="289"/>
      <c r="L68" s="289"/>
      <c r="M68" s="289"/>
      <c r="N68" s="289"/>
    </row>
    <row r="69" spans="1:14">
      <c r="A69" s="289" t="s">
        <v>1320</v>
      </c>
      <c r="B69" s="289"/>
      <c r="C69" s="289"/>
      <c r="D69" s="289"/>
      <c r="E69" s="289"/>
      <c r="F69" s="289"/>
      <c r="G69" s="289"/>
      <c r="H69" s="289"/>
      <c r="I69" s="289"/>
      <c r="J69" s="289"/>
      <c r="K69" s="289"/>
      <c r="L69" s="289"/>
      <c r="M69" s="289"/>
      <c r="N69" s="289"/>
    </row>
    <row r="70" spans="1:14">
      <c r="A70" s="289"/>
      <c r="B70" s="289"/>
      <c r="C70" s="289"/>
      <c r="D70" s="289"/>
      <c r="E70" s="289"/>
      <c r="F70" s="289"/>
      <c r="G70" s="289"/>
      <c r="H70" s="289"/>
      <c r="I70" s="289"/>
      <c r="J70" s="289"/>
      <c r="K70" s="289"/>
      <c r="L70" s="289"/>
      <c r="M70" s="289"/>
      <c r="N70" s="289"/>
    </row>
    <row r="71" spans="1:14">
      <c r="A71" s="289" t="s">
        <v>822</v>
      </c>
      <c r="B71" s="289"/>
      <c r="C71" s="289"/>
      <c r="D71" s="289"/>
      <c r="E71" s="289"/>
      <c r="F71" s="289"/>
      <c r="G71" s="289"/>
      <c r="H71" s="289"/>
      <c r="I71" s="289"/>
      <c r="J71" s="289"/>
      <c r="K71" s="289"/>
      <c r="L71" s="289"/>
      <c r="M71" s="289"/>
      <c r="N71" s="289"/>
    </row>
    <row r="72" spans="1:14">
      <c r="A72" s="289" t="s">
        <v>823</v>
      </c>
      <c r="B72" s="289"/>
      <c r="C72" s="289"/>
      <c r="D72" s="289"/>
      <c r="E72" s="289"/>
      <c r="F72" s="289"/>
      <c r="G72" s="289"/>
      <c r="H72" s="289"/>
      <c r="I72" s="289"/>
      <c r="J72" s="289"/>
      <c r="K72" s="289"/>
      <c r="L72" s="289"/>
      <c r="M72" s="289"/>
      <c r="N72" s="289"/>
    </row>
    <row r="73" spans="1:14">
      <c r="A73" s="289" t="s">
        <v>824</v>
      </c>
      <c r="B73" s="289"/>
      <c r="C73" s="289"/>
      <c r="D73" s="289"/>
      <c r="E73" s="289"/>
      <c r="F73" s="289"/>
      <c r="G73" s="289"/>
      <c r="H73" s="289"/>
      <c r="I73" s="289"/>
      <c r="J73" s="289"/>
      <c r="K73" s="289"/>
      <c r="L73" s="289"/>
      <c r="M73" s="289"/>
      <c r="N73" s="289"/>
    </row>
    <row r="74" spans="1:14">
      <c r="A74" s="289"/>
      <c r="B74" s="289"/>
      <c r="C74" s="289"/>
      <c r="D74" s="289"/>
      <c r="E74" s="289"/>
      <c r="F74" s="289"/>
      <c r="G74" s="289"/>
      <c r="H74" s="289"/>
      <c r="I74" s="289"/>
      <c r="J74" s="289"/>
      <c r="K74" s="289"/>
      <c r="L74" s="289"/>
      <c r="M74" s="289"/>
      <c r="N74" s="289"/>
    </row>
    <row r="75" spans="1:14">
      <c r="A75" s="289" t="s">
        <v>1321</v>
      </c>
    </row>
    <row r="76" spans="1:14">
      <c r="A76" s="289" t="s">
        <v>1322</v>
      </c>
    </row>
    <row r="77" spans="1:14">
      <c r="A77" s="289" t="s">
        <v>1323</v>
      </c>
    </row>
    <row r="78" spans="1:14">
      <c r="A78" s="289" t="s">
        <v>1324</v>
      </c>
    </row>
  </sheetData>
  <mergeCells count="28">
    <mergeCell ref="K50:L50"/>
    <mergeCell ref="H50:J50"/>
    <mergeCell ref="C33:N35"/>
    <mergeCell ref="C24:J26"/>
    <mergeCell ref="C27:H29"/>
    <mergeCell ref="J27:N29"/>
    <mergeCell ref="C30:N32"/>
    <mergeCell ref="D47:G47"/>
    <mergeCell ref="A37:B37"/>
    <mergeCell ref="A13:B13"/>
    <mergeCell ref="A16:B16"/>
    <mergeCell ref="A19:B19"/>
    <mergeCell ref="A22:B22"/>
    <mergeCell ref="A25:B25"/>
    <mergeCell ref="A28:B28"/>
    <mergeCell ref="A31:B31"/>
    <mergeCell ref="A33:B35"/>
    <mergeCell ref="E2:F2"/>
    <mergeCell ref="G2:M2"/>
    <mergeCell ref="C18:N20"/>
    <mergeCell ref="C21:N23"/>
    <mergeCell ref="A9:N9"/>
    <mergeCell ref="L15:N17"/>
    <mergeCell ref="C12:F14"/>
    <mergeCell ref="C15:F17"/>
    <mergeCell ref="A6:C6"/>
    <mergeCell ref="G12:J14"/>
    <mergeCell ref="G15:J17"/>
  </mergeCells>
  <phoneticPr fontId="3"/>
  <pageMargins left="0.78740157480314965" right="0.78740157480314965" top="0.78740157480314965" bottom="0.78740157480314965" header="0.51181102362204722" footer="0.51181102362204722"/>
  <pageSetup paperSize="9" scale="96" orientation="portrait" horizontalDpi="200" verticalDpi="200" r:id="rId1"/>
  <headerFooter alignWithMargins="0"/>
  <rowBreaks count="1" manualBreakCount="1">
    <brk id="55" max="13" man="1"/>
  </rowBreak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52"/>
  <sheetViews>
    <sheetView view="pageBreakPreview" topLeftCell="A13" zoomScaleNormal="100" zoomScaleSheetLayoutView="100" workbookViewId="0">
      <selection activeCell="Q43" sqref="Q43"/>
    </sheetView>
  </sheetViews>
  <sheetFormatPr defaultColWidth="5.875" defaultRowHeight="14.25"/>
  <cols>
    <col min="1" max="14" width="5.875" style="114" customWidth="1"/>
    <col min="15" max="15" width="6.75" style="114" customWidth="1"/>
    <col min="16" max="16384" width="5.875" style="114"/>
  </cols>
  <sheetData>
    <row r="1" spans="1:20">
      <c r="O1" s="138" t="s">
        <v>535</v>
      </c>
    </row>
    <row r="3" spans="1:20" ht="28.5">
      <c r="A3" s="921" t="s">
        <v>18</v>
      </c>
      <c r="B3" s="921"/>
      <c r="C3" s="921"/>
      <c r="D3" s="921"/>
      <c r="E3" s="921"/>
      <c r="F3" s="921"/>
      <c r="G3" s="921"/>
      <c r="H3" s="921"/>
      <c r="I3" s="921"/>
      <c r="J3" s="921"/>
      <c r="K3" s="921"/>
      <c r="L3" s="921"/>
      <c r="M3" s="921"/>
      <c r="N3" s="921"/>
      <c r="O3" s="921"/>
      <c r="P3" s="724"/>
      <c r="Q3" s="724"/>
      <c r="R3" s="724"/>
      <c r="S3" s="724"/>
      <c r="T3" s="724"/>
    </row>
    <row r="4" spans="1:20" ht="21" customHeight="1">
      <c r="A4" s="920" t="s">
        <v>19</v>
      </c>
      <c r="B4" s="920"/>
      <c r="C4" s="920"/>
      <c r="D4" s="920"/>
      <c r="E4" s="920"/>
      <c r="F4" s="920"/>
      <c r="G4" s="920"/>
      <c r="H4" s="920"/>
      <c r="I4" s="920"/>
      <c r="J4" s="920"/>
      <c r="K4" s="920"/>
      <c r="L4" s="920"/>
      <c r="M4" s="920"/>
      <c r="N4" s="920"/>
      <c r="O4" s="920"/>
    </row>
    <row r="5" spans="1:20" ht="21" customHeight="1">
      <c r="K5" s="1658" t="s">
        <v>1420</v>
      </c>
      <c r="L5" s="1659"/>
      <c r="M5" s="1659"/>
      <c r="N5" s="1659"/>
      <c r="O5" s="1659"/>
    </row>
    <row r="6" spans="1:20">
      <c r="L6" s="204"/>
      <c r="M6" s="204"/>
      <c r="N6" s="204"/>
    </row>
    <row r="7" spans="1:20" ht="21" customHeight="1">
      <c r="A7" s="114" t="s">
        <v>20</v>
      </c>
      <c r="B7" s="204"/>
      <c r="C7" s="204"/>
      <c r="D7" s="204"/>
    </row>
    <row r="8" spans="1:20">
      <c r="B8" s="204"/>
      <c r="C8" s="204"/>
      <c r="D8" s="204"/>
    </row>
    <row r="9" spans="1:20" ht="21" customHeight="1">
      <c r="B9" s="204"/>
      <c r="C9" s="204"/>
      <c r="D9" s="204"/>
      <c r="E9" s="114" t="s">
        <v>275</v>
      </c>
      <c r="I9" s="1661"/>
      <c r="J9" s="1661"/>
      <c r="K9" s="1661"/>
      <c r="L9" s="1661"/>
      <c r="M9" s="1661"/>
      <c r="N9" s="1661"/>
    </row>
    <row r="10" spans="1:20" ht="21" customHeight="1">
      <c r="B10" s="204"/>
      <c r="C10" s="204"/>
      <c r="D10" s="204"/>
      <c r="E10" s="114" t="s">
        <v>276</v>
      </c>
      <c r="I10" s="1661"/>
      <c r="J10" s="1661"/>
      <c r="K10" s="1661"/>
      <c r="L10" s="1661"/>
      <c r="M10" s="1661"/>
      <c r="N10" s="1661"/>
      <c r="O10" s="138" t="s">
        <v>22</v>
      </c>
    </row>
    <row r="11" spans="1:20" ht="21" customHeight="1">
      <c r="B11" s="204"/>
      <c r="C11" s="204"/>
      <c r="D11" s="204"/>
      <c r="E11" s="114" t="s">
        <v>277</v>
      </c>
      <c r="G11" s="152"/>
      <c r="H11" s="152"/>
      <c r="I11" s="1661"/>
      <c r="J11" s="1661"/>
      <c r="K11" s="1661"/>
      <c r="L11" s="1661"/>
      <c r="M11" s="1661"/>
      <c r="N11" s="1661"/>
    </row>
    <row r="12" spans="1:20" ht="21" customHeight="1">
      <c r="B12" s="204"/>
      <c r="C12" s="204"/>
      <c r="D12" s="204"/>
      <c r="E12" s="114" t="s">
        <v>21</v>
      </c>
      <c r="G12" s="152"/>
      <c r="H12" s="152"/>
      <c r="I12" s="1660"/>
      <c r="J12" s="1660"/>
      <c r="K12" s="1660"/>
      <c r="L12" s="1660"/>
      <c r="M12" s="1660"/>
      <c r="N12" s="1660"/>
    </row>
    <row r="13" spans="1:20">
      <c r="B13" s="204"/>
      <c r="C13" s="204"/>
      <c r="D13" s="204"/>
    </row>
    <row r="14" spans="1:20">
      <c r="A14" s="289" t="s">
        <v>827</v>
      </c>
      <c r="B14" s="204"/>
      <c r="C14" s="204"/>
      <c r="D14" s="204"/>
    </row>
    <row r="15" spans="1:20">
      <c r="B15" s="204"/>
      <c r="C15" s="204"/>
      <c r="D15" s="204"/>
    </row>
    <row r="16" spans="1:20">
      <c r="B16" s="204"/>
      <c r="C16" s="204"/>
      <c r="D16" s="204"/>
    </row>
    <row r="17" spans="1:15">
      <c r="A17" s="1579" t="s">
        <v>589</v>
      </c>
      <c r="B17" s="1579"/>
      <c r="C17" s="1579"/>
      <c r="D17" s="1579"/>
      <c r="E17" s="1579"/>
      <c r="F17" s="1579"/>
      <c r="G17" s="1579"/>
      <c r="H17" s="1579"/>
      <c r="I17" s="1579"/>
      <c r="J17" s="1579"/>
      <c r="K17" s="1579"/>
      <c r="L17" s="1579"/>
      <c r="M17" s="1579"/>
      <c r="N17" s="1579"/>
      <c r="O17" s="1579"/>
    </row>
    <row r="18" spans="1:15">
      <c r="B18" s="204"/>
      <c r="C18" s="204"/>
      <c r="D18" s="204"/>
    </row>
    <row r="19" spans="1:15" ht="26.25" customHeight="1">
      <c r="A19" s="114" t="s">
        <v>23</v>
      </c>
      <c r="B19" s="204"/>
      <c r="C19" s="204"/>
      <c r="D19" s="1662">
        <f>公営３内訳１!R24</f>
        <v>0</v>
      </c>
      <c r="E19" s="1662"/>
      <c r="F19" s="1662"/>
      <c r="G19" s="114" t="s">
        <v>2</v>
      </c>
    </row>
    <row r="20" spans="1:15">
      <c r="B20" s="204"/>
      <c r="C20" s="204"/>
      <c r="D20" s="204"/>
    </row>
    <row r="21" spans="1:15" ht="21" customHeight="1">
      <c r="A21" s="114" t="s">
        <v>24</v>
      </c>
      <c r="B21" s="204"/>
      <c r="C21" s="204"/>
      <c r="D21" s="204"/>
    </row>
    <row r="22" spans="1:15" ht="21" customHeight="1">
      <c r="A22" s="114" t="s">
        <v>25</v>
      </c>
      <c r="B22" s="204"/>
      <c r="C22" s="204"/>
      <c r="D22" s="204"/>
    </row>
    <row r="24" spans="1:15" ht="21" customHeight="1">
      <c r="A24" s="217" t="s">
        <v>414</v>
      </c>
      <c r="B24" s="114" t="str">
        <f>入力シート!C1</f>
        <v>令和4年7月10日執行参議院青森県選挙区選出議員選挙</v>
      </c>
      <c r="J24" s="293"/>
      <c r="K24" s="293"/>
      <c r="L24" s="293"/>
    </row>
    <row r="26" spans="1:15" ht="21" customHeight="1">
      <c r="A26" s="114" t="s">
        <v>26</v>
      </c>
      <c r="E26" s="144">
        <f>入力シート!C8</f>
        <v>0</v>
      </c>
      <c r="F26" s="141"/>
      <c r="G26" s="141">
        <f>入力シート!C10</f>
        <v>0</v>
      </c>
    </row>
    <row r="27" spans="1:15" ht="14.25" customHeight="1">
      <c r="A27" s="116"/>
      <c r="B27" s="116"/>
      <c r="C27" s="116"/>
      <c r="D27" s="116"/>
      <c r="E27" s="116"/>
      <c r="F27" s="193"/>
      <c r="G27" s="116"/>
      <c r="H27" s="116"/>
      <c r="I27" s="116"/>
      <c r="J27" s="116"/>
      <c r="K27" s="116"/>
      <c r="L27" s="116"/>
      <c r="M27" s="116"/>
      <c r="N27" s="116"/>
    </row>
    <row r="28" spans="1:15" ht="21" customHeight="1">
      <c r="A28" s="116" t="s">
        <v>267</v>
      </c>
      <c r="B28" s="116"/>
      <c r="C28" s="116"/>
      <c r="D28" s="116"/>
      <c r="E28" s="218"/>
      <c r="F28" s="219"/>
      <c r="G28" s="132"/>
      <c r="H28" s="132"/>
      <c r="I28" s="218"/>
      <c r="J28" s="132"/>
      <c r="K28" s="132"/>
      <c r="L28" s="116"/>
      <c r="M28" s="116"/>
      <c r="N28" s="116"/>
    </row>
    <row r="29" spans="1:15" ht="23.25" customHeight="1">
      <c r="A29" s="116"/>
      <c r="B29" s="950" t="s">
        <v>268</v>
      </c>
      <c r="C29" s="951"/>
      <c r="D29" s="952"/>
      <c r="E29" s="1641"/>
      <c r="F29" s="1642"/>
      <c r="G29" s="1642"/>
      <c r="H29" s="1643"/>
      <c r="I29" s="1653" t="s">
        <v>272</v>
      </c>
      <c r="J29" s="1654"/>
      <c r="K29" s="1641"/>
      <c r="L29" s="1642"/>
      <c r="M29" s="1642"/>
      <c r="N29" s="1643"/>
    </row>
    <row r="30" spans="1:15" ht="23.25" customHeight="1">
      <c r="A30" s="116"/>
      <c r="B30" s="950" t="s">
        <v>269</v>
      </c>
      <c r="C30" s="951"/>
      <c r="D30" s="952"/>
      <c r="E30" s="1655"/>
      <c r="F30" s="1656"/>
      <c r="G30" s="1656"/>
      <c r="H30" s="1657"/>
      <c r="I30" s="1653" t="s">
        <v>273</v>
      </c>
      <c r="J30" s="1654"/>
      <c r="K30" s="1655"/>
      <c r="L30" s="1656"/>
      <c r="M30" s="1656"/>
      <c r="N30" s="1657"/>
    </row>
    <row r="31" spans="1:15" ht="23.25" customHeight="1">
      <c r="A31" s="116"/>
      <c r="B31" s="950" t="s">
        <v>270</v>
      </c>
      <c r="C31" s="951"/>
      <c r="D31" s="952"/>
      <c r="E31" s="1641"/>
      <c r="F31" s="1642"/>
      <c r="G31" s="1642"/>
      <c r="H31" s="1643"/>
      <c r="I31" s="1653" t="s">
        <v>274</v>
      </c>
      <c r="J31" s="1654"/>
      <c r="K31" s="1655"/>
      <c r="L31" s="1656"/>
      <c r="M31" s="1656"/>
      <c r="N31" s="1657"/>
    </row>
    <row r="32" spans="1:15" ht="23.25" customHeight="1">
      <c r="A32" s="116"/>
      <c r="B32" s="939" t="s">
        <v>415</v>
      </c>
      <c r="C32" s="940"/>
      <c r="D32" s="941"/>
      <c r="E32" s="1644"/>
      <c r="F32" s="1645"/>
      <c r="G32" s="1645"/>
      <c r="H32" s="1645"/>
      <c r="I32" s="1645"/>
      <c r="J32" s="1645"/>
      <c r="K32" s="1645"/>
      <c r="L32" s="1645"/>
      <c r="M32" s="1645"/>
      <c r="N32" s="1646"/>
    </row>
    <row r="33" spans="1:15" ht="23.25" customHeight="1">
      <c r="A33" s="116"/>
      <c r="B33" s="1647" t="s">
        <v>271</v>
      </c>
      <c r="C33" s="1648"/>
      <c r="D33" s="1649"/>
      <c r="E33" s="1650"/>
      <c r="F33" s="1651"/>
      <c r="G33" s="1651"/>
      <c r="H33" s="1651"/>
      <c r="I33" s="1651"/>
      <c r="J33" s="1651"/>
      <c r="K33" s="1651"/>
      <c r="L33" s="1651"/>
      <c r="M33" s="1651"/>
      <c r="N33" s="1652"/>
    </row>
    <row r="34" spans="1:15" ht="15.75" customHeight="1">
      <c r="A34" s="116"/>
      <c r="B34" s="116"/>
      <c r="C34" s="116"/>
      <c r="D34" s="116"/>
      <c r="E34" s="218"/>
      <c r="F34" s="219"/>
      <c r="G34" s="132"/>
      <c r="H34" s="132"/>
      <c r="I34" s="132"/>
      <c r="J34" s="132"/>
      <c r="K34" s="132"/>
      <c r="L34" s="116"/>
      <c r="M34" s="116"/>
      <c r="N34" s="116"/>
    </row>
    <row r="35" spans="1:15" ht="14.25" customHeight="1">
      <c r="A35" s="116" t="s">
        <v>416</v>
      </c>
      <c r="B35" s="116"/>
      <c r="C35" s="116"/>
      <c r="D35" s="116"/>
      <c r="E35" s="116"/>
      <c r="F35" s="193"/>
      <c r="G35" s="116"/>
      <c r="H35" s="116"/>
      <c r="I35" s="116"/>
      <c r="J35" s="116"/>
      <c r="K35" s="116"/>
      <c r="L35" s="116"/>
      <c r="M35" s="116"/>
      <c r="N35" s="116"/>
    </row>
    <row r="36" spans="1:15" ht="14.25" customHeight="1">
      <c r="A36" s="114" t="s">
        <v>363</v>
      </c>
      <c r="B36" s="116"/>
      <c r="C36" s="116"/>
      <c r="D36" s="116"/>
      <c r="E36" s="116"/>
      <c r="F36" s="193"/>
      <c r="G36" s="116"/>
      <c r="H36" s="116"/>
      <c r="I36" s="116"/>
      <c r="J36" s="116"/>
      <c r="K36" s="116"/>
      <c r="L36" s="116"/>
      <c r="M36" s="116"/>
      <c r="N36" s="116"/>
    </row>
    <row r="37" spans="1:15" ht="14.25" customHeight="1">
      <c r="A37" s="114" t="s">
        <v>417</v>
      </c>
      <c r="B37" s="194"/>
      <c r="C37" s="194"/>
      <c r="D37" s="194"/>
      <c r="E37" s="194"/>
      <c r="F37" s="194"/>
      <c r="G37" s="194"/>
      <c r="H37" s="194"/>
      <c r="I37" s="194"/>
      <c r="J37" s="194"/>
      <c r="K37" s="194"/>
      <c r="L37" s="194"/>
      <c r="M37" s="194"/>
      <c r="N37" s="194"/>
      <c r="O37" s="194"/>
    </row>
    <row r="38" spans="1:15" ht="14.25" customHeight="1">
      <c r="A38" s="114" t="s">
        <v>418</v>
      </c>
    </row>
    <row r="39" spans="1:15">
      <c r="A39" s="114" t="s">
        <v>419</v>
      </c>
    </row>
    <row r="40" spans="1:15">
      <c r="A40" s="114" t="s">
        <v>420</v>
      </c>
    </row>
    <row r="41" spans="1:15">
      <c r="A41" s="116" t="s">
        <v>27</v>
      </c>
    </row>
    <row r="42" spans="1:15">
      <c r="A42" s="114" t="s">
        <v>361</v>
      </c>
    </row>
    <row r="43" spans="1:15">
      <c r="A43" s="114" t="s">
        <v>362</v>
      </c>
    </row>
    <row r="44" spans="1:15">
      <c r="A44" s="289" t="s">
        <v>1421</v>
      </c>
    </row>
    <row r="45" spans="1:15">
      <c r="A45" s="289" t="s">
        <v>1422</v>
      </c>
    </row>
    <row r="46" spans="1:15">
      <c r="A46" s="289" t="s">
        <v>1423</v>
      </c>
    </row>
    <row r="47" spans="1:15">
      <c r="A47" s="289" t="s">
        <v>1424</v>
      </c>
    </row>
    <row r="50" spans="8:9">
      <c r="H50" s="1640"/>
      <c r="I50" s="1640"/>
    </row>
    <row r="52" spans="8:9">
      <c r="H52" s="1640"/>
      <c r="I52" s="1640"/>
    </row>
  </sheetData>
  <mergeCells count="25">
    <mergeCell ref="I31:J31"/>
    <mergeCell ref="K31:N31"/>
    <mergeCell ref="A3:O3"/>
    <mergeCell ref="A4:O4"/>
    <mergeCell ref="A17:O17"/>
    <mergeCell ref="K5:O5"/>
    <mergeCell ref="I12:N12"/>
    <mergeCell ref="I9:N11"/>
    <mergeCell ref="D19:F19"/>
    <mergeCell ref="H52:I52"/>
    <mergeCell ref="H50:I50"/>
    <mergeCell ref="E29:H29"/>
    <mergeCell ref="B31:D31"/>
    <mergeCell ref="B32:D32"/>
    <mergeCell ref="E32:N32"/>
    <mergeCell ref="B33:D33"/>
    <mergeCell ref="E33:N33"/>
    <mergeCell ref="B30:D30"/>
    <mergeCell ref="B29:D29"/>
    <mergeCell ref="E31:H31"/>
    <mergeCell ref="I29:J29"/>
    <mergeCell ref="K29:N29"/>
    <mergeCell ref="E30:H30"/>
    <mergeCell ref="I30:J30"/>
    <mergeCell ref="K30:N30"/>
  </mergeCells>
  <phoneticPr fontId="3"/>
  <pageMargins left="0.78740157480314965" right="0.35433070866141736" top="0.59055118110236227" bottom="0.59055118110236227" header="0.51181102362204722" footer="0.51181102362204722"/>
  <pageSetup paperSize="9" orientation="portrait" blackAndWhite="1" horizontalDpi="200" verticalDpi="200" r:id="rId1"/>
  <headerFooter alignWithMargins="0"/>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26"/>
  <sheetViews>
    <sheetView view="pageBreakPreview" topLeftCell="A22" zoomScaleNormal="100" zoomScaleSheetLayoutView="100" workbookViewId="0">
      <selection activeCell="M23" sqref="M23"/>
    </sheetView>
  </sheetViews>
  <sheetFormatPr defaultColWidth="5.875" defaultRowHeight="13.5"/>
  <cols>
    <col min="1" max="3" width="5.875" customWidth="1"/>
    <col min="4" max="4" width="3.5" bestFit="1" customWidth="1"/>
    <col min="5" max="5" width="7.5" bestFit="1" customWidth="1"/>
    <col min="6" max="6" width="5.625" customWidth="1"/>
    <col min="7" max="7" width="3.5" bestFit="1" customWidth="1"/>
    <col min="8" max="8" width="3.75" customWidth="1"/>
    <col min="9" max="10" width="4.125" customWidth="1"/>
    <col min="11" max="11" width="9.375" customWidth="1"/>
    <col min="12" max="12" width="3.5" customWidth="1"/>
    <col min="13" max="14" width="3.75" customWidth="1"/>
    <col min="15" max="15" width="3.5" customWidth="1"/>
    <col min="16" max="17" width="4.125" customWidth="1"/>
    <col min="18" max="18" width="8.625" bestFit="1" customWidth="1"/>
    <col min="19" max="19" width="3.5" bestFit="1" customWidth="1"/>
    <col min="20" max="20" width="8" customWidth="1"/>
    <col min="24" max="24" width="8.5" bestFit="1" customWidth="1"/>
  </cols>
  <sheetData>
    <row r="1" spans="1:20" ht="14.25">
      <c r="A1" s="1"/>
      <c r="B1" s="1"/>
      <c r="C1" s="1"/>
      <c r="D1" s="1"/>
      <c r="E1" s="1"/>
      <c r="F1" s="1"/>
      <c r="G1" s="1"/>
      <c r="H1" s="1"/>
      <c r="I1" s="1"/>
      <c r="J1" s="1"/>
      <c r="K1" s="1"/>
      <c r="L1" s="1"/>
      <c r="M1" s="1"/>
      <c r="N1" s="1"/>
      <c r="O1" s="1"/>
      <c r="P1" s="1"/>
      <c r="Q1" s="1"/>
      <c r="R1" s="1"/>
      <c r="S1" s="1"/>
      <c r="T1" s="2" t="s">
        <v>28</v>
      </c>
    </row>
    <row r="2" spans="1:20" ht="28.5">
      <c r="A2" s="1672" t="s">
        <v>29</v>
      </c>
      <c r="B2" s="1672"/>
      <c r="C2" s="1672"/>
      <c r="D2" s="1672"/>
      <c r="E2" s="1672"/>
      <c r="F2" s="1672"/>
      <c r="G2" s="1672"/>
      <c r="H2" s="1672"/>
      <c r="I2" s="1672"/>
      <c r="J2" s="1672"/>
      <c r="K2" s="1672"/>
      <c r="L2" s="1672"/>
      <c r="M2" s="1672"/>
      <c r="N2" s="1672"/>
      <c r="O2" s="1672"/>
      <c r="P2" s="1672"/>
      <c r="Q2" s="1672"/>
      <c r="R2" s="1672"/>
      <c r="S2" s="1672"/>
      <c r="T2" s="1672"/>
    </row>
    <row r="3" spans="1:20" ht="14.25">
      <c r="A3" s="1670" t="s">
        <v>30</v>
      </c>
      <c r="B3" s="1670"/>
      <c r="C3" s="1670"/>
      <c r="D3" s="1670"/>
      <c r="E3" s="1670"/>
      <c r="F3" s="1670"/>
      <c r="G3" s="1670"/>
      <c r="H3" s="1670"/>
      <c r="I3" s="1670"/>
      <c r="J3" s="1670"/>
      <c r="K3" s="1670"/>
      <c r="L3" s="1670"/>
      <c r="M3" s="1670"/>
      <c r="N3" s="1670"/>
      <c r="O3" s="1670"/>
      <c r="P3" s="533"/>
      <c r="Q3" s="533"/>
      <c r="R3" s="533"/>
      <c r="S3" s="533"/>
      <c r="T3" s="533"/>
    </row>
    <row r="4" spans="1:20" ht="14.25">
      <c r="A4" s="1"/>
      <c r="B4" s="1"/>
      <c r="C4" s="1"/>
      <c r="D4" s="1"/>
      <c r="E4" s="1"/>
      <c r="F4" s="1"/>
      <c r="G4" s="1"/>
      <c r="H4" s="1"/>
      <c r="I4" s="1"/>
      <c r="J4" s="1"/>
      <c r="K4" s="1"/>
      <c r="L4" s="1"/>
      <c r="M4" s="1"/>
      <c r="N4" s="1"/>
      <c r="O4" s="1"/>
      <c r="P4" s="1"/>
      <c r="Q4" s="1"/>
      <c r="R4" s="1"/>
      <c r="S4" s="1"/>
      <c r="T4" s="1"/>
    </row>
    <row r="5" spans="1:20" ht="39" customHeight="1">
      <c r="A5" s="1676" t="s">
        <v>31</v>
      </c>
      <c r="B5" s="1677"/>
      <c r="C5" s="1678"/>
      <c r="D5" s="1673" t="s">
        <v>35</v>
      </c>
      <c r="E5" s="1674"/>
      <c r="F5" s="1674"/>
      <c r="G5" s="1674"/>
      <c r="H5" s="1674"/>
      <c r="I5" s="1674"/>
      <c r="J5" s="1675"/>
      <c r="K5" s="1673" t="s">
        <v>32</v>
      </c>
      <c r="L5" s="1674"/>
      <c r="M5" s="1674"/>
      <c r="N5" s="1674"/>
      <c r="O5" s="1674"/>
      <c r="P5" s="1674"/>
      <c r="Q5" s="1675"/>
      <c r="R5" s="1676" t="s">
        <v>33</v>
      </c>
      <c r="S5" s="1679"/>
      <c r="T5" s="79" t="s">
        <v>683</v>
      </c>
    </row>
    <row r="6" spans="1:20">
      <c r="A6" s="71"/>
      <c r="B6" s="72"/>
      <c r="C6" s="73"/>
      <c r="D6" s="71"/>
      <c r="E6" s="29" t="s">
        <v>2</v>
      </c>
      <c r="F6" s="72"/>
      <c r="G6" s="78" t="s">
        <v>365</v>
      </c>
      <c r="H6" s="72"/>
      <c r="J6" s="28" t="s">
        <v>2</v>
      </c>
      <c r="K6" s="29"/>
      <c r="L6" s="29" t="s">
        <v>2</v>
      </c>
      <c r="M6" s="72"/>
      <c r="N6" s="78" t="s">
        <v>365</v>
      </c>
      <c r="O6" s="72"/>
      <c r="P6" s="78"/>
      <c r="Q6" s="78" t="s">
        <v>2</v>
      </c>
      <c r="R6" s="71"/>
      <c r="S6" s="73"/>
      <c r="T6" s="79"/>
    </row>
    <row r="7" spans="1:20" ht="21" customHeight="1">
      <c r="A7" s="1680" t="s">
        <v>1417</v>
      </c>
      <c r="B7" s="1681"/>
      <c r="C7" s="1682"/>
      <c r="D7" s="11" t="s">
        <v>34</v>
      </c>
      <c r="E7" s="81"/>
      <c r="F7" s="32" t="s">
        <v>364</v>
      </c>
      <c r="G7" s="12">
        <v>1</v>
      </c>
      <c r="H7" s="32" t="s">
        <v>366</v>
      </c>
      <c r="I7" s="1666">
        <f>E7*G7</f>
        <v>0</v>
      </c>
      <c r="J7" s="1667"/>
      <c r="K7" s="1668">
        <v>64500</v>
      </c>
      <c r="L7" s="1669"/>
      <c r="M7" s="30" t="s">
        <v>367</v>
      </c>
      <c r="N7" s="91">
        <v>1</v>
      </c>
      <c r="O7" s="32" t="s">
        <v>366</v>
      </c>
      <c r="P7" s="1666">
        <f>K7*N7</f>
        <v>64500</v>
      </c>
      <c r="Q7" s="1667"/>
      <c r="R7" s="82">
        <f>IF(((I7)&gt;=(P7)),P7,I7)</f>
        <v>0</v>
      </c>
      <c r="S7" s="13" t="s">
        <v>2</v>
      </c>
      <c r="T7" s="27"/>
    </row>
    <row r="8" spans="1:20" ht="34.5" customHeight="1">
      <c r="A8" s="1663" t="s">
        <v>1417</v>
      </c>
      <c r="B8" s="1664"/>
      <c r="C8" s="1665"/>
      <c r="D8" s="14" t="s">
        <v>34</v>
      </c>
      <c r="E8" s="21"/>
      <c r="F8" s="24" t="s">
        <v>364</v>
      </c>
      <c r="G8" s="15">
        <v>1</v>
      </c>
      <c r="H8" s="24" t="s">
        <v>366</v>
      </c>
      <c r="I8" s="1666">
        <f>E8*G8</f>
        <v>0</v>
      </c>
      <c r="J8" s="1667"/>
      <c r="K8" s="1668">
        <v>64500</v>
      </c>
      <c r="L8" s="1669"/>
      <c r="M8" s="74" t="s">
        <v>367</v>
      </c>
      <c r="N8" s="92">
        <v>1</v>
      </c>
      <c r="O8" s="24" t="s">
        <v>366</v>
      </c>
      <c r="P8" s="1666">
        <f>K8*N8</f>
        <v>64500</v>
      </c>
      <c r="Q8" s="1667"/>
      <c r="R8" s="82">
        <f>IF(((I8)&gt;=(P8)),P8,I8)</f>
        <v>0</v>
      </c>
      <c r="S8" s="16" t="s">
        <v>2</v>
      </c>
      <c r="T8" s="18"/>
    </row>
    <row r="9" spans="1:20" ht="34.5" customHeight="1">
      <c r="A9" s="1663" t="s">
        <v>1425</v>
      </c>
      <c r="B9" s="1664"/>
      <c r="C9" s="1665"/>
      <c r="D9" s="14" t="s">
        <v>34</v>
      </c>
      <c r="E9" s="21"/>
      <c r="F9" s="24" t="s">
        <v>364</v>
      </c>
      <c r="G9" s="15">
        <v>1</v>
      </c>
      <c r="H9" s="24" t="s">
        <v>366</v>
      </c>
      <c r="I9" s="1666">
        <f>E9*G9</f>
        <v>0</v>
      </c>
      <c r="J9" s="1667"/>
      <c r="K9" s="1668">
        <v>64500</v>
      </c>
      <c r="L9" s="1669"/>
      <c r="M9" s="74" t="s">
        <v>367</v>
      </c>
      <c r="N9" s="92">
        <v>1</v>
      </c>
      <c r="O9" s="24" t="s">
        <v>366</v>
      </c>
      <c r="P9" s="1666">
        <f>K9*N9</f>
        <v>64500</v>
      </c>
      <c r="Q9" s="1667"/>
      <c r="R9" s="82">
        <f>IF(((I9)&gt;=(P9)),P9,I9)</f>
        <v>0</v>
      </c>
      <c r="S9" s="16" t="s">
        <v>2</v>
      </c>
      <c r="T9" s="18"/>
    </row>
    <row r="10" spans="1:20" ht="34.5" customHeight="1">
      <c r="A10" s="1663" t="s">
        <v>1425</v>
      </c>
      <c r="B10" s="1664"/>
      <c r="C10" s="1665"/>
      <c r="D10" s="14" t="s">
        <v>562</v>
      </c>
      <c r="E10" s="21"/>
      <c r="F10" s="24" t="s">
        <v>364</v>
      </c>
      <c r="G10" s="15">
        <v>1</v>
      </c>
      <c r="H10" s="24" t="s">
        <v>366</v>
      </c>
      <c r="I10" s="1666">
        <f t="shared" ref="I10:I16" si="0">E10*G10</f>
        <v>0</v>
      </c>
      <c r="J10" s="1667"/>
      <c r="K10" s="1668">
        <v>64500</v>
      </c>
      <c r="L10" s="1669"/>
      <c r="M10" s="74" t="s">
        <v>367</v>
      </c>
      <c r="N10" s="92">
        <v>1</v>
      </c>
      <c r="O10" s="24" t="s">
        <v>366</v>
      </c>
      <c r="P10" s="1666">
        <f t="shared" ref="P10:P16" si="1">K10*N10</f>
        <v>64500</v>
      </c>
      <c r="Q10" s="1667"/>
      <c r="R10" s="82">
        <f t="shared" ref="R10:R16" si="2">IF(((I10)&gt;=(P10)),P10,I10)</f>
        <v>0</v>
      </c>
      <c r="S10" s="16" t="s">
        <v>2</v>
      </c>
      <c r="T10" s="18"/>
    </row>
    <row r="11" spans="1:20" ht="34.5" customHeight="1">
      <c r="A11" s="1663" t="s">
        <v>1425</v>
      </c>
      <c r="B11" s="1664"/>
      <c r="C11" s="1665"/>
      <c r="D11" s="14" t="s">
        <v>562</v>
      </c>
      <c r="E11" s="21"/>
      <c r="F11" s="24" t="s">
        <v>364</v>
      </c>
      <c r="G11" s="15">
        <v>1</v>
      </c>
      <c r="H11" s="24" t="s">
        <v>366</v>
      </c>
      <c r="I11" s="1666">
        <f t="shared" si="0"/>
        <v>0</v>
      </c>
      <c r="J11" s="1667"/>
      <c r="K11" s="1668">
        <v>64500</v>
      </c>
      <c r="L11" s="1669"/>
      <c r="M11" s="74" t="s">
        <v>367</v>
      </c>
      <c r="N11" s="92">
        <v>1</v>
      </c>
      <c r="O11" s="24" t="s">
        <v>366</v>
      </c>
      <c r="P11" s="1666">
        <f t="shared" si="1"/>
        <v>64500</v>
      </c>
      <c r="Q11" s="1667"/>
      <c r="R11" s="82">
        <f t="shared" si="2"/>
        <v>0</v>
      </c>
      <c r="S11" s="16" t="s">
        <v>2</v>
      </c>
      <c r="T11" s="18"/>
    </row>
    <row r="12" spans="1:20" ht="34.5" customHeight="1">
      <c r="A12" s="1663" t="s">
        <v>1425</v>
      </c>
      <c r="B12" s="1664"/>
      <c r="C12" s="1665"/>
      <c r="D12" s="14" t="s">
        <v>562</v>
      </c>
      <c r="E12" s="21"/>
      <c r="F12" s="24" t="s">
        <v>364</v>
      </c>
      <c r="G12" s="15">
        <v>1</v>
      </c>
      <c r="H12" s="24" t="s">
        <v>366</v>
      </c>
      <c r="I12" s="1666">
        <f t="shared" si="0"/>
        <v>0</v>
      </c>
      <c r="J12" s="1667"/>
      <c r="K12" s="1668">
        <v>64500</v>
      </c>
      <c r="L12" s="1669"/>
      <c r="M12" s="74" t="s">
        <v>367</v>
      </c>
      <c r="N12" s="92">
        <v>1</v>
      </c>
      <c r="O12" s="24" t="s">
        <v>366</v>
      </c>
      <c r="P12" s="1666">
        <f t="shared" si="1"/>
        <v>64500</v>
      </c>
      <c r="Q12" s="1667"/>
      <c r="R12" s="82">
        <f t="shared" si="2"/>
        <v>0</v>
      </c>
      <c r="S12" s="16" t="s">
        <v>2</v>
      </c>
      <c r="T12" s="18"/>
    </row>
    <row r="13" spans="1:20" ht="34.5" customHeight="1">
      <c r="A13" s="1663" t="s">
        <v>1425</v>
      </c>
      <c r="B13" s="1664"/>
      <c r="C13" s="1665"/>
      <c r="D13" s="14" t="s">
        <v>562</v>
      </c>
      <c r="E13" s="21"/>
      <c r="F13" s="24" t="s">
        <v>364</v>
      </c>
      <c r="G13" s="15">
        <v>1</v>
      </c>
      <c r="H13" s="24" t="s">
        <v>366</v>
      </c>
      <c r="I13" s="1666">
        <f t="shared" si="0"/>
        <v>0</v>
      </c>
      <c r="J13" s="1667"/>
      <c r="K13" s="1668">
        <v>64500</v>
      </c>
      <c r="L13" s="1669"/>
      <c r="M13" s="74" t="s">
        <v>367</v>
      </c>
      <c r="N13" s="92">
        <v>1</v>
      </c>
      <c r="O13" s="24" t="s">
        <v>366</v>
      </c>
      <c r="P13" s="1666">
        <f t="shared" si="1"/>
        <v>64500</v>
      </c>
      <c r="Q13" s="1667"/>
      <c r="R13" s="82">
        <f t="shared" si="2"/>
        <v>0</v>
      </c>
      <c r="S13" s="16" t="s">
        <v>2</v>
      </c>
      <c r="T13" s="18"/>
    </row>
    <row r="14" spans="1:20" ht="34.5" customHeight="1">
      <c r="A14" s="1663" t="s">
        <v>1425</v>
      </c>
      <c r="B14" s="1664"/>
      <c r="C14" s="1665"/>
      <c r="D14" s="14" t="s">
        <v>562</v>
      </c>
      <c r="E14" s="21"/>
      <c r="F14" s="24" t="s">
        <v>364</v>
      </c>
      <c r="G14" s="15">
        <v>1</v>
      </c>
      <c r="H14" s="24" t="s">
        <v>366</v>
      </c>
      <c r="I14" s="1666">
        <f t="shared" si="0"/>
        <v>0</v>
      </c>
      <c r="J14" s="1667"/>
      <c r="K14" s="1668">
        <v>64500</v>
      </c>
      <c r="L14" s="1669"/>
      <c r="M14" s="74" t="s">
        <v>367</v>
      </c>
      <c r="N14" s="92">
        <v>1</v>
      </c>
      <c r="O14" s="24" t="s">
        <v>366</v>
      </c>
      <c r="P14" s="1666">
        <f t="shared" si="1"/>
        <v>64500</v>
      </c>
      <c r="Q14" s="1667"/>
      <c r="R14" s="82">
        <f t="shared" si="2"/>
        <v>0</v>
      </c>
      <c r="S14" s="16" t="s">
        <v>2</v>
      </c>
      <c r="T14" s="18"/>
    </row>
    <row r="15" spans="1:20" ht="34.5" customHeight="1">
      <c r="A15" s="1663" t="s">
        <v>1425</v>
      </c>
      <c r="B15" s="1664"/>
      <c r="C15" s="1665"/>
      <c r="D15" s="14" t="s">
        <v>562</v>
      </c>
      <c r="E15" s="21"/>
      <c r="F15" s="24" t="s">
        <v>364</v>
      </c>
      <c r="G15" s="15">
        <v>1</v>
      </c>
      <c r="H15" s="24" t="s">
        <v>366</v>
      </c>
      <c r="I15" s="1666">
        <f t="shared" si="0"/>
        <v>0</v>
      </c>
      <c r="J15" s="1667"/>
      <c r="K15" s="1668">
        <v>64500</v>
      </c>
      <c r="L15" s="1669"/>
      <c r="M15" s="74" t="s">
        <v>367</v>
      </c>
      <c r="N15" s="92">
        <v>1</v>
      </c>
      <c r="O15" s="24" t="s">
        <v>366</v>
      </c>
      <c r="P15" s="1666">
        <f t="shared" si="1"/>
        <v>64500</v>
      </c>
      <c r="Q15" s="1667"/>
      <c r="R15" s="82">
        <f t="shared" si="2"/>
        <v>0</v>
      </c>
      <c r="S15" s="16" t="s">
        <v>2</v>
      </c>
      <c r="T15" s="18"/>
    </row>
    <row r="16" spans="1:20" ht="34.5" customHeight="1">
      <c r="A16" s="1663" t="s">
        <v>1425</v>
      </c>
      <c r="B16" s="1664"/>
      <c r="C16" s="1665"/>
      <c r="D16" s="14" t="s">
        <v>562</v>
      </c>
      <c r="E16" s="21"/>
      <c r="F16" s="24" t="s">
        <v>364</v>
      </c>
      <c r="G16" s="15">
        <v>1</v>
      </c>
      <c r="H16" s="24" t="s">
        <v>366</v>
      </c>
      <c r="I16" s="1666">
        <f t="shared" si="0"/>
        <v>0</v>
      </c>
      <c r="J16" s="1667"/>
      <c r="K16" s="1668">
        <v>64500</v>
      </c>
      <c r="L16" s="1669"/>
      <c r="M16" s="74" t="s">
        <v>367</v>
      </c>
      <c r="N16" s="92">
        <v>1</v>
      </c>
      <c r="O16" s="24" t="s">
        <v>366</v>
      </c>
      <c r="P16" s="1666">
        <f t="shared" si="1"/>
        <v>64500</v>
      </c>
      <c r="Q16" s="1667"/>
      <c r="R16" s="82">
        <f t="shared" si="2"/>
        <v>0</v>
      </c>
      <c r="S16" s="16" t="s">
        <v>2</v>
      </c>
      <c r="T16" s="18"/>
    </row>
    <row r="17" spans="1:20" ht="34.5" customHeight="1">
      <c r="A17" s="1663" t="s">
        <v>1425</v>
      </c>
      <c r="B17" s="1664"/>
      <c r="C17" s="1665"/>
      <c r="D17" s="14" t="s">
        <v>34</v>
      </c>
      <c r="E17" s="21"/>
      <c r="F17" s="24" t="s">
        <v>364</v>
      </c>
      <c r="G17" s="15">
        <v>1</v>
      </c>
      <c r="H17" s="24" t="s">
        <v>366</v>
      </c>
      <c r="I17" s="1666">
        <f t="shared" ref="I17:I23" si="3">E17*G17</f>
        <v>0</v>
      </c>
      <c r="J17" s="1667"/>
      <c r="K17" s="1668">
        <v>64500</v>
      </c>
      <c r="L17" s="1669"/>
      <c r="M17" s="74" t="s">
        <v>367</v>
      </c>
      <c r="N17" s="92">
        <v>1</v>
      </c>
      <c r="O17" s="24" t="s">
        <v>366</v>
      </c>
      <c r="P17" s="1666">
        <f t="shared" ref="P17:P23" si="4">K17*N17</f>
        <v>64500</v>
      </c>
      <c r="Q17" s="1667"/>
      <c r="R17" s="82">
        <f t="shared" ref="R17:R23" si="5">IF(((I17)&gt;=(P17)),P17,I17)</f>
        <v>0</v>
      </c>
      <c r="S17" s="16" t="s">
        <v>2</v>
      </c>
      <c r="T17" s="18"/>
    </row>
    <row r="18" spans="1:20" ht="34.5" customHeight="1">
      <c r="A18" s="1663" t="s">
        <v>1425</v>
      </c>
      <c r="B18" s="1664"/>
      <c r="C18" s="1665"/>
      <c r="D18" s="14" t="s">
        <v>34</v>
      </c>
      <c r="E18" s="21"/>
      <c r="F18" s="24" t="s">
        <v>364</v>
      </c>
      <c r="G18" s="15">
        <v>1</v>
      </c>
      <c r="H18" s="24" t="s">
        <v>366</v>
      </c>
      <c r="I18" s="1666">
        <f t="shared" si="3"/>
        <v>0</v>
      </c>
      <c r="J18" s="1667"/>
      <c r="K18" s="1668">
        <v>64500</v>
      </c>
      <c r="L18" s="1669"/>
      <c r="M18" s="74" t="s">
        <v>367</v>
      </c>
      <c r="N18" s="92">
        <v>1</v>
      </c>
      <c r="O18" s="24" t="s">
        <v>366</v>
      </c>
      <c r="P18" s="1666">
        <f t="shared" si="4"/>
        <v>64500</v>
      </c>
      <c r="Q18" s="1667"/>
      <c r="R18" s="82">
        <f t="shared" si="5"/>
        <v>0</v>
      </c>
      <c r="S18" s="16" t="s">
        <v>2</v>
      </c>
      <c r="T18" s="18"/>
    </row>
    <row r="19" spans="1:20" ht="34.5" customHeight="1">
      <c r="A19" s="1663" t="s">
        <v>1425</v>
      </c>
      <c r="B19" s="1664"/>
      <c r="C19" s="1665"/>
      <c r="D19" s="14" t="s">
        <v>34</v>
      </c>
      <c r="E19" s="21"/>
      <c r="F19" s="24" t="s">
        <v>364</v>
      </c>
      <c r="G19" s="15">
        <v>1</v>
      </c>
      <c r="H19" s="24" t="s">
        <v>366</v>
      </c>
      <c r="I19" s="1666">
        <f t="shared" si="3"/>
        <v>0</v>
      </c>
      <c r="J19" s="1667"/>
      <c r="K19" s="1668">
        <v>64500</v>
      </c>
      <c r="L19" s="1669"/>
      <c r="M19" s="74" t="s">
        <v>367</v>
      </c>
      <c r="N19" s="92">
        <v>1</v>
      </c>
      <c r="O19" s="24" t="s">
        <v>366</v>
      </c>
      <c r="P19" s="1666">
        <f t="shared" si="4"/>
        <v>64500</v>
      </c>
      <c r="Q19" s="1667"/>
      <c r="R19" s="82">
        <f t="shared" si="5"/>
        <v>0</v>
      </c>
      <c r="S19" s="16" t="s">
        <v>2</v>
      </c>
      <c r="T19" s="18"/>
    </row>
    <row r="20" spans="1:20" ht="34.5" customHeight="1">
      <c r="A20" s="1663" t="s">
        <v>1425</v>
      </c>
      <c r="B20" s="1664"/>
      <c r="C20" s="1665"/>
      <c r="D20" s="14" t="s">
        <v>34</v>
      </c>
      <c r="E20" s="21"/>
      <c r="F20" s="24" t="s">
        <v>364</v>
      </c>
      <c r="G20" s="15">
        <v>1</v>
      </c>
      <c r="H20" s="24" t="s">
        <v>366</v>
      </c>
      <c r="I20" s="1666">
        <f t="shared" ref="I20" si="6">E20*G20</f>
        <v>0</v>
      </c>
      <c r="J20" s="1667"/>
      <c r="K20" s="1668">
        <v>64500</v>
      </c>
      <c r="L20" s="1669"/>
      <c r="M20" s="710" t="s">
        <v>367</v>
      </c>
      <c r="N20" s="92">
        <v>1</v>
      </c>
      <c r="O20" s="24" t="s">
        <v>366</v>
      </c>
      <c r="P20" s="1666">
        <f t="shared" ref="P20" si="7">K20*N20</f>
        <v>64500</v>
      </c>
      <c r="Q20" s="1667"/>
      <c r="R20" s="82">
        <f t="shared" si="5"/>
        <v>0</v>
      </c>
      <c r="S20" s="16" t="s">
        <v>2</v>
      </c>
      <c r="T20" s="18"/>
    </row>
    <row r="21" spans="1:20" ht="34.5" customHeight="1">
      <c r="A21" s="1663" t="s">
        <v>1425</v>
      </c>
      <c r="B21" s="1664"/>
      <c r="C21" s="1665"/>
      <c r="D21" s="14" t="s">
        <v>34</v>
      </c>
      <c r="E21" s="21"/>
      <c r="F21" s="24" t="s">
        <v>364</v>
      </c>
      <c r="G21" s="15">
        <v>1</v>
      </c>
      <c r="H21" s="24" t="s">
        <v>366</v>
      </c>
      <c r="I21" s="1666">
        <f t="shared" si="3"/>
        <v>0</v>
      </c>
      <c r="J21" s="1667"/>
      <c r="K21" s="1668">
        <v>64500</v>
      </c>
      <c r="L21" s="1669"/>
      <c r="M21" s="74" t="s">
        <v>367</v>
      </c>
      <c r="N21" s="92">
        <v>1</v>
      </c>
      <c r="O21" s="24" t="s">
        <v>366</v>
      </c>
      <c r="P21" s="1666">
        <f t="shared" si="4"/>
        <v>64500</v>
      </c>
      <c r="Q21" s="1667"/>
      <c r="R21" s="82">
        <f t="shared" si="5"/>
        <v>0</v>
      </c>
      <c r="S21" s="16" t="s">
        <v>2</v>
      </c>
      <c r="T21" s="18"/>
    </row>
    <row r="22" spans="1:20" ht="34.5" customHeight="1">
      <c r="A22" s="1663" t="s">
        <v>1425</v>
      </c>
      <c r="B22" s="1664"/>
      <c r="C22" s="1665"/>
      <c r="D22" s="14" t="s">
        <v>34</v>
      </c>
      <c r="E22" s="21"/>
      <c r="F22" s="24" t="s">
        <v>364</v>
      </c>
      <c r="G22" s="15">
        <v>1</v>
      </c>
      <c r="H22" s="24" t="s">
        <v>366</v>
      </c>
      <c r="I22" s="1666">
        <f t="shared" si="3"/>
        <v>0</v>
      </c>
      <c r="J22" s="1667"/>
      <c r="K22" s="1668">
        <v>64500</v>
      </c>
      <c r="L22" s="1669"/>
      <c r="M22" s="74" t="s">
        <v>367</v>
      </c>
      <c r="N22" s="92">
        <v>1</v>
      </c>
      <c r="O22" s="24" t="s">
        <v>366</v>
      </c>
      <c r="P22" s="1666">
        <f t="shared" si="4"/>
        <v>64500</v>
      </c>
      <c r="Q22" s="1667"/>
      <c r="R22" s="82">
        <f t="shared" si="5"/>
        <v>0</v>
      </c>
      <c r="S22" s="16" t="s">
        <v>2</v>
      </c>
      <c r="T22" s="18"/>
    </row>
    <row r="23" spans="1:20" ht="34.5" customHeight="1">
      <c r="A23" s="1663" t="s">
        <v>1425</v>
      </c>
      <c r="B23" s="1664"/>
      <c r="C23" s="1665"/>
      <c r="D23" s="14" t="s">
        <v>34</v>
      </c>
      <c r="E23" s="21"/>
      <c r="F23" s="24" t="s">
        <v>364</v>
      </c>
      <c r="G23" s="15">
        <v>1</v>
      </c>
      <c r="H23" s="24" t="s">
        <v>366</v>
      </c>
      <c r="I23" s="1666">
        <f t="shared" si="3"/>
        <v>0</v>
      </c>
      <c r="J23" s="1667"/>
      <c r="K23" s="1668">
        <v>64500</v>
      </c>
      <c r="L23" s="1669"/>
      <c r="M23" s="74" t="s">
        <v>367</v>
      </c>
      <c r="N23" s="92">
        <v>1</v>
      </c>
      <c r="O23" s="24" t="s">
        <v>366</v>
      </c>
      <c r="P23" s="1666">
        <f t="shared" si="4"/>
        <v>64500</v>
      </c>
      <c r="Q23" s="1667"/>
      <c r="R23" s="82">
        <f t="shared" si="5"/>
        <v>0</v>
      </c>
      <c r="S23" s="16" t="s">
        <v>2</v>
      </c>
      <c r="T23" s="18"/>
    </row>
    <row r="24" spans="1:20" ht="34.5" customHeight="1">
      <c r="A24" s="1671" t="s">
        <v>36</v>
      </c>
      <c r="B24" s="1671"/>
      <c r="C24" s="1671"/>
      <c r="D24" s="1683"/>
      <c r="E24" s="1684"/>
      <c r="F24" s="1684"/>
      <c r="G24" s="1684"/>
      <c r="H24" s="1684"/>
      <c r="I24" s="1684"/>
      <c r="J24" s="1685"/>
      <c r="K24" s="1683"/>
      <c r="L24" s="1684"/>
      <c r="M24" s="1684"/>
      <c r="N24" s="1684"/>
      <c r="O24" s="1684"/>
      <c r="P24" s="1684"/>
      <c r="Q24" s="1685"/>
      <c r="R24" s="22">
        <f>SUM(R7:R23)</f>
        <v>0</v>
      </c>
      <c r="S24" s="8" t="s">
        <v>2</v>
      </c>
      <c r="T24" s="20"/>
    </row>
    <row r="26" spans="1:20">
      <c r="A26" t="s">
        <v>37</v>
      </c>
    </row>
  </sheetData>
  <mergeCells count="77">
    <mergeCell ref="P23:Q23"/>
    <mergeCell ref="K24:Q24"/>
    <mergeCell ref="I23:J23"/>
    <mergeCell ref="P19:Q19"/>
    <mergeCell ref="P22:Q22"/>
    <mergeCell ref="K22:L22"/>
    <mergeCell ref="D24:J24"/>
    <mergeCell ref="K5:Q5"/>
    <mergeCell ref="P7:Q7"/>
    <mergeCell ref="P8:Q8"/>
    <mergeCell ref="P9:Q9"/>
    <mergeCell ref="P17:Q17"/>
    <mergeCell ref="P10:Q10"/>
    <mergeCell ref="K14:L14"/>
    <mergeCell ref="P14:Q14"/>
    <mergeCell ref="K7:L7"/>
    <mergeCell ref="K8:L8"/>
    <mergeCell ref="K9:L9"/>
    <mergeCell ref="K10:L10"/>
    <mergeCell ref="K11:L11"/>
    <mergeCell ref="P11:Q11"/>
    <mergeCell ref="K12:L12"/>
    <mergeCell ref="P12:Q12"/>
    <mergeCell ref="I17:J17"/>
    <mergeCell ref="I18:J18"/>
    <mergeCell ref="I10:J10"/>
    <mergeCell ref="I11:J11"/>
    <mergeCell ref="I12:J12"/>
    <mergeCell ref="I14:J14"/>
    <mergeCell ref="A24:C24"/>
    <mergeCell ref="A2:T2"/>
    <mergeCell ref="D5:J5"/>
    <mergeCell ref="A5:C5"/>
    <mergeCell ref="R5:S5"/>
    <mergeCell ref="A22:C22"/>
    <mergeCell ref="A23:C23"/>
    <mergeCell ref="K23:L23"/>
    <mergeCell ref="I19:J19"/>
    <mergeCell ref="I22:J22"/>
    <mergeCell ref="K17:L17"/>
    <mergeCell ref="A7:C7"/>
    <mergeCell ref="A8:C8"/>
    <mergeCell ref="A9:C9"/>
    <mergeCell ref="A17:C17"/>
    <mergeCell ref="I7:J7"/>
    <mergeCell ref="A21:C21"/>
    <mergeCell ref="I21:J21"/>
    <mergeCell ref="K21:L21"/>
    <mergeCell ref="P21:Q21"/>
    <mergeCell ref="I15:J15"/>
    <mergeCell ref="K15:L15"/>
    <mergeCell ref="P15:Q15"/>
    <mergeCell ref="A16:C16"/>
    <mergeCell ref="I16:J16"/>
    <mergeCell ref="K16:L16"/>
    <mergeCell ref="A18:C18"/>
    <mergeCell ref="A19:C19"/>
    <mergeCell ref="K18:L18"/>
    <mergeCell ref="K19:L19"/>
    <mergeCell ref="P18:Q18"/>
    <mergeCell ref="P16:Q16"/>
    <mergeCell ref="A20:C20"/>
    <mergeCell ref="I20:J20"/>
    <mergeCell ref="K20:L20"/>
    <mergeCell ref="P20:Q20"/>
    <mergeCell ref="A3:O3"/>
    <mergeCell ref="I13:J13"/>
    <mergeCell ref="K13:L13"/>
    <mergeCell ref="P13:Q13"/>
    <mergeCell ref="A10:C10"/>
    <mergeCell ref="A12:C12"/>
    <mergeCell ref="A13:C13"/>
    <mergeCell ref="A15:C15"/>
    <mergeCell ref="A11:C11"/>
    <mergeCell ref="A14:C14"/>
    <mergeCell ref="I8:J8"/>
    <mergeCell ref="I9:J9"/>
  </mergeCells>
  <phoneticPr fontId="3"/>
  <pageMargins left="0.59055118110236227" right="0.19685039370078741" top="0.78740157480314965" bottom="0.78740157480314965" header="0.51181102362204722" footer="0.51181102362204722"/>
  <pageSetup paperSize="9" scale="90" orientation="portrait" blackAndWhite="1" horizontalDpi="200" verticalDpi="200"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41"/>
  <sheetViews>
    <sheetView view="pageBreakPreview" zoomScaleNormal="100" zoomScaleSheetLayoutView="100" workbookViewId="0">
      <selection activeCell="M144" sqref="M144"/>
    </sheetView>
  </sheetViews>
  <sheetFormatPr defaultColWidth="5.875" defaultRowHeight="14.25"/>
  <cols>
    <col min="1" max="14" width="5.875" style="114" customWidth="1"/>
    <col min="15" max="15" width="6.75" style="114" customWidth="1"/>
    <col min="16" max="16384" width="5.875" style="114"/>
  </cols>
  <sheetData>
    <row r="1" spans="1:20">
      <c r="O1" s="138" t="s">
        <v>535</v>
      </c>
    </row>
    <row r="3" spans="1:20" ht="28.5">
      <c r="A3" s="921" t="s">
        <v>18</v>
      </c>
      <c r="B3" s="921"/>
      <c r="C3" s="921"/>
      <c r="D3" s="921"/>
      <c r="E3" s="921"/>
      <c r="F3" s="921"/>
      <c r="G3" s="921"/>
      <c r="H3" s="921"/>
      <c r="I3" s="921"/>
      <c r="J3" s="921"/>
      <c r="K3" s="921"/>
      <c r="L3" s="921"/>
      <c r="M3" s="921"/>
      <c r="N3" s="921"/>
      <c r="O3" s="921"/>
      <c r="P3" s="724"/>
      <c r="Q3" s="724"/>
      <c r="R3" s="724"/>
      <c r="S3" s="724"/>
      <c r="T3" s="724"/>
    </row>
    <row r="4" spans="1:20" ht="21" customHeight="1">
      <c r="A4" s="920" t="s">
        <v>19</v>
      </c>
      <c r="B4" s="920"/>
      <c r="C4" s="920"/>
      <c r="D4" s="920"/>
      <c r="E4" s="920"/>
      <c r="F4" s="920"/>
      <c r="G4" s="920"/>
      <c r="H4" s="920"/>
      <c r="I4" s="920"/>
      <c r="J4" s="920"/>
      <c r="K4" s="920"/>
      <c r="L4" s="920"/>
      <c r="M4" s="920"/>
      <c r="N4" s="920"/>
      <c r="O4" s="920"/>
    </row>
    <row r="5" spans="1:20" ht="21" customHeight="1">
      <c r="K5" s="1658" t="s">
        <v>1420</v>
      </c>
      <c r="L5" s="1659"/>
      <c r="M5" s="1659"/>
      <c r="N5" s="1659"/>
      <c r="O5" s="1659"/>
    </row>
    <row r="6" spans="1:20">
      <c r="L6" s="204"/>
      <c r="M6" s="204"/>
      <c r="N6" s="204"/>
    </row>
    <row r="7" spans="1:20" ht="21" customHeight="1">
      <c r="A7" s="114" t="s">
        <v>20</v>
      </c>
      <c r="B7" s="204"/>
      <c r="C7" s="204"/>
      <c r="D7" s="204"/>
    </row>
    <row r="8" spans="1:20">
      <c r="B8" s="204"/>
      <c r="C8" s="204"/>
      <c r="D8" s="204"/>
    </row>
    <row r="9" spans="1:20" ht="21" customHeight="1">
      <c r="B9" s="204"/>
      <c r="C9" s="204"/>
      <c r="D9" s="204"/>
      <c r="E9" s="114" t="s">
        <v>275</v>
      </c>
      <c r="I9" s="1661"/>
      <c r="J9" s="1661"/>
      <c r="K9" s="1661"/>
      <c r="L9" s="1661"/>
      <c r="M9" s="1661"/>
      <c r="N9" s="1661"/>
    </row>
    <row r="10" spans="1:20" ht="21" customHeight="1">
      <c r="B10" s="204"/>
      <c r="C10" s="204"/>
      <c r="D10" s="204"/>
      <c r="E10" s="114" t="s">
        <v>276</v>
      </c>
      <c r="I10" s="1661"/>
      <c r="J10" s="1661"/>
      <c r="K10" s="1661"/>
      <c r="L10" s="1661"/>
      <c r="M10" s="1661"/>
      <c r="N10" s="1661"/>
      <c r="O10" s="138"/>
    </row>
    <row r="11" spans="1:20" ht="21" customHeight="1">
      <c r="B11" s="204"/>
      <c r="C11" s="204"/>
      <c r="D11" s="204"/>
      <c r="E11" s="114" t="s">
        <v>277</v>
      </c>
      <c r="G11" s="152"/>
      <c r="H11" s="152"/>
      <c r="I11" s="1661"/>
      <c r="J11" s="1661"/>
      <c r="K11" s="1661"/>
      <c r="L11" s="1661"/>
      <c r="M11" s="1661"/>
      <c r="N11" s="1661"/>
    </row>
    <row r="12" spans="1:20" ht="21" customHeight="1">
      <c r="B12" s="204"/>
      <c r="C12" s="204"/>
      <c r="D12" s="204"/>
      <c r="E12" s="114" t="s">
        <v>21</v>
      </c>
      <c r="G12" s="152"/>
      <c r="H12" s="152"/>
      <c r="I12" s="1660"/>
      <c r="J12" s="1660"/>
      <c r="K12" s="1660"/>
      <c r="L12" s="1660"/>
      <c r="M12" s="1660"/>
      <c r="N12" s="1660"/>
    </row>
    <row r="13" spans="1:20">
      <c r="B13" s="204"/>
      <c r="C13" s="204"/>
      <c r="D13" s="204"/>
    </row>
    <row r="14" spans="1:20">
      <c r="A14" s="289" t="s">
        <v>827</v>
      </c>
      <c r="B14" s="204"/>
      <c r="C14" s="204"/>
      <c r="D14" s="204"/>
    </row>
    <row r="15" spans="1:20">
      <c r="B15" s="204"/>
      <c r="C15" s="204"/>
      <c r="D15" s="204"/>
    </row>
    <row r="16" spans="1:20">
      <c r="B16" s="204"/>
      <c r="C16" s="204"/>
      <c r="D16" s="204"/>
    </row>
    <row r="17" spans="1:15">
      <c r="A17" s="1579" t="s">
        <v>589</v>
      </c>
      <c r="B17" s="1579"/>
      <c r="C17" s="1579"/>
      <c r="D17" s="1579"/>
      <c r="E17" s="1579"/>
      <c r="F17" s="1579"/>
      <c r="G17" s="1579"/>
      <c r="H17" s="1579"/>
      <c r="I17" s="1579"/>
      <c r="J17" s="1579"/>
      <c r="K17" s="1579"/>
      <c r="L17" s="1579"/>
      <c r="M17" s="1579"/>
      <c r="N17" s="1579"/>
      <c r="O17" s="1579"/>
    </row>
    <row r="18" spans="1:15">
      <c r="B18" s="204"/>
      <c r="C18" s="204"/>
      <c r="D18" s="204"/>
    </row>
    <row r="19" spans="1:15" ht="26.25" customHeight="1">
      <c r="A19" s="114" t="s">
        <v>23</v>
      </c>
      <c r="B19" s="204"/>
      <c r="C19" s="204"/>
      <c r="D19" s="1686">
        <f>公営３内訳２!R26</f>
        <v>0</v>
      </c>
      <c r="E19" s="1686"/>
      <c r="F19" s="1686"/>
      <c r="G19" s="114" t="s">
        <v>2</v>
      </c>
    </row>
    <row r="20" spans="1:15">
      <c r="B20" s="204"/>
      <c r="C20" s="204"/>
      <c r="D20" s="204"/>
    </row>
    <row r="21" spans="1:15" ht="21" customHeight="1">
      <c r="A21" s="114" t="s">
        <v>24</v>
      </c>
      <c r="B21" s="204"/>
      <c r="C21" s="204"/>
      <c r="D21" s="204"/>
    </row>
    <row r="22" spans="1:15" ht="21" customHeight="1">
      <c r="A22" s="114" t="s">
        <v>25</v>
      </c>
      <c r="B22" s="204"/>
      <c r="C22" s="204"/>
      <c r="D22" s="204"/>
    </row>
    <row r="24" spans="1:15" ht="21" customHeight="1">
      <c r="A24" s="217" t="s">
        <v>414</v>
      </c>
      <c r="B24" s="114" t="str">
        <f>入力シート!C1</f>
        <v>令和4年7月10日執行参議院青森県選挙区選出議員選挙</v>
      </c>
      <c r="J24" s="153"/>
      <c r="K24" s="153"/>
      <c r="L24" s="153"/>
    </row>
    <row r="26" spans="1:15" ht="21" customHeight="1">
      <c r="A26" s="114" t="s">
        <v>26</v>
      </c>
      <c r="E26" s="144">
        <f>入力シート!C8</f>
        <v>0</v>
      </c>
      <c r="F26" s="141"/>
      <c r="G26" s="141">
        <f>入力シート!C10</f>
        <v>0</v>
      </c>
    </row>
    <row r="27" spans="1:15" ht="14.25" customHeight="1">
      <c r="A27" s="116"/>
      <c r="B27" s="116"/>
      <c r="C27" s="116"/>
      <c r="D27" s="116"/>
      <c r="E27" s="116"/>
      <c r="F27" s="193"/>
      <c r="G27" s="116"/>
      <c r="H27" s="116"/>
      <c r="I27" s="116"/>
      <c r="J27" s="116"/>
      <c r="K27" s="116"/>
      <c r="L27" s="116"/>
      <c r="M27" s="116"/>
      <c r="N27" s="116"/>
    </row>
    <row r="28" spans="1:15" ht="21" customHeight="1">
      <c r="A28" s="116" t="s">
        <v>267</v>
      </c>
      <c r="B28" s="116"/>
      <c r="C28" s="116"/>
      <c r="D28" s="116"/>
      <c r="E28" s="218"/>
      <c r="F28" s="219"/>
      <c r="G28" s="132"/>
      <c r="H28" s="132"/>
      <c r="I28" s="218"/>
      <c r="J28" s="132"/>
      <c r="K28" s="132"/>
      <c r="L28" s="116"/>
      <c r="M28" s="116"/>
      <c r="N28" s="116"/>
    </row>
    <row r="29" spans="1:15" ht="23.25" customHeight="1">
      <c r="A29" s="116"/>
      <c r="B29" s="950" t="s">
        <v>268</v>
      </c>
      <c r="C29" s="951"/>
      <c r="D29" s="952"/>
      <c r="E29" s="1641"/>
      <c r="F29" s="1642"/>
      <c r="G29" s="1642"/>
      <c r="H29" s="1643"/>
      <c r="I29" s="1653" t="s">
        <v>272</v>
      </c>
      <c r="J29" s="1654"/>
      <c r="K29" s="1641"/>
      <c r="L29" s="1642"/>
      <c r="M29" s="1642"/>
      <c r="N29" s="1643"/>
    </row>
    <row r="30" spans="1:15" ht="23.25" customHeight="1">
      <c r="A30" s="116"/>
      <c r="B30" s="950" t="s">
        <v>269</v>
      </c>
      <c r="C30" s="951"/>
      <c r="D30" s="952"/>
      <c r="E30" s="1655"/>
      <c r="F30" s="1656"/>
      <c r="G30" s="1656"/>
      <c r="H30" s="1657"/>
      <c r="I30" s="1653" t="s">
        <v>273</v>
      </c>
      <c r="J30" s="1654"/>
      <c r="K30" s="1655"/>
      <c r="L30" s="1656"/>
      <c r="M30" s="1656"/>
      <c r="N30" s="1657"/>
    </row>
    <row r="31" spans="1:15" ht="23.25" customHeight="1">
      <c r="A31" s="116"/>
      <c r="B31" s="950" t="s">
        <v>270</v>
      </c>
      <c r="C31" s="951"/>
      <c r="D31" s="952"/>
      <c r="E31" s="1641"/>
      <c r="F31" s="1642"/>
      <c r="G31" s="1642"/>
      <c r="H31" s="1643"/>
      <c r="I31" s="1653" t="s">
        <v>274</v>
      </c>
      <c r="J31" s="1654"/>
      <c r="K31" s="1655"/>
      <c r="L31" s="1656"/>
      <c r="M31" s="1656"/>
      <c r="N31" s="1657"/>
    </row>
    <row r="32" spans="1:15" ht="23.25" customHeight="1">
      <c r="A32" s="116"/>
      <c r="B32" s="939" t="s">
        <v>483</v>
      </c>
      <c r="C32" s="940"/>
      <c r="D32" s="941"/>
      <c r="E32" s="1644"/>
      <c r="F32" s="1645"/>
      <c r="G32" s="1645"/>
      <c r="H32" s="1645"/>
      <c r="I32" s="1645"/>
      <c r="J32" s="1645"/>
      <c r="K32" s="1645"/>
      <c r="L32" s="1645"/>
      <c r="M32" s="1645"/>
      <c r="N32" s="1646"/>
    </row>
    <row r="33" spans="1:15" ht="23.25" customHeight="1">
      <c r="A33" s="116"/>
      <c r="B33" s="1647" t="s">
        <v>271</v>
      </c>
      <c r="C33" s="1648"/>
      <c r="D33" s="1649"/>
      <c r="E33" s="1650"/>
      <c r="F33" s="1651"/>
      <c r="G33" s="1651"/>
      <c r="H33" s="1651"/>
      <c r="I33" s="1651"/>
      <c r="J33" s="1651"/>
      <c r="K33" s="1651"/>
      <c r="L33" s="1651"/>
      <c r="M33" s="1651"/>
      <c r="N33" s="1652"/>
    </row>
    <row r="34" spans="1:15" ht="16.5" customHeight="1">
      <c r="A34" s="116"/>
      <c r="B34" s="116"/>
      <c r="C34" s="116"/>
      <c r="D34" s="116"/>
      <c r="E34" s="218"/>
      <c r="F34" s="219"/>
      <c r="G34" s="132"/>
      <c r="H34" s="132"/>
      <c r="I34" s="132"/>
      <c r="J34" s="132"/>
      <c r="K34" s="132"/>
      <c r="L34" s="116"/>
      <c r="M34" s="116"/>
      <c r="N34" s="116"/>
    </row>
    <row r="35" spans="1:15" ht="14.25" customHeight="1">
      <c r="A35" s="116" t="s">
        <v>416</v>
      </c>
      <c r="B35" s="116"/>
      <c r="C35" s="116"/>
      <c r="D35" s="116"/>
      <c r="E35" s="116"/>
      <c r="F35" s="193"/>
      <c r="G35" s="116"/>
      <c r="H35" s="116"/>
      <c r="I35" s="116"/>
      <c r="J35" s="116"/>
      <c r="K35" s="116"/>
      <c r="L35" s="116"/>
      <c r="M35" s="116"/>
      <c r="N35" s="116"/>
    </row>
    <row r="36" spans="1:15" ht="14.25" customHeight="1">
      <c r="A36" s="114" t="s">
        <v>363</v>
      </c>
      <c r="B36" s="116"/>
      <c r="C36" s="116"/>
      <c r="D36" s="116"/>
      <c r="E36" s="116"/>
      <c r="F36" s="193"/>
      <c r="G36" s="116"/>
      <c r="H36" s="116"/>
      <c r="I36" s="116"/>
      <c r="J36" s="116"/>
      <c r="K36" s="116"/>
      <c r="L36" s="116"/>
      <c r="M36" s="116"/>
      <c r="N36" s="116"/>
    </row>
    <row r="37" spans="1:15" ht="14.25" customHeight="1">
      <c r="A37" s="114" t="s">
        <v>417</v>
      </c>
      <c r="B37" s="194"/>
      <c r="C37" s="194"/>
      <c r="D37" s="194"/>
      <c r="E37" s="194"/>
      <c r="F37" s="194"/>
      <c r="G37" s="194"/>
      <c r="H37" s="194"/>
      <c r="I37" s="194"/>
      <c r="J37" s="194"/>
      <c r="K37" s="194"/>
      <c r="L37" s="194"/>
      <c r="M37" s="194"/>
      <c r="N37" s="194"/>
      <c r="O37" s="194"/>
    </row>
    <row r="38" spans="1:15" ht="14.25" customHeight="1">
      <c r="A38" s="114" t="s">
        <v>418</v>
      </c>
    </row>
    <row r="39" spans="1:15">
      <c r="A39" s="114" t="s">
        <v>419</v>
      </c>
    </row>
    <row r="40" spans="1:15">
      <c r="A40" s="114" t="s">
        <v>420</v>
      </c>
    </row>
    <row r="41" spans="1:15">
      <c r="A41" s="116" t="s">
        <v>27</v>
      </c>
    </row>
    <row r="42" spans="1:15">
      <c r="A42" s="114" t="s">
        <v>361</v>
      </c>
    </row>
    <row r="43" spans="1:15">
      <c r="A43" s="114" t="s">
        <v>362</v>
      </c>
    </row>
    <row r="44" spans="1:15">
      <c r="A44" s="289" t="s">
        <v>1421</v>
      </c>
    </row>
    <row r="45" spans="1:15">
      <c r="A45" s="289" t="s">
        <v>1422</v>
      </c>
    </row>
    <row r="46" spans="1:15">
      <c r="A46" s="289" t="s">
        <v>1423</v>
      </c>
    </row>
    <row r="47" spans="1:15">
      <c r="A47" s="289" t="s">
        <v>1424</v>
      </c>
    </row>
    <row r="48" spans="1:15">
      <c r="O48" s="138" t="s">
        <v>535</v>
      </c>
    </row>
    <row r="50" spans="1:15" ht="28.5">
      <c r="A50" s="921" t="s">
        <v>18</v>
      </c>
      <c r="B50" s="921"/>
      <c r="C50" s="921"/>
      <c r="D50" s="921"/>
      <c r="E50" s="921"/>
      <c r="F50" s="921"/>
      <c r="G50" s="921"/>
      <c r="H50" s="921"/>
      <c r="I50" s="921"/>
      <c r="J50" s="921"/>
      <c r="K50" s="921"/>
      <c r="L50" s="921"/>
      <c r="M50" s="921"/>
      <c r="N50" s="921"/>
      <c r="O50" s="921"/>
    </row>
    <row r="51" spans="1:15" ht="21" customHeight="1">
      <c r="A51" s="920" t="s">
        <v>19</v>
      </c>
      <c r="B51" s="920"/>
      <c r="C51" s="920"/>
      <c r="D51" s="920"/>
      <c r="E51" s="920"/>
      <c r="F51" s="920"/>
      <c r="G51" s="920"/>
      <c r="H51" s="920"/>
      <c r="I51" s="920"/>
      <c r="J51" s="920"/>
      <c r="K51" s="920"/>
      <c r="L51" s="920"/>
      <c r="M51" s="920"/>
      <c r="N51" s="920"/>
      <c r="O51" s="920"/>
    </row>
    <row r="52" spans="1:15" ht="21" customHeight="1">
      <c r="K52" s="1658" t="s">
        <v>1420</v>
      </c>
      <c r="L52" s="1659"/>
      <c r="M52" s="1659"/>
      <c r="N52" s="1659"/>
      <c r="O52" s="1659"/>
    </row>
    <row r="53" spans="1:15">
      <c r="L53" s="204"/>
      <c r="M53" s="204"/>
      <c r="N53" s="204"/>
    </row>
    <row r="54" spans="1:15" ht="21" customHeight="1">
      <c r="A54" s="114" t="s">
        <v>20</v>
      </c>
      <c r="B54" s="204"/>
      <c r="C54" s="204"/>
      <c r="D54" s="204"/>
    </row>
    <row r="55" spans="1:15">
      <c r="B55" s="204"/>
      <c r="C55" s="204"/>
      <c r="D55" s="204"/>
    </row>
    <row r="56" spans="1:15" ht="21" customHeight="1">
      <c r="B56" s="204"/>
      <c r="C56" s="204"/>
      <c r="D56" s="204"/>
      <c r="E56" s="114" t="s">
        <v>275</v>
      </c>
      <c r="I56" s="1661"/>
      <c r="J56" s="1661"/>
      <c r="K56" s="1661"/>
      <c r="L56" s="1661"/>
      <c r="M56" s="1661"/>
      <c r="N56" s="1661"/>
    </row>
    <row r="57" spans="1:15" ht="21" customHeight="1">
      <c r="B57" s="204"/>
      <c r="C57" s="204"/>
      <c r="D57" s="204"/>
      <c r="E57" s="114" t="s">
        <v>276</v>
      </c>
      <c r="I57" s="1661"/>
      <c r="J57" s="1661"/>
      <c r="K57" s="1661"/>
      <c r="L57" s="1661"/>
      <c r="M57" s="1661"/>
      <c r="N57" s="1661"/>
      <c r="O57" s="138"/>
    </row>
    <row r="58" spans="1:15" ht="21" customHeight="1">
      <c r="B58" s="204"/>
      <c r="C58" s="204"/>
      <c r="D58" s="204"/>
      <c r="E58" s="114" t="s">
        <v>277</v>
      </c>
      <c r="G58" s="152"/>
      <c r="H58" s="152"/>
      <c r="I58" s="1661"/>
      <c r="J58" s="1661"/>
      <c r="K58" s="1661"/>
      <c r="L58" s="1661"/>
      <c r="M58" s="1661"/>
      <c r="N58" s="1661"/>
    </row>
    <row r="59" spans="1:15" ht="21" customHeight="1">
      <c r="B59" s="204"/>
      <c r="C59" s="204"/>
      <c r="D59" s="204"/>
      <c r="E59" s="114" t="s">
        <v>21</v>
      </c>
      <c r="G59" s="152"/>
      <c r="H59" s="152"/>
      <c r="I59" s="1660"/>
      <c r="J59" s="1660"/>
      <c r="K59" s="1660"/>
      <c r="L59" s="1660"/>
      <c r="M59" s="1660"/>
      <c r="N59" s="1660"/>
    </row>
    <row r="60" spans="1:15">
      <c r="B60" s="204"/>
      <c r="C60" s="204"/>
      <c r="D60" s="204"/>
    </row>
    <row r="61" spans="1:15">
      <c r="A61" s="289" t="s">
        <v>827</v>
      </c>
      <c r="B61" s="204"/>
      <c r="C61" s="204"/>
      <c r="D61" s="204"/>
    </row>
    <row r="62" spans="1:15">
      <c r="B62" s="204"/>
      <c r="C62" s="204"/>
      <c r="D62" s="204"/>
    </row>
    <row r="63" spans="1:15">
      <c r="B63" s="204"/>
      <c r="C63" s="204"/>
      <c r="D63" s="204"/>
    </row>
    <row r="64" spans="1:15">
      <c r="A64" s="1579" t="s">
        <v>589</v>
      </c>
      <c r="B64" s="1579"/>
      <c r="C64" s="1579"/>
      <c r="D64" s="1579"/>
      <c r="E64" s="1579"/>
      <c r="F64" s="1579"/>
      <c r="G64" s="1579"/>
      <c r="H64" s="1579"/>
      <c r="I64" s="1579"/>
      <c r="J64" s="1579"/>
      <c r="K64" s="1579"/>
      <c r="L64" s="1579"/>
      <c r="M64" s="1579"/>
      <c r="N64" s="1579"/>
      <c r="O64" s="1579"/>
    </row>
    <row r="65" spans="1:14">
      <c r="B65" s="204"/>
      <c r="C65" s="204"/>
      <c r="D65" s="204"/>
    </row>
    <row r="66" spans="1:14" ht="26.25" customHeight="1">
      <c r="A66" s="114" t="s">
        <v>23</v>
      </c>
      <c r="B66" s="204"/>
      <c r="C66" s="204"/>
      <c r="D66" s="1686">
        <f>公営３内訳２!R51</f>
        <v>0</v>
      </c>
      <c r="E66" s="1686"/>
      <c r="F66" s="1686"/>
      <c r="G66" s="114" t="s">
        <v>2</v>
      </c>
    </row>
    <row r="67" spans="1:14">
      <c r="B67" s="204"/>
      <c r="C67" s="204"/>
      <c r="D67" s="204"/>
    </row>
    <row r="68" spans="1:14" ht="21" customHeight="1">
      <c r="A68" s="114" t="s">
        <v>24</v>
      </c>
      <c r="B68" s="204"/>
      <c r="C68" s="204"/>
      <c r="D68" s="204"/>
    </row>
    <row r="69" spans="1:14" ht="21" customHeight="1">
      <c r="A69" s="114" t="s">
        <v>25</v>
      </c>
      <c r="B69" s="204"/>
      <c r="C69" s="204"/>
      <c r="D69" s="204"/>
    </row>
    <row r="71" spans="1:14" ht="21" customHeight="1">
      <c r="A71" s="217" t="s">
        <v>414</v>
      </c>
      <c r="B71" s="114" t="str">
        <f>入力シート!C1</f>
        <v>令和4年7月10日執行参議院青森県選挙区選出議員選挙</v>
      </c>
      <c r="J71" s="938"/>
      <c r="K71" s="938"/>
      <c r="L71" s="938"/>
    </row>
    <row r="73" spans="1:14" ht="21" customHeight="1">
      <c r="A73" s="114" t="s">
        <v>26</v>
      </c>
      <c r="E73" s="144">
        <f>入力シート!C8</f>
        <v>0</v>
      </c>
      <c r="F73" s="141"/>
      <c r="G73" s="141">
        <f>入力シート!C10</f>
        <v>0</v>
      </c>
    </row>
    <row r="74" spans="1:14">
      <c r="A74" s="116"/>
      <c r="B74" s="116"/>
      <c r="C74" s="116"/>
      <c r="D74" s="116"/>
      <c r="E74" s="116"/>
      <c r="F74" s="193"/>
      <c r="G74" s="116"/>
      <c r="H74" s="116"/>
      <c r="I74" s="116"/>
      <c r="J74" s="116"/>
      <c r="K74" s="116"/>
      <c r="L74" s="116"/>
      <c r="M74" s="116"/>
      <c r="N74" s="116"/>
    </row>
    <row r="75" spans="1:14" ht="21" customHeight="1">
      <c r="A75" s="116" t="s">
        <v>267</v>
      </c>
      <c r="B75" s="116"/>
      <c r="C75" s="116"/>
      <c r="D75" s="116"/>
      <c r="E75" s="218"/>
      <c r="F75" s="219"/>
      <c r="G75" s="132"/>
      <c r="H75" s="132"/>
      <c r="I75" s="218"/>
      <c r="J75" s="132"/>
      <c r="K75" s="132"/>
      <c r="L75" s="116"/>
      <c r="M75" s="116"/>
      <c r="N75" s="116"/>
    </row>
    <row r="76" spans="1:14" ht="23.25" customHeight="1">
      <c r="A76" s="116"/>
      <c r="B76" s="950" t="s">
        <v>268</v>
      </c>
      <c r="C76" s="951"/>
      <c r="D76" s="952"/>
      <c r="E76" s="1641"/>
      <c r="F76" s="1642"/>
      <c r="G76" s="1642"/>
      <c r="H76" s="1643"/>
      <c r="I76" s="1653" t="s">
        <v>272</v>
      </c>
      <c r="J76" s="1654"/>
      <c r="K76" s="1641"/>
      <c r="L76" s="1642"/>
      <c r="M76" s="1642"/>
      <c r="N76" s="1643"/>
    </row>
    <row r="77" spans="1:14" ht="23.25" customHeight="1">
      <c r="A77" s="116"/>
      <c r="B77" s="950" t="s">
        <v>269</v>
      </c>
      <c r="C77" s="951"/>
      <c r="D77" s="952"/>
      <c r="E77" s="1655"/>
      <c r="F77" s="1656"/>
      <c r="G77" s="1656"/>
      <c r="H77" s="1657"/>
      <c r="I77" s="1653" t="s">
        <v>273</v>
      </c>
      <c r="J77" s="1654"/>
      <c r="K77" s="1655"/>
      <c r="L77" s="1656"/>
      <c r="M77" s="1656"/>
      <c r="N77" s="1657"/>
    </row>
    <row r="78" spans="1:14" ht="23.25" customHeight="1">
      <c r="A78" s="116"/>
      <c r="B78" s="950" t="s">
        <v>270</v>
      </c>
      <c r="C78" s="951"/>
      <c r="D78" s="952"/>
      <c r="E78" s="1641"/>
      <c r="F78" s="1642"/>
      <c r="G78" s="1642"/>
      <c r="H78" s="1643"/>
      <c r="I78" s="1653" t="s">
        <v>274</v>
      </c>
      <c r="J78" s="1654"/>
      <c r="K78" s="1655"/>
      <c r="L78" s="1656"/>
      <c r="M78" s="1656"/>
      <c r="N78" s="1657"/>
    </row>
    <row r="79" spans="1:14" ht="23.25" customHeight="1">
      <c r="A79" s="116"/>
      <c r="B79" s="939" t="s">
        <v>483</v>
      </c>
      <c r="C79" s="940"/>
      <c r="D79" s="941"/>
      <c r="E79" s="1644"/>
      <c r="F79" s="1645"/>
      <c r="G79" s="1645"/>
      <c r="H79" s="1645"/>
      <c r="I79" s="1645"/>
      <c r="J79" s="1645"/>
      <c r="K79" s="1645"/>
      <c r="L79" s="1645"/>
      <c r="M79" s="1645"/>
      <c r="N79" s="1646"/>
    </row>
    <row r="80" spans="1:14" ht="23.25" customHeight="1">
      <c r="A80" s="116"/>
      <c r="B80" s="1647" t="s">
        <v>271</v>
      </c>
      <c r="C80" s="1648"/>
      <c r="D80" s="1649"/>
      <c r="E80" s="1650"/>
      <c r="F80" s="1651"/>
      <c r="G80" s="1651"/>
      <c r="H80" s="1651"/>
      <c r="I80" s="1651"/>
      <c r="J80" s="1651"/>
      <c r="K80" s="1651"/>
      <c r="L80" s="1651"/>
      <c r="M80" s="1651"/>
      <c r="N80" s="1652"/>
    </row>
    <row r="81" spans="1:15" ht="15.75" customHeight="1">
      <c r="A81" s="116"/>
      <c r="B81" s="116"/>
      <c r="C81" s="116"/>
      <c r="D81" s="116"/>
      <c r="E81" s="218"/>
      <c r="F81" s="219"/>
      <c r="G81" s="132"/>
      <c r="H81" s="132"/>
      <c r="I81" s="132"/>
      <c r="J81" s="132"/>
      <c r="K81" s="132"/>
      <c r="L81" s="116"/>
      <c r="M81" s="116"/>
      <c r="N81" s="116"/>
    </row>
    <row r="82" spans="1:15">
      <c r="A82" s="116" t="s">
        <v>416</v>
      </c>
      <c r="B82" s="116"/>
      <c r="C82" s="116"/>
      <c r="D82" s="116"/>
      <c r="E82" s="116"/>
      <c r="F82" s="193"/>
      <c r="G82" s="116"/>
      <c r="H82" s="116"/>
      <c r="I82" s="116"/>
      <c r="J82" s="116"/>
      <c r="K82" s="116"/>
      <c r="L82" s="116"/>
      <c r="M82" s="116"/>
      <c r="N82" s="116"/>
    </row>
    <row r="83" spans="1:15">
      <c r="A83" s="114" t="s">
        <v>363</v>
      </c>
      <c r="B83" s="116"/>
      <c r="C83" s="116"/>
      <c r="D83" s="116"/>
      <c r="E83" s="116"/>
      <c r="F83" s="193"/>
      <c r="G83" s="116"/>
      <c r="H83" s="116"/>
      <c r="I83" s="116"/>
      <c r="J83" s="116"/>
      <c r="K83" s="116"/>
      <c r="L83" s="116"/>
      <c r="M83" s="116"/>
      <c r="N83" s="116"/>
    </row>
    <row r="84" spans="1:15">
      <c r="A84" s="114" t="s">
        <v>417</v>
      </c>
      <c r="B84" s="194"/>
      <c r="C84" s="194"/>
      <c r="D84" s="194"/>
      <c r="E84" s="194"/>
      <c r="F84" s="194"/>
      <c r="G84" s="194"/>
      <c r="H84" s="194"/>
      <c r="I84" s="194"/>
      <c r="J84" s="194"/>
      <c r="K84" s="194"/>
      <c r="L84" s="194"/>
      <c r="M84" s="194"/>
      <c r="N84" s="194"/>
      <c r="O84" s="194"/>
    </row>
    <row r="85" spans="1:15">
      <c r="A85" s="114" t="s">
        <v>418</v>
      </c>
    </row>
    <row r="86" spans="1:15">
      <c r="A86" s="114" t="s">
        <v>419</v>
      </c>
    </row>
    <row r="87" spans="1:15">
      <c r="A87" s="114" t="s">
        <v>420</v>
      </c>
    </row>
    <row r="88" spans="1:15">
      <c r="A88" s="116" t="s">
        <v>27</v>
      </c>
    </row>
    <row r="89" spans="1:15">
      <c r="A89" s="114" t="s">
        <v>361</v>
      </c>
    </row>
    <row r="90" spans="1:15">
      <c r="A90" s="114" t="s">
        <v>362</v>
      </c>
    </row>
    <row r="91" spans="1:15">
      <c r="A91" s="289" t="s">
        <v>1421</v>
      </c>
    </row>
    <row r="92" spans="1:15">
      <c r="A92" s="289" t="s">
        <v>1422</v>
      </c>
    </row>
    <row r="93" spans="1:15">
      <c r="A93" s="289" t="s">
        <v>1423</v>
      </c>
    </row>
    <row r="94" spans="1:15">
      <c r="A94" s="289" t="s">
        <v>1424</v>
      </c>
    </row>
    <row r="95" spans="1:15">
      <c r="O95" s="138" t="s">
        <v>535</v>
      </c>
    </row>
    <row r="97" spans="1:15" ht="28.5">
      <c r="A97" s="921" t="s">
        <v>18</v>
      </c>
      <c r="B97" s="921"/>
      <c r="C97" s="921"/>
      <c r="D97" s="921"/>
      <c r="E97" s="921"/>
      <c r="F97" s="921"/>
      <c r="G97" s="921"/>
      <c r="H97" s="921"/>
      <c r="I97" s="921"/>
      <c r="J97" s="921"/>
      <c r="K97" s="921"/>
      <c r="L97" s="921"/>
      <c r="M97" s="921"/>
      <c r="N97" s="921"/>
      <c r="O97" s="921"/>
    </row>
    <row r="98" spans="1:15" ht="21" customHeight="1">
      <c r="A98" s="920" t="s">
        <v>19</v>
      </c>
      <c r="B98" s="920"/>
      <c r="C98" s="920"/>
      <c r="D98" s="920"/>
      <c r="E98" s="920"/>
      <c r="F98" s="920"/>
      <c r="G98" s="920"/>
      <c r="H98" s="920"/>
      <c r="I98" s="920"/>
      <c r="J98" s="920"/>
      <c r="K98" s="920"/>
      <c r="L98" s="920"/>
      <c r="M98" s="920"/>
      <c r="N98" s="920"/>
      <c r="O98" s="920"/>
    </row>
    <row r="99" spans="1:15" ht="21" customHeight="1">
      <c r="K99" s="1658" t="s">
        <v>1420</v>
      </c>
      <c r="L99" s="1659"/>
      <c r="M99" s="1659"/>
      <c r="N99" s="1659"/>
      <c r="O99" s="1659"/>
    </row>
    <row r="100" spans="1:15">
      <c r="L100" s="204"/>
      <c r="M100" s="204"/>
      <c r="N100" s="204"/>
    </row>
    <row r="101" spans="1:15" ht="21" customHeight="1">
      <c r="A101" s="114" t="s">
        <v>20</v>
      </c>
      <c r="B101" s="204"/>
      <c r="C101" s="204"/>
      <c r="D101" s="204"/>
    </row>
    <row r="102" spans="1:15">
      <c r="B102" s="204"/>
      <c r="C102" s="204"/>
      <c r="D102" s="204"/>
    </row>
    <row r="103" spans="1:15" ht="21" customHeight="1">
      <c r="B103" s="204"/>
      <c r="C103" s="204"/>
      <c r="D103" s="204"/>
      <c r="E103" s="114" t="s">
        <v>275</v>
      </c>
      <c r="I103" s="1661"/>
      <c r="J103" s="1661"/>
      <c r="K103" s="1661"/>
      <c r="L103" s="1661"/>
      <c r="M103" s="1661"/>
      <c r="N103" s="1661"/>
    </row>
    <row r="104" spans="1:15" ht="21" customHeight="1">
      <c r="B104" s="204"/>
      <c r="C104" s="204"/>
      <c r="D104" s="204"/>
      <c r="E104" s="114" t="s">
        <v>276</v>
      </c>
      <c r="I104" s="1661"/>
      <c r="J104" s="1661"/>
      <c r="K104" s="1661"/>
      <c r="L104" s="1661"/>
      <c r="M104" s="1661"/>
      <c r="N104" s="1661"/>
      <c r="O104" s="138"/>
    </row>
    <row r="105" spans="1:15" ht="21" customHeight="1">
      <c r="B105" s="204"/>
      <c r="C105" s="204"/>
      <c r="D105" s="204"/>
      <c r="E105" s="114" t="s">
        <v>277</v>
      </c>
      <c r="G105" s="152"/>
      <c r="H105" s="152"/>
      <c r="I105" s="1661"/>
      <c r="J105" s="1661"/>
      <c r="K105" s="1661"/>
      <c r="L105" s="1661"/>
      <c r="M105" s="1661"/>
      <c r="N105" s="1661"/>
    </row>
    <row r="106" spans="1:15" ht="21" customHeight="1">
      <c r="B106" s="204"/>
      <c r="C106" s="204"/>
      <c r="D106" s="204"/>
      <c r="E106" s="114" t="s">
        <v>21</v>
      </c>
      <c r="G106" s="152"/>
      <c r="H106" s="152"/>
      <c r="I106" s="1660"/>
      <c r="J106" s="1660"/>
      <c r="K106" s="1660"/>
      <c r="L106" s="1660"/>
      <c r="M106" s="1660"/>
      <c r="N106" s="1660"/>
    </row>
    <row r="107" spans="1:15">
      <c r="B107" s="204"/>
      <c r="C107" s="204"/>
      <c r="D107" s="204"/>
    </row>
    <row r="108" spans="1:15">
      <c r="A108" s="289" t="s">
        <v>827</v>
      </c>
      <c r="B108" s="204"/>
      <c r="C108" s="204"/>
      <c r="D108" s="204"/>
    </row>
    <row r="109" spans="1:15">
      <c r="B109" s="204"/>
      <c r="C109" s="204"/>
      <c r="D109" s="204"/>
    </row>
    <row r="110" spans="1:15">
      <c r="B110" s="204"/>
      <c r="C110" s="204"/>
      <c r="D110" s="204"/>
    </row>
    <row r="111" spans="1:15">
      <c r="A111" s="1579" t="s">
        <v>589</v>
      </c>
      <c r="B111" s="1579"/>
      <c r="C111" s="1579"/>
      <c r="D111" s="1579"/>
      <c r="E111" s="1579"/>
      <c r="F111" s="1579"/>
      <c r="G111" s="1579"/>
      <c r="H111" s="1579"/>
      <c r="I111" s="1579"/>
      <c r="J111" s="1579"/>
      <c r="K111" s="1579"/>
      <c r="L111" s="1579"/>
      <c r="M111" s="1579"/>
      <c r="N111" s="1579"/>
      <c r="O111" s="1579"/>
    </row>
    <row r="112" spans="1:15">
      <c r="B112" s="204"/>
      <c r="C112" s="204"/>
      <c r="D112" s="204"/>
    </row>
    <row r="113" spans="1:14" ht="21" customHeight="1">
      <c r="A113" s="114" t="s">
        <v>23</v>
      </c>
      <c r="B113" s="204"/>
      <c r="C113" s="204"/>
      <c r="D113" s="1662">
        <f>公営３内訳２!N82</f>
        <v>0</v>
      </c>
      <c r="E113" s="1662"/>
      <c r="F113" s="1662"/>
      <c r="G113" s="114" t="s">
        <v>2</v>
      </c>
    </row>
    <row r="114" spans="1:14">
      <c r="B114" s="204"/>
      <c r="C114" s="204"/>
      <c r="D114" s="204"/>
    </row>
    <row r="115" spans="1:14" ht="21" customHeight="1">
      <c r="A115" s="114" t="s">
        <v>24</v>
      </c>
      <c r="B115" s="204"/>
      <c r="C115" s="204"/>
      <c r="D115" s="204"/>
    </row>
    <row r="116" spans="1:14" ht="21" customHeight="1">
      <c r="A116" s="114" t="s">
        <v>25</v>
      </c>
      <c r="B116" s="204"/>
      <c r="C116" s="204"/>
      <c r="D116" s="204"/>
    </row>
    <row r="118" spans="1:14" ht="21" customHeight="1">
      <c r="A118" s="217" t="s">
        <v>414</v>
      </c>
      <c r="B118" s="114" t="str">
        <f>入力シート!C1</f>
        <v>令和4年7月10日執行参議院青森県選挙区選出議員選挙</v>
      </c>
      <c r="J118" s="153"/>
      <c r="K118" s="153"/>
      <c r="L118" s="153"/>
    </row>
    <row r="120" spans="1:14" ht="21" customHeight="1">
      <c r="A120" s="114" t="s">
        <v>26</v>
      </c>
      <c r="E120" s="144">
        <f>入力シート!C8</f>
        <v>0</v>
      </c>
      <c r="F120" s="141"/>
      <c r="G120" s="141">
        <f>入力シート!C10</f>
        <v>0</v>
      </c>
    </row>
    <row r="121" spans="1:14">
      <c r="A121" s="116"/>
      <c r="B121" s="116"/>
      <c r="C121" s="116"/>
      <c r="D121" s="116"/>
      <c r="E121" s="116"/>
      <c r="F121" s="193"/>
      <c r="G121" s="116"/>
      <c r="H121" s="116"/>
      <c r="I121" s="116"/>
      <c r="J121" s="116"/>
      <c r="K121" s="116"/>
      <c r="L121" s="116"/>
      <c r="M121" s="116"/>
      <c r="N121" s="116"/>
    </row>
    <row r="122" spans="1:14" ht="21" customHeight="1">
      <c r="A122" s="116" t="s">
        <v>267</v>
      </c>
      <c r="B122" s="116"/>
      <c r="C122" s="116"/>
      <c r="D122" s="116"/>
      <c r="E122" s="218"/>
      <c r="F122" s="219"/>
      <c r="G122" s="132"/>
      <c r="H122" s="132"/>
      <c r="I122" s="218"/>
      <c r="J122" s="132"/>
      <c r="K122" s="132"/>
      <c r="L122" s="116"/>
      <c r="M122" s="116"/>
      <c r="N122" s="116"/>
    </row>
    <row r="123" spans="1:14" ht="23.25" customHeight="1">
      <c r="A123" s="116"/>
      <c r="B123" s="950" t="s">
        <v>268</v>
      </c>
      <c r="C123" s="951"/>
      <c r="D123" s="952"/>
      <c r="E123" s="1641"/>
      <c r="F123" s="1642"/>
      <c r="G123" s="1642"/>
      <c r="H123" s="1643"/>
      <c r="I123" s="1653" t="s">
        <v>272</v>
      </c>
      <c r="J123" s="1654"/>
      <c r="K123" s="1641"/>
      <c r="L123" s="1642"/>
      <c r="M123" s="1642"/>
      <c r="N123" s="1643"/>
    </row>
    <row r="124" spans="1:14" ht="23.25" customHeight="1">
      <c r="A124" s="116"/>
      <c r="B124" s="950" t="s">
        <v>269</v>
      </c>
      <c r="C124" s="951"/>
      <c r="D124" s="952"/>
      <c r="E124" s="1655"/>
      <c r="F124" s="1656"/>
      <c r="G124" s="1656"/>
      <c r="H124" s="1657"/>
      <c r="I124" s="1653" t="s">
        <v>273</v>
      </c>
      <c r="J124" s="1654"/>
      <c r="K124" s="1655"/>
      <c r="L124" s="1656"/>
      <c r="M124" s="1656"/>
      <c r="N124" s="1657"/>
    </row>
    <row r="125" spans="1:14" ht="23.25" customHeight="1">
      <c r="A125" s="116"/>
      <c r="B125" s="950" t="s">
        <v>270</v>
      </c>
      <c r="C125" s="951"/>
      <c r="D125" s="952"/>
      <c r="E125" s="1641"/>
      <c r="F125" s="1642"/>
      <c r="G125" s="1642"/>
      <c r="H125" s="1643"/>
      <c r="I125" s="1653" t="s">
        <v>274</v>
      </c>
      <c r="J125" s="1654"/>
      <c r="K125" s="1655"/>
      <c r="L125" s="1656"/>
      <c r="M125" s="1656"/>
      <c r="N125" s="1657"/>
    </row>
    <row r="126" spans="1:14" ht="23.25" customHeight="1">
      <c r="A126" s="116"/>
      <c r="B126" s="939" t="s">
        <v>483</v>
      </c>
      <c r="C126" s="940"/>
      <c r="D126" s="941"/>
      <c r="E126" s="1644"/>
      <c r="F126" s="1645"/>
      <c r="G126" s="1645"/>
      <c r="H126" s="1645"/>
      <c r="I126" s="1645"/>
      <c r="J126" s="1645"/>
      <c r="K126" s="1645"/>
      <c r="L126" s="1645"/>
      <c r="M126" s="1645"/>
      <c r="N126" s="1646"/>
    </row>
    <row r="127" spans="1:14" ht="23.25" customHeight="1">
      <c r="A127" s="116"/>
      <c r="B127" s="1647" t="s">
        <v>271</v>
      </c>
      <c r="C127" s="1648"/>
      <c r="D127" s="1649"/>
      <c r="E127" s="1650"/>
      <c r="F127" s="1651"/>
      <c r="G127" s="1651"/>
      <c r="H127" s="1651"/>
      <c r="I127" s="1651"/>
      <c r="J127" s="1651"/>
      <c r="K127" s="1651"/>
      <c r="L127" s="1651"/>
      <c r="M127" s="1651"/>
      <c r="N127" s="1652"/>
    </row>
    <row r="128" spans="1:14" ht="16.5" customHeight="1">
      <c r="A128" s="116"/>
      <c r="B128" s="116"/>
      <c r="C128" s="116"/>
      <c r="D128" s="116"/>
      <c r="E128" s="218"/>
      <c r="F128" s="219"/>
      <c r="G128" s="132"/>
      <c r="H128" s="132"/>
      <c r="I128" s="132"/>
      <c r="J128" s="132"/>
      <c r="K128" s="132"/>
      <c r="L128" s="116"/>
      <c r="M128" s="116"/>
      <c r="N128" s="116"/>
    </row>
    <row r="129" spans="1:15">
      <c r="A129" s="116" t="s">
        <v>416</v>
      </c>
      <c r="B129" s="116"/>
      <c r="C129" s="116"/>
      <c r="D129" s="116"/>
      <c r="E129" s="116"/>
      <c r="F129" s="193"/>
      <c r="G129" s="116"/>
      <c r="H129" s="116"/>
      <c r="I129" s="116"/>
      <c r="J129" s="116"/>
      <c r="K129" s="116"/>
      <c r="L129" s="116"/>
      <c r="M129" s="116"/>
      <c r="N129" s="116"/>
    </row>
    <row r="130" spans="1:15">
      <c r="A130" s="114" t="s">
        <v>363</v>
      </c>
      <c r="B130" s="116"/>
      <c r="C130" s="116"/>
      <c r="D130" s="116"/>
      <c r="E130" s="116"/>
      <c r="F130" s="193"/>
      <c r="G130" s="116"/>
      <c r="H130" s="116"/>
      <c r="I130" s="116"/>
      <c r="J130" s="116"/>
      <c r="K130" s="116"/>
      <c r="L130" s="116"/>
      <c r="M130" s="116"/>
      <c r="N130" s="116"/>
    </row>
    <row r="131" spans="1:15">
      <c r="A131" s="114" t="s">
        <v>417</v>
      </c>
      <c r="B131" s="194"/>
      <c r="C131" s="194"/>
      <c r="D131" s="194"/>
      <c r="E131" s="194"/>
      <c r="F131" s="194"/>
      <c r="G131" s="194"/>
      <c r="H131" s="194"/>
      <c r="I131" s="194"/>
      <c r="J131" s="194"/>
      <c r="K131" s="194"/>
      <c r="L131" s="194"/>
      <c r="M131" s="194"/>
      <c r="N131" s="194"/>
      <c r="O131" s="194"/>
    </row>
    <row r="132" spans="1:15">
      <c r="A132" s="114" t="s">
        <v>418</v>
      </c>
    </row>
    <row r="133" spans="1:15">
      <c r="A133" s="114" t="s">
        <v>419</v>
      </c>
    </row>
    <row r="134" spans="1:15">
      <c r="A134" s="114" t="s">
        <v>420</v>
      </c>
    </row>
    <row r="135" spans="1:15">
      <c r="A135" s="116" t="s">
        <v>27</v>
      </c>
    </row>
    <row r="136" spans="1:15">
      <c r="A136" s="114" t="s">
        <v>361</v>
      </c>
    </row>
    <row r="137" spans="1:15">
      <c r="A137" s="114" t="s">
        <v>362</v>
      </c>
    </row>
    <row r="138" spans="1:15">
      <c r="A138" s="289" t="s">
        <v>1421</v>
      </c>
    </row>
    <row r="139" spans="1:15">
      <c r="A139" s="289" t="s">
        <v>1422</v>
      </c>
    </row>
    <row r="140" spans="1:15">
      <c r="A140" s="289" t="s">
        <v>1423</v>
      </c>
    </row>
    <row r="141" spans="1:15">
      <c r="A141" s="289" t="s">
        <v>1424</v>
      </c>
    </row>
  </sheetData>
  <mergeCells count="70">
    <mergeCell ref="I124:J124"/>
    <mergeCell ref="K124:N124"/>
    <mergeCell ref="B127:D127"/>
    <mergeCell ref="E127:N127"/>
    <mergeCell ref="B125:D125"/>
    <mergeCell ref="E125:H125"/>
    <mergeCell ref="I125:J125"/>
    <mergeCell ref="K125:N125"/>
    <mergeCell ref="B126:D126"/>
    <mergeCell ref="E126:N126"/>
    <mergeCell ref="B124:D124"/>
    <mergeCell ref="E124:H124"/>
    <mergeCell ref="I77:J77"/>
    <mergeCell ref="K77:N77"/>
    <mergeCell ref="A97:O97"/>
    <mergeCell ref="A98:O98"/>
    <mergeCell ref="B78:D78"/>
    <mergeCell ref="E78:H78"/>
    <mergeCell ref="I78:J78"/>
    <mergeCell ref="K78:N78"/>
    <mergeCell ref="B77:D77"/>
    <mergeCell ref="E77:H77"/>
    <mergeCell ref="I106:N106"/>
    <mergeCell ref="A111:O111"/>
    <mergeCell ref="E123:H123"/>
    <mergeCell ref="I123:J123"/>
    <mergeCell ref="K123:N123"/>
    <mergeCell ref="D113:F113"/>
    <mergeCell ref="B123:D123"/>
    <mergeCell ref="K99:O99"/>
    <mergeCell ref="I103:N105"/>
    <mergeCell ref="B79:D79"/>
    <mergeCell ref="E79:N79"/>
    <mergeCell ref="B80:D80"/>
    <mergeCell ref="E80:N80"/>
    <mergeCell ref="I56:N58"/>
    <mergeCell ref="I59:N59"/>
    <mergeCell ref="B76:D76"/>
    <mergeCell ref="E76:H76"/>
    <mergeCell ref="I76:J76"/>
    <mergeCell ref="K76:N76"/>
    <mergeCell ref="D66:F66"/>
    <mergeCell ref="J71:L71"/>
    <mergeCell ref="A64:O64"/>
    <mergeCell ref="B32:D32"/>
    <mergeCell ref="E32:N32"/>
    <mergeCell ref="K52:O52"/>
    <mergeCell ref="B33:D33"/>
    <mergeCell ref="E33:N33"/>
    <mergeCell ref="A50:O50"/>
    <mergeCell ref="A51:O51"/>
    <mergeCell ref="B31:D31"/>
    <mergeCell ref="E31:H31"/>
    <mergeCell ref="I31:J31"/>
    <mergeCell ref="K31:N31"/>
    <mergeCell ref="B30:D30"/>
    <mergeCell ref="E30:H30"/>
    <mergeCell ref="I30:J30"/>
    <mergeCell ref="K30:N30"/>
    <mergeCell ref="B29:D29"/>
    <mergeCell ref="E29:H29"/>
    <mergeCell ref="I29:J29"/>
    <mergeCell ref="K29:N29"/>
    <mergeCell ref="A17:O17"/>
    <mergeCell ref="D19:F19"/>
    <mergeCell ref="A3:O3"/>
    <mergeCell ref="A4:O4"/>
    <mergeCell ref="K5:O5"/>
    <mergeCell ref="I12:N12"/>
    <mergeCell ref="I9:N11"/>
  </mergeCells>
  <phoneticPr fontId="3"/>
  <pageMargins left="0.78740157480314965" right="0.35433070866141736" top="0.59055118110236227" bottom="0.59055118110236227" header="0.51181102362204722" footer="0.51181102362204722"/>
  <pageSetup paperSize="9" orientation="portrait" blackAndWhite="1" horizontalDpi="200" verticalDpi="200" r:id="rId1"/>
  <headerFooter alignWithMargins="0"/>
  <rowBreaks count="2" manualBreakCount="2">
    <brk id="47" max="14" man="1"/>
    <brk id="94" max="14" man="1"/>
  </rowBreaks>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Y87"/>
  <sheetViews>
    <sheetView view="pageBreakPreview" zoomScaleNormal="100" zoomScaleSheetLayoutView="100" workbookViewId="0">
      <selection activeCell="I82" sqref="I82:M82"/>
    </sheetView>
  </sheetViews>
  <sheetFormatPr defaultColWidth="5.875" defaultRowHeight="13.5"/>
  <cols>
    <col min="1" max="3" width="5.875" customWidth="1"/>
    <col min="4" max="4" width="3.5" bestFit="1" customWidth="1"/>
    <col min="5" max="5" width="7.5" bestFit="1" customWidth="1"/>
    <col min="6" max="6" width="5.625" customWidth="1"/>
    <col min="7" max="7" width="2.5" bestFit="1" customWidth="1"/>
    <col min="8" max="8" width="3.75" customWidth="1"/>
    <col min="9" max="10" width="4.125" customWidth="1"/>
    <col min="11" max="11" width="9.375" customWidth="1"/>
    <col min="12" max="12" width="3.5" customWidth="1"/>
    <col min="13" max="14" width="3.75" customWidth="1"/>
    <col min="15" max="15" width="3.5" customWidth="1"/>
    <col min="16" max="17" width="4.125" customWidth="1"/>
    <col min="18" max="18" width="8.5" bestFit="1" customWidth="1"/>
    <col min="19" max="19" width="3.5" bestFit="1" customWidth="1"/>
    <col min="20" max="20" width="8" customWidth="1"/>
    <col min="24" max="24" width="8.5" bestFit="1" customWidth="1"/>
  </cols>
  <sheetData>
    <row r="1" spans="1:20" ht="14.25">
      <c r="A1" s="1"/>
      <c r="B1" s="1"/>
      <c r="C1" s="1"/>
      <c r="D1" s="1"/>
      <c r="E1" s="1"/>
      <c r="F1" s="1"/>
      <c r="G1" s="1"/>
      <c r="H1" s="1"/>
      <c r="I1" s="1"/>
      <c r="J1" s="1"/>
      <c r="K1" s="1"/>
      <c r="L1" s="1"/>
      <c r="M1" s="1"/>
      <c r="N1" s="1"/>
      <c r="O1" s="1"/>
      <c r="P1" s="1"/>
      <c r="Q1" s="1"/>
      <c r="R1" s="1"/>
      <c r="S1" s="1"/>
      <c r="T1" s="2" t="s">
        <v>38</v>
      </c>
    </row>
    <row r="2" spans="1:20" ht="14.25">
      <c r="A2" s="1"/>
      <c r="B2" s="1"/>
      <c r="C2" s="1"/>
      <c r="D2" s="1"/>
      <c r="E2" s="1"/>
      <c r="F2" s="1"/>
      <c r="G2" s="1"/>
      <c r="H2" s="1"/>
      <c r="I2" s="1"/>
      <c r="J2" s="1"/>
      <c r="K2" s="1"/>
      <c r="L2" s="1"/>
      <c r="M2" s="1"/>
      <c r="N2" s="1"/>
      <c r="O2" s="1"/>
      <c r="P2" s="1"/>
      <c r="Q2" s="1"/>
      <c r="R2" s="1"/>
      <c r="S2" s="1"/>
      <c r="T2" s="1"/>
    </row>
    <row r="3" spans="1:20" ht="28.5">
      <c r="A3" s="1672" t="s">
        <v>29</v>
      </c>
      <c r="B3" s="1672"/>
      <c r="C3" s="1672"/>
      <c r="D3" s="1672"/>
      <c r="E3" s="1672"/>
      <c r="F3" s="1672"/>
      <c r="G3" s="1672"/>
      <c r="H3" s="1672"/>
      <c r="I3" s="1672"/>
      <c r="J3" s="1672"/>
      <c r="K3" s="1672"/>
      <c r="L3" s="1672"/>
      <c r="M3" s="1672"/>
      <c r="N3" s="1672"/>
      <c r="O3" s="1672"/>
      <c r="P3" s="1672"/>
      <c r="Q3" s="1672"/>
      <c r="R3" s="1672"/>
      <c r="S3" s="1672"/>
      <c r="T3" s="1672"/>
    </row>
    <row r="4" spans="1:20" ht="14.25">
      <c r="A4" s="1670" t="s">
        <v>39</v>
      </c>
      <c r="B4" s="1670"/>
      <c r="C4" s="1670"/>
      <c r="D4" s="1670"/>
      <c r="E4" s="1670"/>
      <c r="F4" s="1670"/>
      <c r="G4" s="1670"/>
      <c r="H4" s="1670"/>
      <c r="I4" s="1670"/>
      <c r="J4" s="1670"/>
      <c r="K4" s="1670"/>
      <c r="L4" s="1670"/>
      <c r="M4" s="1670"/>
      <c r="N4" s="1670"/>
      <c r="O4" s="1670"/>
      <c r="P4" s="1670"/>
      <c r="Q4" s="1670"/>
      <c r="R4" s="1670"/>
      <c r="S4" s="1670"/>
      <c r="T4" s="1670"/>
    </row>
    <row r="5" spans="1:20" ht="14.25">
      <c r="A5" s="1"/>
      <c r="B5" s="1"/>
      <c r="C5" s="1"/>
      <c r="D5" s="1"/>
      <c r="E5" s="1"/>
      <c r="F5" s="1"/>
      <c r="G5" s="1"/>
      <c r="H5" s="1"/>
      <c r="I5" s="1"/>
      <c r="J5" s="1"/>
      <c r="K5" s="1"/>
      <c r="L5" s="1"/>
      <c r="M5" s="1"/>
      <c r="N5" s="1"/>
      <c r="O5" s="1"/>
      <c r="P5" s="1"/>
      <c r="Q5" s="1"/>
      <c r="R5" s="1"/>
      <c r="S5" s="1"/>
      <c r="T5" s="1"/>
    </row>
    <row r="6" spans="1:20" ht="14.25">
      <c r="A6" s="1" t="s">
        <v>373</v>
      </c>
      <c r="B6" s="1"/>
      <c r="C6" s="1"/>
      <c r="D6" s="1"/>
      <c r="E6" s="1"/>
      <c r="F6" s="1"/>
      <c r="G6" s="1"/>
      <c r="H6" s="1"/>
      <c r="I6" s="1"/>
      <c r="J6" s="1"/>
      <c r="K6" s="1"/>
      <c r="L6" s="1"/>
      <c r="M6" s="1"/>
      <c r="N6" s="1"/>
      <c r="O6" s="1"/>
      <c r="P6" s="1"/>
      <c r="Q6" s="1"/>
      <c r="R6" s="1"/>
      <c r="S6" s="1"/>
      <c r="T6" s="1"/>
    </row>
    <row r="7" spans="1:20" ht="36.75" customHeight="1">
      <c r="A7" s="1676" t="s">
        <v>31</v>
      </c>
      <c r="B7" s="1677"/>
      <c r="C7" s="1678"/>
      <c r="D7" s="1227" t="s">
        <v>368</v>
      </c>
      <c r="E7" s="1228"/>
      <c r="F7" s="1228"/>
      <c r="G7" s="1228"/>
      <c r="H7" s="1228"/>
      <c r="I7" s="1228"/>
      <c r="J7" s="1229"/>
      <c r="K7" s="1676" t="s">
        <v>32</v>
      </c>
      <c r="L7" s="1702"/>
      <c r="M7" s="1702"/>
      <c r="N7" s="1702"/>
      <c r="O7" s="1702"/>
      <c r="P7" s="1702"/>
      <c r="Q7" s="73"/>
      <c r="R7" s="1676" t="s">
        <v>33</v>
      </c>
      <c r="S7" s="1679"/>
      <c r="T7" s="79" t="s">
        <v>683</v>
      </c>
    </row>
    <row r="8" spans="1:20">
      <c r="A8" s="71"/>
      <c r="B8" s="72"/>
      <c r="C8" s="73"/>
      <c r="D8" s="71"/>
      <c r="E8" s="29" t="s">
        <v>2</v>
      </c>
      <c r="F8" s="72"/>
      <c r="G8" s="78" t="s">
        <v>365</v>
      </c>
      <c r="H8" s="72"/>
      <c r="I8" s="29"/>
      <c r="J8" s="28" t="s">
        <v>2</v>
      </c>
      <c r="K8" s="29"/>
      <c r="L8" s="29" t="s">
        <v>2</v>
      </c>
      <c r="M8" s="72"/>
      <c r="N8" s="78" t="s">
        <v>365</v>
      </c>
      <c r="O8" s="72"/>
      <c r="P8" s="78"/>
      <c r="Q8" s="77" t="s">
        <v>2</v>
      </c>
      <c r="R8" s="71"/>
      <c r="S8" s="73"/>
      <c r="T8" s="79"/>
    </row>
    <row r="9" spans="1:20" ht="21" customHeight="1">
      <c r="A9" s="1680" t="s">
        <v>1417</v>
      </c>
      <c r="B9" s="1681"/>
      <c r="C9" s="1682"/>
      <c r="D9" s="11" t="s">
        <v>562</v>
      </c>
      <c r="E9" s="81"/>
      <c r="F9" s="32" t="s">
        <v>364</v>
      </c>
      <c r="G9" s="12">
        <v>1</v>
      </c>
      <c r="H9" s="32" t="s">
        <v>366</v>
      </c>
      <c r="I9" s="1669">
        <f>E9*G9</f>
        <v>0</v>
      </c>
      <c r="J9" s="1687"/>
      <c r="K9" s="1668">
        <v>16100</v>
      </c>
      <c r="L9" s="1669"/>
      <c r="M9" s="30" t="s">
        <v>367</v>
      </c>
      <c r="N9" s="91">
        <v>1</v>
      </c>
      <c r="O9" s="32" t="s">
        <v>366</v>
      </c>
      <c r="P9" s="1669">
        <f>K9*N9</f>
        <v>16100</v>
      </c>
      <c r="Q9" s="1687"/>
      <c r="R9" s="82">
        <f>IF(((I9)&gt;=(P9)),P9,I9)</f>
        <v>0</v>
      </c>
      <c r="S9" s="13" t="s">
        <v>2</v>
      </c>
      <c r="T9" s="27"/>
    </row>
    <row r="10" spans="1:20" ht="34.5" customHeight="1">
      <c r="A10" s="1663" t="s">
        <v>1417</v>
      </c>
      <c r="B10" s="1664"/>
      <c r="C10" s="1665"/>
      <c r="D10" s="14" t="s">
        <v>562</v>
      </c>
      <c r="E10" s="21"/>
      <c r="F10" s="24" t="s">
        <v>364</v>
      </c>
      <c r="G10" s="15">
        <v>1</v>
      </c>
      <c r="H10" s="24" t="s">
        <v>366</v>
      </c>
      <c r="I10" s="1669">
        <f>E10*G10</f>
        <v>0</v>
      </c>
      <c r="J10" s="1687"/>
      <c r="K10" s="1668">
        <v>16100</v>
      </c>
      <c r="L10" s="1669"/>
      <c r="M10" s="74" t="s">
        <v>367</v>
      </c>
      <c r="N10" s="92">
        <v>1</v>
      </c>
      <c r="O10" s="24" t="s">
        <v>366</v>
      </c>
      <c r="P10" s="1688">
        <f>K10*N10</f>
        <v>16100</v>
      </c>
      <c r="Q10" s="1689"/>
      <c r="R10" s="82">
        <f t="shared" ref="R10:R25" si="0">IF(((I10)&gt;=(P10)),P10,I10)</f>
        <v>0</v>
      </c>
      <c r="S10" s="16" t="s">
        <v>2</v>
      </c>
      <c r="T10" s="18"/>
    </row>
    <row r="11" spans="1:20" ht="34.5" customHeight="1">
      <c r="A11" s="1663" t="s">
        <v>1417</v>
      </c>
      <c r="B11" s="1664"/>
      <c r="C11" s="1665"/>
      <c r="D11" s="14" t="s">
        <v>562</v>
      </c>
      <c r="E11" s="21"/>
      <c r="F11" s="24" t="s">
        <v>364</v>
      </c>
      <c r="G11" s="15">
        <v>1</v>
      </c>
      <c r="H11" s="24" t="s">
        <v>366</v>
      </c>
      <c r="I11" s="1669">
        <f t="shared" ref="I11:I25" si="1">E11*G11</f>
        <v>0</v>
      </c>
      <c r="J11" s="1687"/>
      <c r="K11" s="1668">
        <v>16100</v>
      </c>
      <c r="L11" s="1669"/>
      <c r="M11" s="74" t="s">
        <v>367</v>
      </c>
      <c r="N11" s="92">
        <v>1</v>
      </c>
      <c r="O11" s="24" t="s">
        <v>366</v>
      </c>
      <c r="P11" s="1688">
        <f t="shared" ref="P11:P25" si="2">K11*N11</f>
        <v>16100</v>
      </c>
      <c r="Q11" s="1689"/>
      <c r="R11" s="82">
        <f t="shared" si="0"/>
        <v>0</v>
      </c>
      <c r="S11" s="16" t="s">
        <v>2</v>
      </c>
      <c r="T11" s="18"/>
    </row>
    <row r="12" spans="1:20" ht="34.5" customHeight="1">
      <c r="A12" s="1663" t="s">
        <v>1417</v>
      </c>
      <c r="B12" s="1664"/>
      <c r="C12" s="1665"/>
      <c r="D12" s="14" t="s">
        <v>562</v>
      </c>
      <c r="E12" s="21"/>
      <c r="F12" s="24" t="s">
        <v>364</v>
      </c>
      <c r="G12" s="15">
        <v>1</v>
      </c>
      <c r="H12" s="24" t="s">
        <v>366</v>
      </c>
      <c r="I12" s="1669">
        <f t="shared" ref="I12:I19" si="3">E12*G12</f>
        <v>0</v>
      </c>
      <c r="J12" s="1687"/>
      <c r="K12" s="1668">
        <v>16100</v>
      </c>
      <c r="L12" s="1669"/>
      <c r="M12" s="74" t="s">
        <v>367</v>
      </c>
      <c r="N12" s="92">
        <v>1</v>
      </c>
      <c r="O12" s="24" t="s">
        <v>366</v>
      </c>
      <c r="P12" s="1688">
        <f t="shared" ref="P12:P19" si="4">K12*N12</f>
        <v>16100</v>
      </c>
      <c r="Q12" s="1689"/>
      <c r="R12" s="82">
        <f t="shared" ref="R12:R19" si="5">IF(((I12)&gt;=(P12)),P12,I12)</f>
        <v>0</v>
      </c>
      <c r="S12" s="16" t="s">
        <v>2</v>
      </c>
      <c r="T12" s="18"/>
    </row>
    <row r="13" spans="1:20" ht="34.5" customHeight="1">
      <c r="A13" s="1663" t="s">
        <v>1417</v>
      </c>
      <c r="B13" s="1664"/>
      <c r="C13" s="1665"/>
      <c r="D13" s="14" t="s">
        <v>562</v>
      </c>
      <c r="E13" s="21"/>
      <c r="F13" s="24" t="s">
        <v>364</v>
      </c>
      <c r="G13" s="15">
        <v>1</v>
      </c>
      <c r="H13" s="24" t="s">
        <v>366</v>
      </c>
      <c r="I13" s="1669">
        <f t="shared" si="3"/>
        <v>0</v>
      </c>
      <c r="J13" s="1687"/>
      <c r="K13" s="1668">
        <v>16100</v>
      </c>
      <c r="L13" s="1669"/>
      <c r="M13" s="74" t="s">
        <v>367</v>
      </c>
      <c r="N13" s="92">
        <v>1</v>
      </c>
      <c r="O13" s="24" t="s">
        <v>366</v>
      </c>
      <c r="P13" s="1688">
        <f t="shared" si="4"/>
        <v>16100</v>
      </c>
      <c r="Q13" s="1689"/>
      <c r="R13" s="82">
        <f t="shared" si="5"/>
        <v>0</v>
      </c>
      <c r="S13" s="16" t="s">
        <v>2</v>
      </c>
      <c r="T13" s="18"/>
    </row>
    <row r="14" spans="1:20" ht="34.5" customHeight="1">
      <c r="A14" s="1663" t="s">
        <v>1417</v>
      </c>
      <c r="B14" s="1664"/>
      <c r="C14" s="1665"/>
      <c r="D14" s="14" t="s">
        <v>562</v>
      </c>
      <c r="E14" s="21"/>
      <c r="F14" s="24" t="s">
        <v>364</v>
      </c>
      <c r="G14" s="15">
        <v>1</v>
      </c>
      <c r="H14" s="24" t="s">
        <v>366</v>
      </c>
      <c r="I14" s="1669">
        <f t="shared" si="3"/>
        <v>0</v>
      </c>
      <c r="J14" s="1687"/>
      <c r="K14" s="1668">
        <v>16100</v>
      </c>
      <c r="L14" s="1669"/>
      <c r="M14" s="74" t="s">
        <v>367</v>
      </c>
      <c r="N14" s="92">
        <v>1</v>
      </c>
      <c r="O14" s="24" t="s">
        <v>366</v>
      </c>
      <c r="P14" s="1688">
        <f t="shared" si="4"/>
        <v>16100</v>
      </c>
      <c r="Q14" s="1689"/>
      <c r="R14" s="82">
        <f t="shared" si="5"/>
        <v>0</v>
      </c>
      <c r="S14" s="16" t="s">
        <v>2</v>
      </c>
      <c r="T14" s="18"/>
    </row>
    <row r="15" spans="1:20" ht="34.5" customHeight="1">
      <c r="A15" s="1663" t="s">
        <v>1417</v>
      </c>
      <c r="B15" s="1664"/>
      <c r="C15" s="1665"/>
      <c r="D15" s="14" t="s">
        <v>562</v>
      </c>
      <c r="E15" s="21"/>
      <c r="F15" s="24" t="s">
        <v>364</v>
      </c>
      <c r="G15" s="15">
        <v>1</v>
      </c>
      <c r="H15" s="24" t="s">
        <v>366</v>
      </c>
      <c r="I15" s="1669">
        <f t="shared" si="3"/>
        <v>0</v>
      </c>
      <c r="J15" s="1687"/>
      <c r="K15" s="1668">
        <v>16100</v>
      </c>
      <c r="L15" s="1669"/>
      <c r="M15" s="74" t="s">
        <v>367</v>
      </c>
      <c r="N15" s="92">
        <v>1</v>
      </c>
      <c r="O15" s="24" t="s">
        <v>366</v>
      </c>
      <c r="P15" s="1688">
        <f t="shared" si="4"/>
        <v>16100</v>
      </c>
      <c r="Q15" s="1689"/>
      <c r="R15" s="82">
        <f t="shared" si="5"/>
        <v>0</v>
      </c>
      <c r="S15" s="16" t="s">
        <v>2</v>
      </c>
      <c r="T15" s="18"/>
    </row>
    <row r="16" spans="1:20" ht="34.5" customHeight="1">
      <c r="A16" s="1663" t="s">
        <v>1417</v>
      </c>
      <c r="B16" s="1664"/>
      <c r="C16" s="1665"/>
      <c r="D16" s="14" t="s">
        <v>562</v>
      </c>
      <c r="E16" s="21"/>
      <c r="F16" s="24" t="s">
        <v>364</v>
      </c>
      <c r="G16" s="15">
        <v>1</v>
      </c>
      <c r="H16" s="24" t="s">
        <v>366</v>
      </c>
      <c r="I16" s="1669">
        <f t="shared" si="3"/>
        <v>0</v>
      </c>
      <c r="J16" s="1687"/>
      <c r="K16" s="1668">
        <v>16100</v>
      </c>
      <c r="L16" s="1669"/>
      <c r="M16" s="74" t="s">
        <v>367</v>
      </c>
      <c r="N16" s="92">
        <v>1</v>
      </c>
      <c r="O16" s="24" t="s">
        <v>366</v>
      </c>
      <c r="P16" s="1688">
        <f t="shared" si="4"/>
        <v>16100</v>
      </c>
      <c r="Q16" s="1689"/>
      <c r="R16" s="82">
        <f t="shared" si="5"/>
        <v>0</v>
      </c>
      <c r="S16" s="16" t="s">
        <v>2</v>
      </c>
      <c r="T16" s="18"/>
    </row>
    <row r="17" spans="1:20" ht="34.5" customHeight="1">
      <c r="A17" s="1663" t="s">
        <v>1417</v>
      </c>
      <c r="B17" s="1664"/>
      <c r="C17" s="1665"/>
      <c r="D17" s="14" t="s">
        <v>562</v>
      </c>
      <c r="E17" s="21"/>
      <c r="F17" s="24" t="s">
        <v>364</v>
      </c>
      <c r="G17" s="15">
        <v>1</v>
      </c>
      <c r="H17" s="24" t="s">
        <v>366</v>
      </c>
      <c r="I17" s="1669">
        <f t="shared" si="3"/>
        <v>0</v>
      </c>
      <c r="J17" s="1687"/>
      <c r="K17" s="1668">
        <v>16100</v>
      </c>
      <c r="L17" s="1669"/>
      <c r="M17" s="74" t="s">
        <v>367</v>
      </c>
      <c r="N17" s="92">
        <v>1</v>
      </c>
      <c r="O17" s="24" t="s">
        <v>366</v>
      </c>
      <c r="P17" s="1688">
        <f t="shared" si="4"/>
        <v>16100</v>
      </c>
      <c r="Q17" s="1689"/>
      <c r="R17" s="82">
        <f t="shared" si="5"/>
        <v>0</v>
      </c>
      <c r="S17" s="16" t="s">
        <v>2</v>
      </c>
      <c r="T17" s="18"/>
    </row>
    <row r="18" spans="1:20" ht="34.5" customHeight="1">
      <c r="A18" s="1663" t="s">
        <v>1417</v>
      </c>
      <c r="B18" s="1664"/>
      <c r="C18" s="1665"/>
      <c r="D18" s="14" t="s">
        <v>562</v>
      </c>
      <c r="E18" s="21"/>
      <c r="F18" s="24" t="s">
        <v>364</v>
      </c>
      <c r="G18" s="15">
        <v>1</v>
      </c>
      <c r="H18" s="24" t="s">
        <v>366</v>
      </c>
      <c r="I18" s="1669">
        <f t="shared" si="3"/>
        <v>0</v>
      </c>
      <c r="J18" s="1687"/>
      <c r="K18" s="1668">
        <v>16100</v>
      </c>
      <c r="L18" s="1669"/>
      <c r="M18" s="74" t="s">
        <v>367</v>
      </c>
      <c r="N18" s="92">
        <v>1</v>
      </c>
      <c r="O18" s="24" t="s">
        <v>366</v>
      </c>
      <c r="P18" s="1688">
        <f t="shared" si="4"/>
        <v>16100</v>
      </c>
      <c r="Q18" s="1689"/>
      <c r="R18" s="82">
        <f t="shared" si="5"/>
        <v>0</v>
      </c>
      <c r="S18" s="16" t="s">
        <v>2</v>
      </c>
      <c r="T18" s="18"/>
    </row>
    <row r="19" spans="1:20" ht="34.5" customHeight="1">
      <c r="A19" s="1663" t="s">
        <v>1417</v>
      </c>
      <c r="B19" s="1664"/>
      <c r="C19" s="1665"/>
      <c r="D19" s="14" t="s">
        <v>562</v>
      </c>
      <c r="E19" s="21"/>
      <c r="F19" s="24" t="s">
        <v>364</v>
      </c>
      <c r="G19" s="15">
        <v>1</v>
      </c>
      <c r="H19" s="24" t="s">
        <v>366</v>
      </c>
      <c r="I19" s="1669">
        <f t="shared" si="3"/>
        <v>0</v>
      </c>
      <c r="J19" s="1687"/>
      <c r="K19" s="1668">
        <v>16100</v>
      </c>
      <c r="L19" s="1669"/>
      <c r="M19" s="74" t="s">
        <v>367</v>
      </c>
      <c r="N19" s="92">
        <v>1</v>
      </c>
      <c r="O19" s="24" t="s">
        <v>366</v>
      </c>
      <c r="P19" s="1688">
        <f t="shared" si="4"/>
        <v>16100</v>
      </c>
      <c r="Q19" s="1689"/>
      <c r="R19" s="82">
        <f t="shared" si="5"/>
        <v>0</v>
      </c>
      <c r="S19" s="16" t="s">
        <v>2</v>
      </c>
      <c r="T19" s="18"/>
    </row>
    <row r="20" spans="1:20" ht="34.5" customHeight="1">
      <c r="A20" s="1663" t="s">
        <v>1417</v>
      </c>
      <c r="B20" s="1664"/>
      <c r="C20" s="1665"/>
      <c r="D20" s="14" t="s">
        <v>562</v>
      </c>
      <c r="E20" s="21"/>
      <c r="F20" s="24" t="s">
        <v>364</v>
      </c>
      <c r="G20" s="15">
        <v>1</v>
      </c>
      <c r="H20" s="24" t="s">
        <v>366</v>
      </c>
      <c r="I20" s="1669">
        <f t="shared" si="1"/>
        <v>0</v>
      </c>
      <c r="J20" s="1687"/>
      <c r="K20" s="1668">
        <v>16100</v>
      </c>
      <c r="L20" s="1669"/>
      <c r="M20" s="74" t="s">
        <v>367</v>
      </c>
      <c r="N20" s="92">
        <v>1</v>
      </c>
      <c r="O20" s="24" t="s">
        <v>366</v>
      </c>
      <c r="P20" s="1688">
        <f t="shared" si="2"/>
        <v>16100</v>
      </c>
      <c r="Q20" s="1689"/>
      <c r="R20" s="82">
        <f t="shared" si="0"/>
        <v>0</v>
      </c>
      <c r="S20" s="16" t="s">
        <v>2</v>
      </c>
      <c r="T20" s="18"/>
    </row>
    <row r="21" spans="1:20" ht="34.5" customHeight="1">
      <c r="A21" s="1663" t="s">
        <v>1417</v>
      </c>
      <c r="B21" s="1664"/>
      <c r="C21" s="1665"/>
      <c r="D21" s="14" t="s">
        <v>562</v>
      </c>
      <c r="E21" s="21"/>
      <c r="F21" s="24" t="s">
        <v>364</v>
      </c>
      <c r="G21" s="15">
        <v>1</v>
      </c>
      <c r="H21" s="24" t="s">
        <v>366</v>
      </c>
      <c r="I21" s="1669">
        <f t="shared" si="1"/>
        <v>0</v>
      </c>
      <c r="J21" s="1687"/>
      <c r="K21" s="1668">
        <v>16100</v>
      </c>
      <c r="L21" s="1669"/>
      <c r="M21" s="74" t="s">
        <v>367</v>
      </c>
      <c r="N21" s="92">
        <v>1</v>
      </c>
      <c r="O21" s="24" t="s">
        <v>366</v>
      </c>
      <c r="P21" s="1688">
        <f t="shared" si="2"/>
        <v>16100</v>
      </c>
      <c r="Q21" s="1689"/>
      <c r="R21" s="82">
        <f t="shared" si="0"/>
        <v>0</v>
      </c>
      <c r="S21" s="16" t="s">
        <v>2</v>
      </c>
      <c r="T21" s="18"/>
    </row>
    <row r="22" spans="1:20" ht="34.5" customHeight="1">
      <c r="A22" s="1663" t="s">
        <v>1417</v>
      </c>
      <c r="B22" s="1664"/>
      <c r="C22" s="1665"/>
      <c r="D22" s="14" t="s">
        <v>562</v>
      </c>
      <c r="E22" s="21"/>
      <c r="F22" s="24" t="s">
        <v>364</v>
      </c>
      <c r="G22" s="15">
        <v>1</v>
      </c>
      <c r="H22" s="24" t="s">
        <v>366</v>
      </c>
      <c r="I22" s="1669">
        <f t="shared" si="1"/>
        <v>0</v>
      </c>
      <c r="J22" s="1687"/>
      <c r="K22" s="1668">
        <v>16100</v>
      </c>
      <c r="L22" s="1669"/>
      <c r="M22" s="74" t="s">
        <v>367</v>
      </c>
      <c r="N22" s="92">
        <v>1</v>
      </c>
      <c r="O22" s="24" t="s">
        <v>366</v>
      </c>
      <c r="P22" s="1688">
        <f t="shared" si="2"/>
        <v>16100</v>
      </c>
      <c r="Q22" s="1689"/>
      <c r="R22" s="82">
        <f t="shared" si="0"/>
        <v>0</v>
      </c>
      <c r="S22" s="16" t="s">
        <v>2</v>
      </c>
      <c r="T22" s="18"/>
    </row>
    <row r="23" spans="1:20" ht="34.5" customHeight="1">
      <c r="A23" s="1663" t="s">
        <v>1417</v>
      </c>
      <c r="B23" s="1664"/>
      <c r="C23" s="1665"/>
      <c r="D23" s="14" t="s">
        <v>562</v>
      </c>
      <c r="E23" s="21"/>
      <c r="F23" s="24" t="s">
        <v>364</v>
      </c>
      <c r="G23" s="15">
        <v>1</v>
      </c>
      <c r="H23" s="24" t="s">
        <v>366</v>
      </c>
      <c r="I23" s="1669">
        <f t="shared" si="1"/>
        <v>0</v>
      </c>
      <c r="J23" s="1687"/>
      <c r="K23" s="1668">
        <v>16100</v>
      </c>
      <c r="L23" s="1669"/>
      <c r="M23" s="74" t="s">
        <v>367</v>
      </c>
      <c r="N23" s="92">
        <v>1</v>
      </c>
      <c r="O23" s="24" t="s">
        <v>366</v>
      </c>
      <c r="P23" s="1688">
        <f t="shared" si="2"/>
        <v>16100</v>
      </c>
      <c r="Q23" s="1689"/>
      <c r="R23" s="82">
        <f t="shared" si="0"/>
        <v>0</v>
      </c>
      <c r="S23" s="16" t="s">
        <v>2</v>
      </c>
      <c r="T23" s="18"/>
    </row>
    <row r="24" spans="1:20" ht="34.5" customHeight="1">
      <c r="A24" s="1663" t="s">
        <v>1417</v>
      </c>
      <c r="B24" s="1664"/>
      <c r="C24" s="1665"/>
      <c r="D24" s="14" t="s">
        <v>562</v>
      </c>
      <c r="E24" s="21"/>
      <c r="F24" s="24" t="s">
        <v>364</v>
      </c>
      <c r="G24" s="15">
        <v>1</v>
      </c>
      <c r="H24" s="24" t="s">
        <v>366</v>
      </c>
      <c r="I24" s="1669">
        <f t="shared" si="1"/>
        <v>0</v>
      </c>
      <c r="J24" s="1687"/>
      <c r="K24" s="1668">
        <v>16100</v>
      </c>
      <c r="L24" s="1669"/>
      <c r="M24" s="74" t="s">
        <v>367</v>
      </c>
      <c r="N24" s="92">
        <v>1</v>
      </c>
      <c r="O24" s="24" t="s">
        <v>366</v>
      </c>
      <c r="P24" s="1688">
        <f t="shared" si="2"/>
        <v>16100</v>
      </c>
      <c r="Q24" s="1689"/>
      <c r="R24" s="82">
        <f t="shared" si="0"/>
        <v>0</v>
      </c>
      <c r="S24" s="16" t="s">
        <v>2</v>
      </c>
      <c r="T24" s="18"/>
    </row>
    <row r="25" spans="1:20" ht="34.5" customHeight="1">
      <c r="A25" s="1663" t="s">
        <v>1417</v>
      </c>
      <c r="B25" s="1664"/>
      <c r="C25" s="1665"/>
      <c r="D25" s="14" t="s">
        <v>562</v>
      </c>
      <c r="E25" s="21"/>
      <c r="F25" s="24" t="s">
        <v>364</v>
      </c>
      <c r="G25" s="15">
        <v>1</v>
      </c>
      <c r="H25" s="24" t="s">
        <v>366</v>
      </c>
      <c r="I25" s="1669">
        <f t="shared" si="1"/>
        <v>0</v>
      </c>
      <c r="J25" s="1687"/>
      <c r="K25" s="1668">
        <v>16100</v>
      </c>
      <c r="L25" s="1669"/>
      <c r="M25" s="74" t="s">
        <v>367</v>
      </c>
      <c r="N25" s="92">
        <v>1</v>
      </c>
      <c r="O25" s="24" t="s">
        <v>366</v>
      </c>
      <c r="P25" s="1688">
        <f t="shared" si="2"/>
        <v>16100</v>
      </c>
      <c r="Q25" s="1689"/>
      <c r="R25" s="82">
        <f t="shared" si="0"/>
        <v>0</v>
      </c>
      <c r="S25" s="16" t="s">
        <v>2</v>
      </c>
      <c r="T25" s="18"/>
    </row>
    <row r="26" spans="1:20" ht="34.5" customHeight="1">
      <c r="A26" s="1671" t="s">
        <v>36</v>
      </c>
      <c r="B26" s="1671"/>
      <c r="C26" s="1671"/>
      <c r="D26" s="1683"/>
      <c r="E26" s="1684"/>
      <c r="F26" s="1684"/>
      <c r="G26" s="1684"/>
      <c r="H26" s="1684"/>
      <c r="I26" s="1684"/>
      <c r="J26" s="1685"/>
      <c r="K26" s="1683"/>
      <c r="L26" s="1684"/>
      <c r="M26" s="1684"/>
      <c r="N26" s="1684"/>
      <c r="O26" s="1684"/>
      <c r="P26" s="1684"/>
      <c r="Q26" s="1685"/>
      <c r="R26" s="22">
        <f>SUM(R9:R25)</f>
        <v>0</v>
      </c>
      <c r="S26" s="8" t="s">
        <v>2</v>
      </c>
      <c r="T26" s="20"/>
    </row>
    <row r="28" spans="1:20">
      <c r="A28" t="s">
        <v>37</v>
      </c>
    </row>
    <row r="31" spans="1:20" ht="14.25">
      <c r="A31" s="1" t="s">
        <v>374</v>
      </c>
      <c r="B31" s="1"/>
      <c r="C31" s="1"/>
      <c r="D31" s="1"/>
      <c r="E31" s="1"/>
      <c r="F31" s="1"/>
      <c r="G31" s="1"/>
      <c r="H31" s="1"/>
      <c r="I31" s="1"/>
      <c r="J31" s="1"/>
      <c r="K31" s="1"/>
      <c r="L31" s="1"/>
      <c r="M31" s="1"/>
      <c r="N31" s="1"/>
      <c r="O31" s="1"/>
      <c r="P31" s="1"/>
      <c r="Q31" s="1"/>
      <c r="R31" s="1"/>
      <c r="S31" s="1"/>
      <c r="T31" s="1"/>
    </row>
    <row r="32" spans="1:20" ht="36.75" customHeight="1">
      <c r="A32" s="1227" t="s">
        <v>40</v>
      </c>
      <c r="B32" s="1674"/>
      <c r="C32" s="1675"/>
      <c r="D32" s="1695" t="s">
        <v>350</v>
      </c>
      <c r="E32" s="1696"/>
      <c r="F32" s="1696"/>
      <c r="G32" s="1227" t="s">
        <v>370</v>
      </c>
      <c r="H32" s="1228"/>
      <c r="I32" s="1228"/>
      <c r="J32" s="1228"/>
      <c r="K32" s="1228"/>
      <c r="L32" s="1228"/>
      <c r="M32" s="1228"/>
      <c r="N32" s="1229"/>
      <c r="O32" s="1718" t="s">
        <v>32</v>
      </c>
      <c r="P32" s="1719"/>
      <c r="Q32" s="1720"/>
      <c r="R32" s="1673" t="s">
        <v>33</v>
      </c>
      <c r="S32" s="1675"/>
      <c r="T32" s="19" t="s">
        <v>683</v>
      </c>
    </row>
    <row r="33" spans="1:20">
      <c r="A33" s="76"/>
      <c r="B33" s="72"/>
      <c r="C33" s="73"/>
      <c r="D33" s="84"/>
      <c r="E33" s="85"/>
      <c r="F33" s="85"/>
      <c r="G33" s="84"/>
      <c r="H33" s="86"/>
      <c r="I33" s="29" t="s">
        <v>2</v>
      </c>
      <c r="J33" s="70"/>
      <c r="K33" s="29" t="s">
        <v>64</v>
      </c>
      <c r="L33" s="70"/>
      <c r="M33" s="72"/>
      <c r="N33" s="78" t="s">
        <v>2</v>
      </c>
      <c r="O33" s="1703"/>
      <c r="P33" s="1704"/>
      <c r="Q33" s="1705"/>
      <c r="R33" s="1712"/>
      <c r="S33" s="1713"/>
      <c r="T33" s="79"/>
    </row>
    <row r="34" spans="1:20" ht="21" customHeight="1">
      <c r="A34" s="1680" t="s">
        <v>1417</v>
      </c>
      <c r="B34" s="1681"/>
      <c r="C34" s="1682"/>
      <c r="D34" s="1697"/>
      <c r="E34" s="1698"/>
      <c r="F34" s="1699"/>
      <c r="G34" s="1722"/>
      <c r="H34" s="1723"/>
      <c r="I34" s="1723"/>
      <c r="J34" s="87" t="s">
        <v>367</v>
      </c>
      <c r="K34" s="88"/>
      <c r="L34" s="31" t="s">
        <v>369</v>
      </c>
      <c r="M34" s="1724">
        <f>G34*K34</f>
        <v>0</v>
      </c>
      <c r="N34" s="1725"/>
      <c r="O34" s="1706"/>
      <c r="P34" s="1707"/>
      <c r="Q34" s="1708"/>
      <c r="R34" s="1714"/>
      <c r="S34" s="1715"/>
      <c r="T34" s="26"/>
    </row>
    <row r="35" spans="1:20" ht="34.5" customHeight="1">
      <c r="A35" s="1663" t="s">
        <v>1417</v>
      </c>
      <c r="B35" s="1664"/>
      <c r="C35" s="1665"/>
      <c r="D35" s="1690"/>
      <c r="E35" s="1691"/>
      <c r="F35" s="1692"/>
      <c r="G35" s="1693"/>
      <c r="H35" s="1694"/>
      <c r="I35" s="1694"/>
      <c r="J35" s="83" t="s">
        <v>367</v>
      </c>
      <c r="K35" s="80"/>
      <c r="L35" s="24" t="s">
        <v>369</v>
      </c>
      <c r="M35" s="1701">
        <f>G35*K35</f>
        <v>0</v>
      </c>
      <c r="N35" s="1721"/>
      <c r="O35" s="1706"/>
      <c r="P35" s="1707"/>
      <c r="Q35" s="1708"/>
      <c r="R35" s="1714"/>
      <c r="S35" s="1715"/>
      <c r="T35" s="18"/>
    </row>
    <row r="36" spans="1:20" ht="34.5" customHeight="1">
      <c r="A36" s="1663" t="s">
        <v>1417</v>
      </c>
      <c r="B36" s="1664"/>
      <c r="C36" s="1665"/>
      <c r="D36" s="1690"/>
      <c r="E36" s="1691"/>
      <c r="F36" s="1692"/>
      <c r="G36" s="1693"/>
      <c r="H36" s="1694"/>
      <c r="I36" s="1694"/>
      <c r="J36" s="83" t="s">
        <v>367</v>
      </c>
      <c r="K36" s="80"/>
      <c r="L36" s="24" t="s">
        <v>366</v>
      </c>
      <c r="M36" s="1701">
        <f>G36*K36</f>
        <v>0</v>
      </c>
      <c r="N36" s="1721"/>
      <c r="O36" s="1706"/>
      <c r="P36" s="1707"/>
      <c r="Q36" s="1708"/>
      <c r="R36" s="1714"/>
      <c r="S36" s="1715"/>
      <c r="T36" s="18"/>
    </row>
    <row r="37" spans="1:20" ht="34.5" customHeight="1">
      <c r="A37" s="1663" t="s">
        <v>1417</v>
      </c>
      <c r="B37" s="1664"/>
      <c r="C37" s="1665"/>
      <c r="D37" s="1690"/>
      <c r="E37" s="1691"/>
      <c r="F37" s="1692"/>
      <c r="G37" s="1693"/>
      <c r="H37" s="1694"/>
      <c r="I37" s="1694"/>
      <c r="J37" s="83" t="s">
        <v>367</v>
      </c>
      <c r="K37" s="80"/>
      <c r="L37" s="24" t="s">
        <v>369</v>
      </c>
      <c r="M37" s="1701">
        <f t="shared" ref="M37:M50" si="6">G37*K37</f>
        <v>0</v>
      </c>
      <c r="N37" s="1721"/>
      <c r="O37" s="1706"/>
      <c r="P37" s="1707"/>
      <c r="Q37" s="1708"/>
      <c r="R37" s="1714"/>
      <c r="S37" s="1715"/>
      <c r="T37" s="18"/>
    </row>
    <row r="38" spans="1:20" ht="34.5" customHeight="1">
      <c r="A38" s="1663" t="s">
        <v>1417</v>
      </c>
      <c r="B38" s="1664"/>
      <c r="C38" s="1665"/>
      <c r="D38" s="1690"/>
      <c r="E38" s="1691"/>
      <c r="F38" s="1692"/>
      <c r="G38" s="1693"/>
      <c r="H38" s="1694"/>
      <c r="I38" s="1694"/>
      <c r="J38" s="83" t="s">
        <v>367</v>
      </c>
      <c r="K38" s="80"/>
      <c r="L38" s="24" t="s">
        <v>369</v>
      </c>
      <c r="M38" s="1700">
        <f t="shared" si="6"/>
        <v>0</v>
      </c>
      <c r="N38" s="1701"/>
      <c r="O38" s="1706"/>
      <c r="P38" s="1707"/>
      <c r="Q38" s="1708"/>
      <c r="R38" s="1714"/>
      <c r="S38" s="1715"/>
      <c r="T38" s="18"/>
    </row>
    <row r="39" spans="1:20" ht="34.5" customHeight="1">
      <c r="A39" s="1663" t="s">
        <v>1417</v>
      </c>
      <c r="B39" s="1664"/>
      <c r="C39" s="1665"/>
      <c r="D39" s="1690"/>
      <c r="E39" s="1691"/>
      <c r="F39" s="1692"/>
      <c r="G39" s="1693"/>
      <c r="H39" s="1694"/>
      <c r="I39" s="1694"/>
      <c r="J39" s="83" t="s">
        <v>367</v>
      </c>
      <c r="K39" s="80"/>
      <c r="L39" s="24" t="s">
        <v>366</v>
      </c>
      <c r="M39" s="1700">
        <f t="shared" ref="M39:M46" si="7">G39*K39</f>
        <v>0</v>
      </c>
      <c r="N39" s="1701"/>
      <c r="O39" s="1706"/>
      <c r="P39" s="1707"/>
      <c r="Q39" s="1708"/>
      <c r="R39" s="1714"/>
      <c r="S39" s="1715"/>
      <c r="T39" s="18"/>
    </row>
    <row r="40" spans="1:20" ht="34.5" customHeight="1">
      <c r="A40" s="1663" t="s">
        <v>1417</v>
      </c>
      <c r="B40" s="1664"/>
      <c r="C40" s="1665"/>
      <c r="D40" s="1690"/>
      <c r="E40" s="1691"/>
      <c r="F40" s="1692"/>
      <c r="G40" s="1693"/>
      <c r="H40" s="1694"/>
      <c r="I40" s="1694"/>
      <c r="J40" s="83" t="s">
        <v>367</v>
      </c>
      <c r="K40" s="80"/>
      <c r="L40" s="24" t="s">
        <v>366</v>
      </c>
      <c r="M40" s="1700">
        <f t="shared" si="7"/>
        <v>0</v>
      </c>
      <c r="N40" s="1701"/>
      <c r="O40" s="1706"/>
      <c r="P40" s="1707"/>
      <c r="Q40" s="1708"/>
      <c r="R40" s="1714"/>
      <c r="S40" s="1715"/>
      <c r="T40" s="18"/>
    </row>
    <row r="41" spans="1:20" ht="34.5" customHeight="1">
      <c r="A41" s="1663" t="s">
        <v>1417</v>
      </c>
      <c r="B41" s="1664"/>
      <c r="C41" s="1665"/>
      <c r="D41" s="1690"/>
      <c r="E41" s="1691"/>
      <c r="F41" s="1692"/>
      <c r="G41" s="1693"/>
      <c r="H41" s="1694"/>
      <c r="I41" s="1694"/>
      <c r="J41" s="83" t="s">
        <v>367</v>
      </c>
      <c r="K41" s="80"/>
      <c r="L41" s="24" t="s">
        <v>366</v>
      </c>
      <c r="M41" s="1700">
        <f t="shared" si="7"/>
        <v>0</v>
      </c>
      <c r="N41" s="1701"/>
      <c r="O41" s="1706"/>
      <c r="P41" s="1707"/>
      <c r="Q41" s="1708"/>
      <c r="R41" s="1714"/>
      <c r="S41" s="1715"/>
      <c r="T41" s="18"/>
    </row>
    <row r="42" spans="1:20" ht="34.5" customHeight="1">
      <c r="A42" s="1663" t="s">
        <v>1417</v>
      </c>
      <c r="B42" s="1664"/>
      <c r="C42" s="1665"/>
      <c r="D42" s="1690"/>
      <c r="E42" s="1691"/>
      <c r="F42" s="1692"/>
      <c r="G42" s="1693"/>
      <c r="H42" s="1694"/>
      <c r="I42" s="1694"/>
      <c r="J42" s="83" t="s">
        <v>367</v>
      </c>
      <c r="K42" s="80"/>
      <c r="L42" s="24" t="s">
        <v>366</v>
      </c>
      <c r="M42" s="1700">
        <f t="shared" si="7"/>
        <v>0</v>
      </c>
      <c r="N42" s="1701"/>
      <c r="O42" s="1706"/>
      <c r="P42" s="1707"/>
      <c r="Q42" s="1708"/>
      <c r="R42" s="1714"/>
      <c r="S42" s="1715"/>
      <c r="T42" s="18"/>
    </row>
    <row r="43" spans="1:20" ht="34.5" customHeight="1">
      <c r="A43" s="1663" t="s">
        <v>1417</v>
      </c>
      <c r="B43" s="1664"/>
      <c r="C43" s="1665"/>
      <c r="D43" s="1690"/>
      <c r="E43" s="1691"/>
      <c r="F43" s="1692"/>
      <c r="G43" s="1693"/>
      <c r="H43" s="1694"/>
      <c r="I43" s="1694"/>
      <c r="J43" s="83" t="s">
        <v>367</v>
      </c>
      <c r="K43" s="80"/>
      <c r="L43" s="24" t="s">
        <v>366</v>
      </c>
      <c r="M43" s="1700">
        <f t="shared" si="7"/>
        <v>0</v>
      </c>
      <c r="N43" s="1701"/>
      <c r="O43" s="1706"/>
      <c r="P43" s="1707"/>
      <c r="Q43" s="1708"/>
      <c r="R43" s="1714"/>
      <c r="S43" s="1715"/>
      <c r="T43" s="18"/>
    </row>
    <row r="44" spans="1:20" ht="34.5" customHeight="1">
      <c r="A44" s="1663" t="s">
        <v>1417</v>
      </c>
      <c r="B44" s="1664"/>
      <c r="C44" s="1665"/>
      <c r="D44" s="1690"/>
      <c r="E44" s="1691"/>
      <c r="F44" s="1692"/>
      <c r="G44" s="1693"/>
      <c r="H44" s="1694"/>
      <c r="I44" s="1694"/>
      <c r="J44" s="83" t="s">
        <v>367</v>
      </c>
      <c r="K44" s="80"/>
      <c r="L44" s="24" t="s">
        <v>366</v>
      </c>
      <c r="M44" s="1700">
        <f t="shared" si="7"/>
        <v>0</v>
      </c>
      <c r="N44" s="1701"/>
      <c r="O44" s="1706"/>
      <c r="P44" s="1707"/>
      <c r="Q44" s="1708"/>
      <c r="R44" s="1714"/>
      <c r="S44" s="1715"/>
      <c r="T44" s="18"/>
    </row>
    <row r="45" spans="1:20" ht="34.5" customHeight="1">
      <c r="A45" s="1663" t="s">
        <v>1417</v>
      </c>
      <c r="B45" s="1664"/>
      <c r="C45" s="1665"/>
      <c r="D45" s="1690"/>
      <c r="E45" s="1691"/>
      <c r="F45" s="1692"/>
      <c r="G45" s="1693"/>
      <c r="H45" s="1694"/>
      <c r="I45" s="1694"/>
      <c r="J45" s="83" t="s">
        <v>367</v>
      </c>
      <c r="K45" s="80"/>
      <c r="L45" s="24" t="s">
        <v>366</v>
      </c>
      <c r="M45" s="1700">
        <f t="shared" si="7"/>
        <v>0</v>
      </c>
      <c r="N45" s="1701"/>
      <c r="O45" s="1706"/>
      <c r="P45" s="1707"/>
      <c r="Q45" s="1708"/>
      <c r="R45" s="1714"/>
      <c r="S45" s="1715"/>
      <c r="T45" s="18"/>
    </row>
    <row r="46" spans="1:20" ht="34.5" customHeight="1">
      <c r="A46" s="1663" t="s">
        <v>1417</v>
      </c>
      <c r="B46" s="1664"/>
      <c r="C46" s="1665"/>
      <c r="D46" s="1690"/>
      <c r="E46" s="1691"/>
      <c r="F46" s="1692"/>
      <c r="G46" s="1693"/>
      <c r="H46" s="1694"/>
      <c r="I46" s="1694"/>
      <c r="J46" s="83" t="s">
        <v>367</v>
      </c>
      <c r="K46" s="80"/>
      <c r="L46" s="24" t="s">
        <v>366</v>
      </c>
      <c r="M46" s="1700">
        <f t="shared" si="7"/>
        <v>0</v>
      </c>
      <c r="N46" s="1701"/>
      <c r="O46" s="1706"/>
      <c r="P46" s="1707"/>
      <c r="Q46" s="1708"/>
      <c r="R46" s="1714"/>
      <c r="S46" s="1715"/>
      <c r="T46" s="18"/>
    </row>
    <row r="47" spans="1:20" ht="34.5" customHeight="1">
      <c r="A47" s="1663" t="s">
        <v>1417</v>
      </c>
      <c r="B47" s="1664"/>
      <c r="C47" s="1665"/>
      <c r="D47" s="1690"/>
      <c r="E47" s="1691"/>
      <c r="F47" s="1692"/>
      <c r="G47" s="1693"/>
      <c r="H47" s="1694"/>
      <c r="I47" s="1694"/>
      <c r="J47" s="83" t="s">
        <v>367</v>
      </c>
      <c r="K47" s="80"/>
      <c r="L47" s="24" t="s">
        <v>369</v>
      </c>
      <c r="M47" s="1701">
        <f t="shared" si="6"/>
        <v>0</v>
      </c>
      <c r="N47" s="1721"/>
      <c r="O47" s="1706"/>
      <c r="P47" s="1707"/>
      <c r="Q47" s="1708"/>
      <c r="R47" s="1714"/>
      <c r="S47" s="1715"/>
      <c r="T47" s="18"/>
    </row>
    <row r="48" spans="1:20" ht="34.5" customHeight="1">
      <c r="A48" s="1663" t="s">
        <v>1417</v>
      </c>
      <c r="B48" s="1664"/>
      <c r="C48" s="1665"/>
      <c r="D48" s="1690"/>
      <c r="E48" s="1691"/>
      <c r="F48" s="1692"/>
      <c r="G48" s="1693"/>
      <c r="H48" s="1694"/>
      <c r="I48" s="1694"/>
      <c r="J48" s="83" t="s">
        <v>367</v>
      </c>
      <c r="K48" s="80"/>
      <c r="L48" s="24" t="s">
        <v>369</v>
      </c>
      <c r="M48" s="1701">
        <f t="shared" si="6"/>
        <v>0</v>
      </c>
      <c r="N48" s="1721"/>
      <c r="O48" s="1706"/>
      <c r="P48" s="1707"/>
      <c r="Q48" s="1708"/>
      <c r="R48" s="1714"/>
      <c r="S48" s="1715"/>
      <c r="T48" s="18"/>
    </row>
    <row r="49" spans="1:20" ht="34.5" customHeight="1">
      <c r="A49" s="1663" t="s">
        <v>1417</v>
      </c>
      <c r="B49" s="1664"/>
      <c r="C49" s="1665"/>
      <c r="D49" s="1690"/>
      <c r="E49" s="1691"/>
      <c r="F49" s="1692"/>
      <c r="G49" s="1693"/>
      <c r="H49" s="1694"/>
      <c r="I49" s="1694"/>
      <c r="J49" s="83" t="s">
        <v>367</v>
      </c>
      <c r="K49" s="80"/>
      <c r="L49" s="24" t="s">
        <v>369</v>
      </c>
      <c r="M49" s="1701">
        <f t="shared" si="6"/>
        <v>0</v>
      </c>
      <c r="N49" s="1721"/>
      <c r="O49" s="1706"/>
      <c r="P49" s="1707"/>
      <c r="Q49" s="1708"/>
      <c r="R49" s="1714"/>
      <c r="S49" s="1715"/>
      <c r="T49" s="18"/>
    </row>
    <row r="50" spans="1:20" ht="34.5" customHeight="1">
      <c r="A50" s="1663" t="s">
        <v>1417</v>
      </c>
      <c r="B50" s="1664"/>
      <c r="C50" s="1665"/>
      <c r="D50" s="1690"/>
      <c r="E50" s="1691"/>
      <c r="F50" s="1692"/>
      <c r="G50" s="1693"/>
      <c r="H50" s="1694"/>
      <c r="I50" s="1694"/>
      <c r="J50" s="83" t="s">
        <v>367</v>
      </c>
      <c r="K50" s="80"/>
      <c r="L50" s="24" t="s">
        <v>369</v>
      </c>
      <c r="M50" s="1701">
        <f t="shared" si="6"/>
        <v>0</v>
      </c>
      <c r="N50" s="1721"/>
      <c r="O50" s="1709"/>
      <c r="P50" s="1710"/>
      <c r="Q50" s="1711"/>
      <c r="R50" s="1716"/>
      <c r="S50" s="1717"/>
      <c r="T50" s="18"/>
    </row>
    <row r="51" spans="1:20" ht="34.5" customHeight="1">
      <c r="A51" s="1671" t="s">
        <v>36</v>
      </c>
      <c r="B51" s="1671"/>
      <c r="C51" s="1671"/>
      <c r="D51" s="1673"/>
      <c r="E51" s="1674"/>
      <c r="F51" s="1675"/>
      <c r="G51" s="3"/>
      <c r="H51" s="10"/>
      <c r="I51" s="25"/>
      <c r="J51" s="25"/>
      <c r="K51" s="10"/>
      <c r="L51" s="10"/>
      <c r="M51" s="1700">
        <f>SUM(M34:N50)</f>
        <v>0</v>
      </c>
      <c r="N51" s="1229"/>
      <c r="O51" s="1726"/>
      <c r="P51" s="1727"/>
      <c r="Q51" s="75" t="s">
        <v>2</v>
      </c>
      <c r="R51" s="17">
        <f>IF(((M51)&gt;=(O51)),O51,M51)</f>
        <v>0</v>
      </c>
      <c r="S51" s="8" t="s">
        <v>2</v>
      </c>
      <c r="T51" s="20"/>
    </row>
    <row r="53" spans="1:20">
      <c r="A53" t="s">
        <v>371</v>
      </c>
    </row>
    <row r="54" spans="1:20" ht="9.75" customHeight="1"/>
    <row r="55" spans="1:20">
      <c r="A55" t="s">
        <v>377</v>
      </c>
    </row>
    <row r="56" spans="1:20">
      <c r="A56" t="s">
        <v>17</v>
      </c>
    </row>
    <row r="57" spans="1:20" ht="9.75" customHeight="1"/>
    <row r="58" spans="1:20">
      <c r="A58" t="s">
        <v>380</v>
      </c>
    </row>
    <row r="59" spans="1:20">
      <c r="A59" t="s">
        <v>378</v>
      </c>
    </row>
    <row r="60" spans="1:20" ht="9.75" customHeight="1"/>
    <row r="61" spans="1:20">
      <c r="A61" t="s">
        <v>381</v>
      </c>
    </row>
    <row r="62" spans="1:20">
      <c r="A62" t="s">
        <v>382</v>
      </c>
    </row>
    <row r="63" spans="1:20" ht="14.25">
      <c r="A63" s="1" t="s">
        <v>375</v>
      </c>
      <c r="B63" s="1"/>
      <c r="C63" s="1"/>
      <c r="D63" s="1"/>
      <c r="E63" s="1"/>
      <c r="F63" s="1"/>
      <c r="G63" s="1"/>
      <c r="H63" s="1"/>
      <c r="I63" s="1"/>
      <c r="J63" s="1"/>
      <c r="K63" s="1"/>
      <c r="L63" s="1"/>
      <c r="M63" s="1"/>
      <c r="N63" s="1"/>
      <c r="O63" s="1"/>
      <c r="P63" s="1"/>
      <c r="Q63" s="1"/>
      <c r="R63" s="1"/>
      <c r="S63" s="1"/>
      <c r="T63" s="1"/>
    </row>
    <row r="64" spans="1:20" ht="36.75" customHeight="1">
      <c r="A64" s="1227" t="s">
        <v>41</v>
      </c>
      <c r="B64" s="1674"/>
      <c r="C64" s="1675"/>
      <c r="D64" s="1671" t="s">
        <v>372</v>
      </c>
      <c r="E64" s="1671"/>
      <c r="F64" s="1671"/>
      <c r="G64" s="1671"/>
      <c r="H64" s="1671"/>
      <c r="I64" s="1671" t="s">
        <v>32</v>
      </c>
      <c r="J64" s="1671"/>
      <c r="K64" s="1671"/>
      <c r="L64" s="1671"/>
      <c r="M64" s="1671"/>
      <c r="N64" s="1728" t="s">
        <v>33</v>
      </c>
      <c r="O64" s="1728"/>
      <c r="P64" s="1728"/>
      <c r="Q64" s="1728"/>
      <c r="R64" s="1728"/>
      <c r="S64" s="1728"/>
      <c r="T64" s="19" t="s">
        <v>683</v>
      </c>
    </row>
    <row r="65" spans="1:20" ht="34.5" customHeight="1">
      <c r="A65" s="1663" t="s">
        <v>1417</v>
      </c>
      <c r="B65" s="1664"/>
      <c r="C65" s="1665"/>
      <c r="D65" s="1729">
        <v>0</v>
      </c>
      <c r="E65" s="1730"/>
      <c r="F65" s="1730"/>
      <c r="G65" s="1730"/>
      <c r="H65" s="24" t="s">
        <v>2</v>
      </c>
      <c r="I65" s="1731">
        <v>12500</v>
      </c>
      <c r="J65" s="1732"/>
      <c r="K65" s="1732"/>
      <c r="L65" s="1732"/>
      <c r="M65" s="89" t="s">
        <v>2</v>
      </c>
      <c r="N65" s="1733">
        <f>IF(((D65)&gt;=(I65)),I65,D65)</f>
        <v>0</v>
      </c>
      <c r="O65" s="1688"/>
      <c r="P65" s="1688"/>
      <c r="Q65" s="1688"/>
      <c r="R65" s="1688"/>
      <c r="S65" s="16" t="s">
        <v>2</v>
      </c>
      <c r="T65" s="18"/>
    </row>
    <row r="66" spans="1:20" ht="34.5" customHeight="1">
      <c r="A66" s="1663" t="s">
        <v>1417</v>
      </c>
      <c r="B66" s="1664"/>
      <c r="C66" s="1665"/>
      <c r="D66" s="1729">
        <v>0</v>
      </c>
      <c r="E66" s="1730"/>
      <c r="F66" s="1730"/>
      <c r="G66" s="1730"/>
      <c r="H66" s="24" t="s">
        <v>2</v>
      </c>
      <c r="I66" s="1731">
        <v>12500</v>
      </c>
      <c r="J66" s="1732"/>
      <c r="K66" s="1732"/>
      <c r="L66" s="1732"/>
      <c r="M66" s="89" t="s">
        <v>2</v>
      </c>
      <c r="N66" s="1733">
        <f t="shared" ref="N66:N81" si="8">IF(((D66)&gt;=(I66)),I66,D66)</f>
        <v>0</v>
      </c>
      <c r="O66" s="1688"/>
      <c r="P66" s="1688"/>
      <c r="Q66" s="1688"/>
      <c r="R66" s="1688"/>
      <c r="S66" s="16" t="s">
        <v>2</v>
      </c>
      <c r="T66" s="18"/>
    </row>
    <row r="67" spans="1:20" ht="34.5" customHeight="1">
      <c r="A67" s="1663" t="s">
        <v>1417</v>
      </c>
      <c r="B67" s="1664"/>
      <c r="C67" s="1665"/>
      <c r="D67" s="1729">
        <v>0</v>
      </c>
      <c r="E67" s="1730"/>
      <c r="F67" s="1730"/>
      <c r="G67" s="1730"/>
      <c r="H67" s="24" t="s">
        <v>2</v>
      </c>
      <c r="I67" s="1731">
        <v>12500</v>
      </c>
      <c r="J67" s="1732"/>
      <c r="K67" s="1732"/>
      <c r="L67" s="1732"/>
      <c r="M67" s="89" t="s">
        <v>2</v>
      </c>
      <c r="N67" s="1733">
        <f t="shared" si="8"/>
        <v>0</v>
      </c>
      <c r="O67" s="1688"/>
      <c r="P67" s="1688"/>
      <c r="Q67" s="1688"/>
      <c r="R67" s="1688"/>
      <c r="S67" s="16" t="s">
        <v>2</v>
      </c>
      <c r="T67" s="18"/>
    </row>
    <row r="68" spans="1:20" ht="34.5" customHeight="1">
      <c r="A68" s="1663" t="s">
        <v>1417</v>
      </c>
      <c r="B68" s="1664"/>
      <c r="C68" s="1665"/>
      <c r="D68" s="1729">
        <v>0</v>
      </c>
      <c r="E68" s="1730"/>
      <c r="F68" s="1730"/>
      <c r="G68" s="1730"/>
      <c r="H68" s="24" t="s">
        <v>2</v>
      </c>
      <c r="I68" s="1731">
        <v>12500</v>
      </c>
      <c r="J68" s="1732"/>
      <c r="K68" s="1732"/>
      <c r="L68" s="1732"/>
      <c r="M68" s="89" t="s">
        <v>2</v>
      </c>
      <c r="N68" s="1733">
        <f>IF(((D68)&gt;=(I68)),I68,D68)</f>
        <v>0</v>
      </c>
      <c r="O68" s="1688"/>
      <c r="P68" s="1688"/>
      <c r="Q68" s="1688"/>
      <c r="R68" s="1688"/>
      <c r="S68" s="16" t="s">
        <v>2</v>
      </c>
      <c r="T68" s="18"/>
    </row>
    <row r="69" spans="1:20" ht="34.5" customHeight="1">
      <c r="A69" s="1663" t="s">
        <v>1417</v>
      </c>
      <c r="B69" s="1664"/>
      <c r="C69" s="1665"/>
      <c r="D69" s="1729">
        <v>0</v>
      </c>
      <c r="E69" s="1730"/>
      <c r="F69" s="1730"/>
      <c r="G69" s="1730"/>
      <c r="H69" s="24" t="s">
        <v>2</v>
      </c>
      <c r="I69" s="1731">
        <v>12500</v>
      </c>
      <c r="J69" s="1732"/>
      <c r="K69" s="1732"/>
      <c r="L69" s="1732"/>
      <c r="M69" s="89" t="s">
        <v>2</v>
      </c>
      <c r="N69" s="1733">
        <f>IF(((D69)&gt;=(I69)),I69,D69)</f>
        <v>0</v>
      </c>
      <c r="O69" s="1688"/>
      <c r="P69" s="1688"/>
      <c r="Q69" s="1688"/>
      <c r="R69" s="1688"/>
      <c r="S69" s="16" t="s">
        <v>2</v>
      </c>
      <c r="T69" s="18"/>
    </row>
    <row r="70" spans="1:20" ht="34.5" customHeight="1">
      <c r="A70" s="1663" t="s">
        <v>1417</v>
      </c>
      <c r="B70" s="1664"/>
      <c r="C70" s="1665"/>
      <c r="D70" s="1729">
        <v>0</v>
      </c>
      <c r="E70" s="1730"/>
      <c r="F70" s="1730"/>
      <c r="G70" s="1730"/>
      <c r="H70" s="24" t="s">
        <v>2</v>
      </c>
      <c r="I70" s="1731">
        <v>12500</v>
      </c>
      <c r="J70" s="1732"/>
      <c r="K70" s="1732"/>
      <c r="L70" s="1732"/>
      <c r="M70" s="89" t="s">
        <v>2</v>
      </c>
      <c r="N70" s="1733">
        <f>IF(((D70)&gt;=(I70)),I70,D70)</f>
        <v>0</v>
      </c>
      <c r="O70" s="1688"/>
      <c r="P70" s="1688"/>
      <c r="Q70" s="1688"/>
      <c r="R70" s="1688"/>
      <c r="S70" s="16" t="s">
        <v>2</v>
      </c>
      <c r="T70" s="18"/>
    </row>
    <row r="71" spans="1:20" ht="34.5" customHeight="1">
      <c r="A71" s="1663" t="s">
        <v>1417</v>
      </c>
      <c r="B71" s="1664"/>
      <c r="C71" s="1665"/>
      <c r="D71" s="1729">
        <v>0</v>
      </c>
      <c r="E71" s="1730"/>
      <c r="F71" s="1730"/>
      <c r="G71" s="1730"/>
      <c r="H71" s="24" t="s">
        <v>2</v>
      </c>
      <c r="I71" s="1731">
        <v>12500</v>
      </c>
      <c r="J71" s="1732"/>
      <c r="K71" s="1732"/>
      <c r="L71" s="1732"/>
      <c r="M71" s="89" t="s">
        <v>2</v>
      </c>
      <c r="N71" s="1733">
        <f>IF(((D71)&gt;=(I71)),I71,D71)</f>
        <v>0</v>
      </c>
      <c r="O71" s="1688"/>
      <c r="P71" s="1688"/>
      <c r="Q71" s="1688"/>
      <c r="R71" s="1688"/>
      <c r="S71" s="16" t="s">
        <v>2</v>
      </c>
      <c r="T71" s="18"/>
    </row>
    <row r="72" spans="1:20" ht="34.5" customHeight="1">
      <c r="A72" s="1663" t="s">
        <v>1417</v>
      </c>
      <c r="B72" s="1664"/>
      <c r="C72" s="1665"/>
      <c r="D72" s="1729">
        <v>0</v>
      </c>
      <c r="E72" s="1730"/>
      <c r="F72" s="1730"/>
      <c r="G72" s="1730"/>
      <c r="H72" s="24" t="s">
        <v>2</v>
      </c>
      <c r="I72" s="1731">
        <v>12500</v>
      </c>
      <c r="J72" s="1732"/>
      <c r="K72" s="1732"/>
      <c r="L72" s="1732"/>
      <c r="M72" s="89" t="s">
        <v>2</v>
      </c>
      <c r="N72" s="1733">
        <f>IF(((D72)&gt;=(I72)),I72,D72)</f>
        <v>0</v>
      </c>
      <c r="O72" s="1688"/>
      <c r="P72" s="1688"/>
      <c r="Q72" s="1688"/>
      <c r="R72" s="1688"/>
      <c r="S72" s="16" t="s">
        <v>2</v>
      </c>
      <c r="T72" s="18"/>
    </row>
    <row r="73" spans="1:20" ht="34.5" customHeight="1">
      <c r="A73" s="1663" t="s">
        <v>1417</v>
      </c>
      <c r="B73" s="1664"/>
      <c r="C73" s="1665"/>
      <c r="D73" s="1729">
        <v>0</v>
      </c>
      <c r="E73" s="1730"/>
      <c r="F73" s="1730"/>
      <c r="G73" s="1730"/>
      <c r="H73" s="24" t="s">
        <v>2</v>
      </c>
      <c r="I73" s="1731">
        <v>12500</v>
      </c>
      <c r="J73" s="1732"/>
      <c r="K73" s="1732"/>
      <c r="L73" s="1732"/>
      <c r="M73" s="89" t="s">
        <v>2</v>
      </c>
      <c r="N73" s="1733">
        <f t="shared" si="8"/>
        <v>0</v>
      </c>
      <c r="O73" s="1688"/>
      <c r="P73" s="1688"/>
      <c r="Q73" s="1688"/>
      <c r="R73" s="1688"/>
      <c r="S73" s="16" t="s">
        <v>2</v>
      </c>
      <c r="T73" s="18"/>
    </row>
    <row r="74" spans="1:20" ht="34.5" customHeight="1">
      <c r="A74" s="1663" t="s">
        <v>1417</v>
      </c>
      <c r="B74" s="1664"/>
      <c r="C74" s="1665"/>
      <c r="D74" s="1729">
        <v>0</v>
      </c>
      <c r="E74" s="1730"/>
      <c r="F74" s="1730"/>
      <c r="G74" s="1730"/>
      <c r="H74" s="24" t="s">
        <v>2</v>
      </c>
      <c r="I74" s="1731">
        <v>12500</v>
      </c>
      <c r="J74" s="1732"/>
      <c r="K74" s="1732"/>
      <c r="L74" s="1732"/>
      <c r="M74" s="89" t="s">
        <v>2</v>
      </c>
      <c r="N74" s="1733">
        <f t="shared" si="8"/>
        <v>0</v>
      </c>
      <c r="O74" s="1688"/>
      <c r="P74" s="1688"/>
      <c r="Q74" s="1688"/>
      <c r="R74" s="1688"/>
      <c r="S74" s="16" t="s">
        <v>2</v>
      </c>
      <c r="T74" s="18"/>
    </row>
    <row r="75" spans="1:20" ht="34.5" customHeight="1">
      <c r="A75" s="1663" t="s">
        <v>1417</v>
      </c>
      <c r="B75" s="1664"/>
      <c r="C75" s="1665"/>
      <c r="D75" s="1729">
        <v>0</v>
      </c>
      <c r="E75" s="1730"/>
      <c r="F75" s="1730"/>
      <c r="G75" s="1730"/>
      <c r="H75" s="24" t="s">
        <v>2</v>
      </c>
      <c r="I75" s="1731">
        <v>12500</v>
      </c>
      <c r="J75" s="1732"/>
      <c r="K75" s="1732"/>
      <c r="L75" s="1732"/>
      <c r="M75" s="89" t="s">
        <v>2</v>
      </c>
      <c r="N75" s="1733">
        <f>IF(((D75)&gt;=(I75)),I75,D75)</f>
        <v>0</v>
      </c>
      <c r="O75" s="1688"/>
      <c r="P75" s="1688"/>
      <c r="Q75" s="1688"/>
      <c r="R75" s="1688"/>
      <c r="S75" s="16" t="s">
        <v>2</v>
      </c>
      <c r="T75" s="18"/>
    </row>
    <row r="76" spans="1:20" ht="34.5" customHeight="1">
      <c r="A76" s="1663" t="s">
        <v>1417</v>
      </c>
      <c r="B76" s="1664"/>
      <c r="C76" s="1665"/>
      <c r="D76" s="1729">
        <v>0</v>
      </c>
      <c r="E76" s="1730"/>
      <c r="F76" s="1730"/>
      <c r="G76" s="1730"/>
      <c r="H76" s="24" t="s">
        <v>2</v>
      </c>
      <c r="I76" s="1731">
        <v>12500</v>
      </c>
      <c r="J76" s="1732"/>
      <c r="K76" s="1732"/>
      <c r="L76" s="1732"/>
      <c r="M76" s="89" t="s">
        <v>2</v>
      </c>
      <c r="N76" s="1733">
        <f>IF(((D76)&gt;=(I76)),I76,D76)</f>
        <v>0</v>
      </c>
      <c r="O76" s="1688"/>
      <c r="P76" s="1688"/>
      <c r="Q76" s="1688"/>
      <c r="R76" s="1688"/>
      <c r="S76" s="16" t="s">
        <v>2</v>
      </c>
      <c r="T76" s="18"/>
    </row>
    <row r="77" spans="1:20" ht="34.5" customHeight="1">
      <c r="A77" s="1663" t="s">
        <v>1417</v>
      </c>
      <c r="B77" s="1664"/>
      <c r="C77" s="1665"/>
      <c r="D77" s="1729">
        <v>0</v>
      </c>
      <c r="E77" s="1730"/>
      <c r="F77" s="1730"/>
      <c r="G77" s="1730"/>
      <c r="H77" s="24" t="s">
        <v>2</v>
      </c>
      <c r="I77" s="1731">
        <v>12500</v>
      </c>
      <c r="J77" s="1732"/>
      <c r="K77" s="1732"/>
      <c r="L77" s="1732"/>
      <c r="M77" s="89" t="s">
        <v>2</v>
      </c>
      <c r="N77" s="1733">
        <f>IF(((D77)&gt;=(I77)),I77,D77)</f>
        <v>0</v>
      </c>
      <c r="O77" s="1688"/>
      <c r="P77" s="1688"/>
      <c r="Q77" s="1688"/>
      <c r="R77" s="1688"/>
      <c r="S77" s="16" t="s">
        <v>2</v>
      </c>
      <c r="T77" s="18"/>
    </row>
    <row r="78" spans="1:20" ht="34.5" customHeight="1">
      <c r="A78" s="1663" t="s">
        <v>1417</v>
      </c>
      <c r="B78" s="1664"/>
      <c r="C78" s="1665"/>
      <c r="D78" s="1729">
        <v>0</v>
      </c>
      <c r="E78" s="1730"/>
      <c r="F78" s="1730"/>
      <c r="G78" s="1730"/>
      <c r="H78" s="24" t="s">
        <v>2</v>
      </c>
      <c r="I78" s="1731">
        <v>12500</v>
      </c>
      <c r="J78" s="1732"/>
      <c r="K78" s="1732"/>
      <c r="L78" s="1732"/>
      <c r="M78" s="89" t="s">
        <v>2</v>
      </c>
      <c r="N78" s="1733">
        <f>IF(((D78)&gt;=(I78)),I78,D78)</f>
        <v>0</v>
      </c>
      <c r="O78" s="1688"/>
      <c r="P78" s="1688"/>
      <c r="Q78" s="1688"/>
      <c r="R78" s="1688"/>
      <c r="S78" s="16" t="s">
        <v>2</v>
      </c>
      <c r="T78" s="18"/>
    </row>
    <row r="79" spans="1:20" ht="34.5" customHeight="1">
      <c r="A79" s="1663" t="s">
        <v>1417</v>
      </c>
      <c r="B79" s="1664"/>
      <c r="C79" s="1665"/>
      <c r="D79" s="1729">
        <v>0</v>
      </c>
      <c r="E79" s="1730"/>
      <c r="F79" s="1730"/>
      <c r="G79" s="1730"/>
      <c r="H79" s="24" t="s">
        <v>2</v>
      </c>
      <c r="I79" s="1731">
        <v>12500</v>
      </c>
      <c r="J79" s="1732"/>
      <c r="K79" s="1732"/>
      <c r="L79" s="1732"/>
      <c r="M79" s="89" t="s">
        <v>2</v>
      </c>
      <c r="N79" s="1733">
        <f t="shared" si="8"/>
        <v>0</v>
      </c>
      <c r="O79" s="1688"/>
      <c r="P79" s="1688"/>
      <c r="Q79" s="1688"/>
      <c r="R79" s="1688"/>
      <c r="S79" s="16" t="s">
        <v>2</v>
      </c>
      <c r="T79" s="18"/>
    </row>
    <row r="80" spans="1:20" ht="34.5" customHeight="1">
      <c r="A80" s="1663" t="s">
        <v>1417</v>
      </c>
      <c r="B80" s="1664"/>
      <c r="C80" s="1665"/>
      <c r="D80" s="1729">
        <v>0</v>
      </c>
      <c r="E80" s="1730"/>
      <c r="F80" s="1730"/>
      <c r="G80" s="1730"/>
      <c r="H80" s="24" t="s">
        <v>2</v>
      </c>
      <c r="I80" s="1731">
        <v>12500</v>
      </c>
      <c r="J80" s="1732"/>
      <c r="K80" s="1732"/>
      <c r="L80" s="1732"/>
      <c r="M80" s="89" t="s">
        <v>2</v>
      </c>
      <c r="N80" s="1733">
        <f t="shared" si="8"/>
        <v>0</v>
      </c>
      <c r="O80" s="1688"/>
      <c r="P80" s="1688"/>
      <c r="Q80" s="1688"/>
      <c r="R80" s="1688"/>
      <c r="S80" s="16" t="s">
        <v>2</v>
      </c>
      <c r="T80" s="18"/>
    </row>
    <row r="81" spans="1:25" ht="34.5" customHeight="1">
      <c r="A81" s="1663" t="s">
        <v>1417</v>
      </c>
      <c r="B81" s="1664"/>
      <c r="C81" s="1665"/>
      <c r="D81" s="1729">
        <v>0</v>
      </c>
      <c r="E81" s="1730"/>
      <c r="F81" s="1730"/>
      <c r="G81" s="1730"/>
      <c r="H81" s="24" t="s">
        <v>2</v>
      </c>
      <c r="I81" s="1731">
        <v>12500</v>
      </c>
      <c r="J81" s="1732"/>
      <c r="K81" s="1732"/>
      <c r="L81" s="1732"/>
      <c r="M81" s="89" t="s">
        <v>2</v>
      </c>
      <c r="N81" s="1733">
        <f t="shared" si="8"/>
        <v>0</v>
      </c>
      <c r="O81" s="1688"/>
      <c r="P81" s="1688"/>
      <c r="Q81" s="1688"/>
      <c r="R81" s="1688"/>
      <c r="S81" s="16" t="s">
        <v>2</v>
      </c>
      <c r="T81" s="18"/>
    </row>
    <row r="82" spans="1:25" ht="34.5" customHeight="1">
      <c r="A82" s="1671" t="s">
        <v>36</v>
      </c>
      <c r="B82" s="1671"/>
      <c r="C82" s="1671"/>
      <c r="D82" s="1683"/>
      <c r="E82" s="1684"/>
      <c r="F82" s="1684"/>
      <c r="G82" s="1684"/>
      <c r="H82" s="1684"/>
      <c r="I82" s="1683"/>
      <c r="J82" s="1684"/>
      <c r="K82" s="1684"/>
      <c r="L82" s="1684"/>
      <c r="M82" s="1685"/>
      <c r="N82" s="1732">
        <f>SUM(N65:R81)</f>
        <v>0</v>
      </c>
      <c r="O82" s="1732"/>
      <c r="P82" s="1732"/>
      <c r="Q82" s="1732"/>
      <c r="R82" s="1732"/>
      <c r="S82" s="8" t="s">
        <v>2</v>
      </c>
      <c r="T82" s="20"/>
    </row>
    <row r="84" spans="1:25">
      <c r="A84" t="s">
        <v>37</v>
      </c>
    </row>
    <row r="86" spans="1:25">
      <c r="W86" t="s">
        <v>376</v>
      </c>
    </row>
    <row r="87" spans="1:25">
      <c r="X87" s="90">
        <f>SUM(N82,R51,R26)</f>
        <v>0</v>
      </c>
      <c r="Y87" t="s">
        <v>2</v>
      </c>
    </row>
  </sheetData>
  <mergeCells count="232">
    <mergeCell ref="P13:Q13"/>
    <mergeCell ref="I14:J14"/>
    <mergeCell ref="K14:L14"/>
    <mergeCell ref="D44:F44"/>
    <mergeCell ref="D45:F45"/>
    <mergeCell ref="D46:F46"/>
    <mergeCell ref="A36:C36"/>
    <mergeCell ref="D36:F36"/>
    <mergeCell ref="G36:I36"/>
    <mergeCell ref="A23:C23"/>
    <mergeCell ref="A24:C24"/>
    <mergeCell ref="A25:C25"/>
    <mergeCell ref="A21:C21"/>
    <mergeCell ref="I13:J13"/>
    <mergeCell ref="I21:J21"/>
    <mergeCell ref="K21:L21"/>
    <mergeCell ref="P21:Q21"/>
    <mergeCell ref="I22:J22"/>
    <mergeCell ref="K22:L22"/>
    <mergeCell ref="P22:Q22"/>
    <mergeCell ref="I23:J23"/>
    <mergeCell ref="K23:L23"/>
    <mergeCell ref="P23:Q23"/>
    <mergeCell ref="K13:L13"/>
    <mergeCell ref="A19:C19"/>
    <mergeCell ref="A14:C14"/>
    <mergeCell ref="I82:M82"/>
    <mergeCell ref="N82:R82"/>
    <mergeCell ref="A35:C35"/>
    <mergeCell ref="A37:C37"/>
    <mergeCell ref="A48:C48"/>
    <mergeCell ref="A82:C82"/>
    <mergeCell ref="D82:H82"/>
    <mergeCell ref="D79:G79"/>
    <mergeCell ref="N79:R79"/>
    <mergeCell ref="A51:C51"/>
    <mergeCell ref="A64:C64"/>
    <mergeCell ref="A80:C80"/>
    <mergeCell ref="A81:C81"/>
    <mergeCell ref="A65:C65"/>
    <mergeCell ref="A66:C66"/>
    <mergeCell ref="A67:C67"/>
    <mergeCell ref="A73:C73"/>
    <mergeCell ref="A68:C68"/>
    <mergeCell ref="D43:F43"/>
    <mergeCell ref="A79:C79"/>
    <mergeCell ref="A32:C32"/>
    <mergeCell ref="A38:C38"/>
    <mergeCell ref="A34:C34"/>
    <mergeCell ref="A47:C47"/>
    <mergeCell ref="A49:C49"/>
    <mergeCell ref="A50:C50"/>
    <mergeCell ref="A39:C39"/>
    <mergeCell ref="A69:C69"/>
    <mergeCell ref="A71:C71"/>
    <mergeCell ref="A46:C46"/>
    <mergeCell ref="A45:C45"/>
    <mergeCell ref="A44:C44"/>
    <mergeCell ref="A43:C43"/>
    <mergeCell ref="A42:C42"/>
    <mergeCell ref="A41:C41"/>
    <mergeCell ref="A40:C40"/>
    <mergeCell ref="A72:C72"/>
    <mergeCell ref="A70:C70"/>
    <mergeCell ref="A76:C76"/>
    <mergeCell ref="A74:C74"/>
    <mergeCell ref="A78:C78"/>
    <mergeCell ref="N80:R80"/>
    <mergeCell ref="D81:G81"/>
    <mergeCell ref="I81:L81"/>
    <mergeCell ref="N81:R81"/>
    <mergeCell ref="A75:C75"/>
    <mergeCell ref="A77:C77"/>
    <mergeCell ref="N66:R66"/>
    <mergeCell ref="D67:G67"/>
    <mergeCell ref="I67:L67"/>
    <mergeCell ref="N67:R67"/>
    <mergeCell ref="N73:R73"/>
    <mergeCell ref="D80:G80"/>
    <mergeCell ref="I80:L80"/>
    <mergeCell ref="D73:G73"/>
    <mergeCell ref="I73:L73"/>
    <mergeCell ref="D66:G66"/>
    <mergeCell ref="I66:L66"/>
    <mergeCell ref="I79:L79"/>
    <mergeCell ref="I76:L76"/>
    <mergeCell ref="N76:R76"/>
    <mergeCell ref="D76:G76"/>
    <mergeCell ref="I74:L74"/>
    <mergeCell ref="N74:R74"/>
    <mergeCell ref="D78:G78"/>
    <mergeCell ref="I78:L78"/>
    <mergeCell ref="N78:R78"/>
    <mergeCell ref="D75:G75"/>
    <mergeCell ref="D77:G77"/>
    <mergeCell ref="I77:L77"/>
    <mergeCell ref="N77:R77"/>
    <mergeCell ref="D65:G65"/>
    <mergeCell ref="I65:L65"/>
    <mergeCell ref="N65:R65"/>
    <mergeCell ref="D68:G68"/>
    <mergeCell ref="I68:L68"/>
    <mergeCell ref="N68:R68"/>
    <mergeCell ref="I75:L75"/>
    <mergeCell ref="D50:F50"/>
    <mergeCell ref="G50:I50"/>
    <mergeCell ref="M50:N50"/>
    <mergeCell ref="D71:G71"/>
    <mergeCell ref="I71:L71"/>
    <mergeCell ref="N71:R71"/>
    <mergeCell ref="D72:G72"/>
    <mergeCell ref="I72:L72"/>
    <mergeCell ref="N72:R72"/>
    <mergeCell ref="D69:G69"/>
    <mergeCell ref="I69:L69"/>
    <mergeCell ref="N69:R69"/>
    <mergeCell ref="D70:G70"/>
    <mergeCell ref="I70:L70"/>
    <mergeCell ref="N70:R70"/>
    <mergeCell ref="N75:R75"/>
    <mergeCell ref="D74:G74"/>
    <mergeCell ref="O51:P51"/>
    <mergeCell ref="D51:F51"/>
    <mergeCell ref="M51:N51"/>
    <mergeCell ref="D64:H64"/>
    <mergeCell ref="I64:M64"/>
    <mergeCell ref="N64:S64"/>
    <mergeCell ref="D47:F47"/>
    <mergeCell ref="G47:I47"/>
    <mergeCell ref="M47:N47"/>
    <mergeCell ref="D48:F48"/>
    <mergeCell ref="G48:I48"/>
    <mergeCell ref="M48:N48"/>
    <mergeCell ref="D49:F49"/>
    <mergeCell ref="G49:I49"/>
    <mergeCell ref="M49:N49"/>
    <mergeCell ref="A11:C11"/>
    <mergeCell ref="A12:C12"/>
    <mergeCell ref="A13:C13"/>
    <mergeCell ref="R32:S32"/>
    <mergeCell ref="O33:Q50"/>
    <mergeCell ref="R33:S50"/>
    <mergeCell ref="M38:N38"/>
    <mergeCell ref="O32:Q32"/>
    <mergeCell ref="M35:N35"/>
    <mergeCell ref="M36:N36"/>
    <mergeCell ref="M46:N46"/>
    <mergeCell ref="M45:N45"/>
    <mergeCell ref="M44:N44"/>
    <mergeCell ref="G32:N32"/>
    <mergeCell ref="G37:I37"/>
    <mergeCell ref="M37:N37"/>
    <mergeCell ref="G34:I34"/>
    <mergeCell ref="M34:N34"/>
    <mergeCell ref="G35:I35"/>
    <mergeCell ref="G46:I46"/>
    <mergeCell ref="G42:I42"/>
    <mergeCell ref="G43:I43"/>
    <mergeCell ref="G44:I44"/>
    <mergeCell ref="G45:I45"/>
    <mergeCell ref="I17:J17"/>
    <mergeCell ref="K17:L17"/>
    <mergeCell ref="A15:C15"/>
    <mergeCell ref="A17:C17"/>
    <mergeCell ref="P14:Q14"/>
    <mergeCell ref="A4:T4"/>
    <mergeCell ref="A7:C7"/>
    <mergeCell ref="D7:J7"/>
    <mergeCell ref="K7:P7"/>
    <mergeCell ref="R7:S7"/>
    <mergeCell ref="I9:J9"/>
    <mergeCell ref="K9:L9"/>
    <mergeCell ref="P9:Q9"/>
    <mergeCell ref="I10:J10"/>
    <mergeCell ref="K10:L10"/>
    <mergeCell ref="P10:Q10"/>
    <mergeCell ref="I11:J11"/>
    <mergeCell ref="K11:L11"/>
    <mergeCell ref="P11:Q11"/>
    <mergeCell ref="I12:J12"/>
    <mergeCell ref="K12:L12"/>
    <mergeCell ref="P12:Q12"/>
    <mergeCell ref="A9:C9"/>
    <mergeCell ref="A10:C10"/>
    <mergeCell ref="D41:F41"/>
    <mergeCell ref="G41:I41"/>
    <mergeCell ref="D32:F32"/>
    <mergeCell ref="D34:F34"/>
    <mergeCell ref="D37:F37"/>
    <mergeCell ref="D35:F35"/>
    <mergeCell ref="A22:C22"/>
    <mergeCell ref="D38:F38"/>
    <mergeCell ref="M43:N43"/>
    <mergeCell ref="M42:N42"/>
    <mergeCell ref="M41:N41"/>
    <mergeCell ref="M40:N40"/>
    <mergeCell ref="M39:N39"/>
    <mergeCell ref="D42:F42"/>
    <mergeCell ref="I24:J24"/>
    <mergeCell ref="K24:L24"/>
    <mergeCell ref="I25:J25"/>
    <mergeCell ref="K25:L25"/>
    <mergeCell ref="A26:C26"/>
    <mergeCell ref="D26:J26"/>
    <mergeCell ref="K26:Q26"/>
    <mergeCell ref="G38:I38"/>
    <mergeCell ref="G39:I39"/>
    <mergeCell ref="G40:I40"/>
    <mergeCell ref="A3:T3"/>
    <mergeCell ref="I19:J19"/>
    <mergeCell ref="K19:L19"/>
    <mergeCell ref="P19:Q19"/>
    <mergeCell ref="P20:Q20"/>
    <mergeCell ref="P24:Q24"/>
    <mergeCell ref="P25:Q25"/>
    <mergeCell ref="D39:F39"/>
    <mergeCell ref="D40:F40"/>
    <mergeCell ref="I20:J20"/>
    <mergeCell ref="K20:L20"/>
    <mergeCell ref="A20:C20"/>
    <mergeCell ref="P17:Q17"/>
    <mergeCell ref="A18:C18"/>
    <mergeCell ref="I18:J18"/>
    <mergeCell ref="K18:L18"/>
    <mergeCell ref="P18:Q18"/>
    <mergeCell ref="I15:J15"/>
    <mergeCell ref="K15:L15"/>
    <mergeCell ref="P15:Q15"/>
    <mergeCell ref="A16:C16"/>
    <mergeCell ref="I16:J16"/>
    <mergeCell ref="K16:L16"/>
    <mergeCell ref="P16:Q16"/>
  </mergeCells>
  <phoneticPr fontId="3"/>
  <pageMargins left="0.59055118110236227" right="0.19685039370078741" top="0.78740157480314965" bottom="0.78740157480314965" header="0.51181102362204722" footer="0.51181102362204722"/>
  <pageSetup paperSize="9" scale="90" orientation="portrait" blackAndWhite="1" horizontalDpi="200" verticalDpi="200" r:id="rId1"/>
  <headerFooter alignWithMargins="0"/>
  <rowBreaks count="2" manualBreakCount="2">
    <brk id="30" max="19" man="1"/>
    <brk id="62" max="19" man="1"/>
  </rowBreaks>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S54"/>
  <sheetViews>
    <sheetView view="pageBreakPreview" topLeftCell="A40" zoomScaleNormal="100" zoomScaleSheetLayoutView="100" workbookViewId="0">
      <selection activeCell="V15" sqref="V15"/>
    </sheetView>
  </sheetViews>
  <sheetFormatPr defaultColWidth="5.875" defaultRowHeight="14.25"/>
  <cols>
    <col min="1" max="8" width="5.875" style="114"/>
    <col min="9" max="9" width="3.5" style="114" bestFit="1" customWidth="1"/>
    <col min="10" max="14" width="5.875" style="114"/>
    <col min="15" max="16" width="4.125" style="114" customWidth="1"/>
    <col min="17" max="17" width="3" style="114" customWidth="1"/>
    <col min="18" max="16384" width="5.875" style="114"/>
  </cols>
  <sheetData>
    <row r="1" spans="1:19">
      <c r="P1" s="138" t="s">
        <v>546</v>
      </c>
    </row>
    <row r="3" spans="1:19" ht="28.5">
      <c r="A3" s="921" t="s">
        <v>42</v>
      </c>
      <c r="B3" s="921"/>
      <c r="C3" s="921"/>
      <c r="D3" s="921"/>
      <c r="E3" s="921"/>
      <c r="F3" s="921"/>
      <c r="G3" s="921"/>
      <c r="H3" s="921"/>
      <c r="I3" s="921"/>
      <c r="J3" s="921"/>
      <c r="K3" s="921"/>
      <c r="L3" s="921"/>
      <c r="M3" s="921"/>
      <c r="N3" s="921"/>
      <c r="O3" s="921"/>
      <c r="P3" s="921"/>
      <c r="Q3" s="921"/>
      <c r="R3" s="724"/>
      <c r="S3" s="724"/>
    </row>
    <row r="5" spans="1:19">
      <c r="L5" s="162"/>
      <c r="M5" s="162"/>
      <c r="N5" s="162"/>
      <c r="O5" s="143"/>
      <c r="P5" s="324" t="s">
        <v>1426</v>
      </c>
    </row>
    <row r="7" spans="1:19">
      <c r="A7" s="114" t="s">
        <v>613</v>
      </c>
    </row>
    <row r="9" spans="1:19">
      <c r="B9" s="114" t="str">
        <f>入力シート!C1</f>
        <v>令和4年7月10日執行参議院青森県選挙区選出議員選挙</v>
      </c>
      <c r="K9" s="153"/>
    </row>
    <row r="11" spans="1:19">
      <c r="H11" s="138" t="s">
        <v>544</v>
      </c>
      <c r="J11" s="144">
        <f>入力シート!C8</f>
        <v>0</v>
      </c>
      <c r="K11" s="141"/>
      <c r="L11" s="141">
        <f>入力シート!C10</f>
        <v>0</v>
      </c>
    </row>
    <row r="13" spans="1:19">
      <c r="A13" s="289" t="s">
        <v>828</v>
      </c>
    </row>
    <row r="14" spans="1:19" ht="14.25" customHeight="1">
      <c r="A14" s="307" t="s">
        <v>829</v>
      </c>
      <c r="B14" s="116"/>
      <c r="C14" s="116"/>
      <c r="D14" s="116"/>
      <c r="E14" s="116"/>
      <c r="F14" s="193"/>
      <c r="G14" s="116"/>
      <c r="H14" s="116"/>
      <c r="I14" s="116"/>
      <c r="J14" s="116"/>
      <c r="K14" s="116"/>
      <c r="L14" s="116"/>
      <c r="M14" s="116"/>
      <c r="N14" s="116"/>
    </row>
    <row r="15" spans="1:19" ht="14.25" customHeight="1">
      <c r="A15" s="116"/>
      <c r="B15" s="116"/>
      <c r="C15" s="116"/>
      <c r="D15" s="116"/>
      <c r="E15" s="116"/>
      <c r="F15" s="193"/>
      <c r="G15" s="116"/>
      <c r="H15" s="116"/>
      <c r="I15" s="116"/>
      <c r="J15" s="116"/>
      <c r="K15" s="116"/>
      <c r="L15" s="116"/>
      <c r="M15" s="116"/>
      <c r="N15" s="116"/>
    </row>
    <row r="16" spans="1:19" ht="14.25" customHeight="1">
      <c r="A16" s="116"/>
      <c r="B16" s="116"/>
      <c r="C16" s="116"/>
      <c r="D16" s="116"/>
      <c r="E16" s="116"/>
      <c r="F16" s="193"/>
      <c r="G16" s="116"/>
      <c r="H16" s="116"/>
      <c r="I16" s="116"/>
      <c r="J16" s="116"/>
      <c r="K16" s="116"/>
      <c r="L16" s="116"/>
      <c r="M16" s="116"/>
      <c r="N16" s="116"/>
    </row>
    <row r="17" spans="1:15" ht="14.25" customHeight="1">
      <c r="A17" s="1579" t="s">
        <v>589</v>
      </c>
      <c r="B17" s="1579"/>
      <c r="C17" s="1579"/>
      <c r="D17" s="1579"/>
      <c r="E17" s="1579"/>
      <c r="F17" s="1579"/>
      <c r="G17" s="1579"/>
      <c r="H17" s="1579"/>
      <c r="I17" s="1579"/>
      <c r="J17" s="1579"/>
      <c r="K17" s="1579"/>
      <c r="L17" s="1579"/>
      <c r="M17" s="1579"/>
      <c r="N17" s="1579"/>
      <c r="O17" s="1579"/>
    </row>
    <row r="18" spans="1:15" ht="14.25" customHeight="1">
      <c r="A18" s="194"/>
      <c r="B18" s="194"/>
      <c r="C18" s="194"/>
      <c r="D18" s="194"/>
      <c r="E18" s="194"/>
      <c r="F18" s="194"/>
      <c r="G18" s="194"/>
      <c r="H18" s="194"/>
      <c r="I18" s="194"/>
      <c r="J18" s="194"/>
      <c r="K18" s="194"/>
      <c r="L18" s="194"/>
      <c r="M18" s="194"/>
      <c r="N18" s="194"/>
      <c r="O18" s="194"/>
    </row>
    <row r="19" spans="1:15" ht="14.25" customHeight="1">
      <c r="A19" s="221" t="s">
        <v>43</v>
      </c>
      <c r="B19" s="194"/>
      <c r="C19" s="194"/>
      <c r="D19" s="414" t="s">
        <v>1326</v>
      </c>
      <c r="E19" s="222"/>
      <c r="F19" s="222"/>
      <c r="G19" s="222"/>
      <c r="H19" s="194"/>
      <c r="I19" s="194"/>
      <c r="J19" s="194"/>
      <c r="K19" s="194"/>
      <c r="L19" s="194"/>
      <c r="M19" s="194"/>
      <c r="N19" s="194"/>
      <c r="O19" s="194"/>
    </row>
    <row r="20" spans="1:15" ht="14.25" customHeight="1">
      <c r="A20" s="194"/>
      <c r="B20" s="194"/>
      <c r="C20" s="194"/>
      <c r="D20" s="194"/>
      <c r="E20" s="194"/>
      <c r="F20" s="194"/>
      <c r="G20" s="194"/>
      <c r="H20" s="194"/>
      <c r="I20" s="194"/>
      <c r="J20" s="194"/>
      <c r="K20" s="194"/>
      <c r="L20" s="194"/>
      <c r="M20" s="194"/>
      <c r="N20" s="194"/>
    </row>
    <row r="21" spans="1:15" ht="14.25" customHeight="1">
      <c r="A21" s="116" t="s">
        <v>44</v>
      </c>
      <c r="B21" s="116"/>
      <c r="C21" s="116"/>
      <c r="D21" s="116"/>
      <c r="E21" s="116"/>
      <c r="F21" s="116"/>
      <c r="G21" s="116"/>
      <c r="H21" s="116"/>
      <c r="I21" s="116"/>
      <c r="J21" s="116"/>
      <c r="K21" s="116"/>
      <c r="L21" s="116"/>
      <c r="M21" s="116"/>
      <c r="N21" s="116"/>
    </row>
    <row r="22" spans="1:15" ht="14.25" customHeight="1">
      <c r="A22" s="116"/>
      <c r="B22" s="130"/>
      <c r="C22" s="130"/>
      <c r="D22" s="130"/>
      <c r="E22" s="130"/>
      <c r="F22" s="130"/>
      <c r="G22" s="130"/>
      <c r="H22" s="130"/>
      <c r="I22" s="130"/>
      <c r="J22" s="130"/>
      <c r="K22" s="130"/>
      <c r="L22" s="130"/>
      <c r="M22" s="130"/>
      <c r="N22" s="130"/>
      <c r="O22" s="143"/>
    </row>
    <row r="23" spans="1:15" ht="14.25" customHeight="1">
      <c r="A23" s="116"/>
      <c r="B23" s="130"/>
      <c r="C23" s="130"/>
      <c r="D23" s="130"/>
      <c r="E23" s="130"/>
      <c r="F23" s="130"/>
      <c r="G23" s="130"/>
      <c r="H23" s="130"/>
      <c r="I23" s="130"/>
      <c r="J23" s="130"/>
      <c r="K23" s="130"/>
      <c r="L23" s="130"/>
      <c r="M23" s="130"/>
      <c r="N23" s="130"/>
      <c r="O23" s="143"/>
    </row>
    <row r="24" spans="1:15" ht="14.25" customHeight="1">
      <c r="A24" s="116"/>
      <c r="B24" s="130"/>
      <c r="C24" s="130"/>
      <c r="D24" s="130"/>
      <c r="E24" s="130"/>
      <c r="F24" s="130"/>
      <c r="G24" s="130"/>
      <c r="H24" s="130"/>
      <c r="I24" s="130"/>
      <c r="J24" s="130"/>
      <c r="K24" s="130"/>
      <c r="L24" s="130"/>
      <c r="M24" s="130"/>
      <c r="N24" s="130"/>
      <c r="O24" s="143"/>
    </row>
    <row r="25" spans="1:15" ht="14.25" customHeight="1">
      <c r="A25" s="116"/>
      <c r="B25" s="130"/>
      <c r="C25" s="130"/>
      <c r="D25" s="130"/>
      <c r="E25" s="130"/>
      <c r="F25" s="130"/>
      <c r="G25" s="130"/>
      <c r="H25" s="130"/>
      <c r="I25" s="130"/>
      <c r="J25" s="130"/>
      <c r="K25" s="130"/>
      <c r="L25" s="130"/>
      <c r="M25" s="130"/>
      <c r="N25" s="130"/>
      <c r="O25" s="143"/>
    </row>
    <row r="26" spans="1:15" ht="14.25" customHeight="1">
      <c r="A26" s="116"/>
      <c r="B26" s="132"/>
      <c r="C26" s="132"/>
      <c r="D26" s="132"/>
      <c r="E26" s="132"/>
      <c r="F26" s="132"/>
      <c r="G26" s="132"/>
      <c r="H26" s="132"/>
      <c r="I26" s="132"/>
      <c r="J26" s="132"/>
      <c r="K26" s="132"/>
      <c r="L26" s="132"/>
      <c r="M26" s="132"/>
      <c r="N26" s="132"/>
      <c r="O26" s="152"/>
    </row>
    <row r="27" spans="1:15" ht="14.25" customHeight="1">
      <c r="A27" s="116" t="s">
        <v>284</v>
      </c>
      <c r="B27" s="132"/>
      <c r="C27" s="132"/>
      <c r="D27" s="132"/>
      <c r="E27" s="132"/>
      <c r="F27" s="132"/>
      <c r="G27" s="132"/>
      <c r="H27" s="132"/>
      <c r="I27" s="132"/>
      <c r="J27" s="132"/>
      <c r="K27" s="132"/>
      <c r="L27" s="132"/>
      <c r="M27" s="132"/>
      <c r="N27" s="132"/>
      <c r="O27" s="152"/>
    </row>
    <row r="28" spans="1:15" ht="14.25" customHeight="1">
      <c r="A28" s="116"/>
      <c r="B28" s="1661"/>
      <c r="C28" s="1661"/>
      <c r="D28" s="1661"/>
      <c r="E28" s="1661"/>
      <c r="F28" s="1661"/>
      <c r="G28" s="1661"/>
      <c r="H28" s="1661"/>
      <c r="I28" s="1661"/>
      <c r="J28" s="1661"/>
      <c r="K28" s="1661"/>
      <c r="L28" s="1661"/>
      <c r="M28" s="1661"/>
      <c r="N28" s="1661"/>
      <c r="O28" s="1661"/>
    </row>
    <row r="29" spans="1:15" ht="14.25" customHeight="1">
      <c r="A29" s="116"/>
      <c r="B29" s="1661"/>
      <c r="C29" s="1661"/>
      <c r="D29" s="1661"/>
      <c r="E29" s="1661"/>
      <c r="F29" s="1661"/>
      <c r="G29" s="1661"/>
      <c r="H29" s="1661"/>
      <c r="I29" s="1661"/>
      <c r="J29" s="1661"/>
      <c r="K29" s="1661"/>
      <c r="L29" s="1661"/>
      <c r="M29" s="1661"/>
      <c r="N29" s="1661"/>
      <c r="O29" s="1661"/>
    </row>
    <row r="30" spans="1:15" ht="14.25" customHeight="1">
      <c r="A30" s="116"/>
      <c r="B30" s="116"/>
      <c r="C30" s="116"/>
      <c r="D30" s="116"/>
      <c r="E30" s="116"/>
      <c r="F30" s="116"/>
      <c r="G30" s="116"/>
      <c r="H30" s="116"/>
      <c r="I30" s="116"/>
      <c r="J30" s="116"/>
      <c r="K30" s="116"/>
      <c r="L30" s="116"/>
      <c r="M30" s="116"/>
      <c r="N30" s="116"/>
    </row>
    <row r="31" spans="1:15" ht="14.25" customHeight="1">
      <c r="A31" s="116" t="s">
        <v>283</v>
      </c>
      <c r="B31" s="116"/>
      <c r="C31" s="116"/>
      <c r="E31" s="1743" t="s">
        <v>421</v>
      </c>
      <c r="F31" s="1743"/>
      <c r="G31" s="1743"/>
      <c r="H31" s="1743"/>
      <c r="I31" s="223" t="s">
        <v>2</v>
      </c>
      <c r="J31" s="116"/>
      <c r="K31" s="116"/>
      <c r="L31" s="116"/>
      <c r="M31" s="116"/>
      <c r="N31" s="116"/>
    </row>
    <row r="32" spans="1:15" ht="14.25" customHeight="1">
      <c r="A32" s="116"/>
      <c r="B32" s="116"/>
      <c r="C32" s="116"/>
      <c r="D32" s="116"/>
      <c r="E32" s="116"/>
      <c r="F32" s="116"/>
      <c r="G32" s="195"/>
      <c r="H32" s="116"/>
      <c r="I32" s="116"/>
      <c r="J32" s="116"/>
      <c r="K32" s="116"/>
      <c r="L32" s="116"/>
      <c r="M32" s="116"/>
      <c r="N32" s="116"/>
    </row>
    <row r="33" spans="1:16" ht="24" customHeight="1">
      <c r="A33" s="1738" t="s">
        <v>47</v>
      </c>
      <c r="B33" s="1739"/>
      <c r="C33" s="1739"/>
      <c r="D33" s="1739"/>
      <c r="E33" s="1740"/>
      <c r="F33" s="1738" t="s">
        <v>45</v>
      </c>
      <c r="G33" s="1739"/>
      <c r="H33" s="1739"/>
      <c r="I33" s="1740"/>
      <c r="J33" s="1738" t="s">
        <v>46</v>
      </c>
      <c r="K33" s="1739"/>
      <c r="L33" s="1739"/>
      <c r="M33" s="1739"/>
      <c r="N33" s="1739"/>
      <c r="O33" s="1739"/>
      <c r="P33" s="1740"/>
    </row>
    <row r="34" spans="1:16" ht="24" customHeight="1">
      <c r="A34" s="1744" t="s">
        <v>1427</v>
      </c>
      <c r="B34" s="1745"/>
      <c r="C34" s="1745"/>
      <c r="D34" s="1745"/>
      <c r="E34" s="1746"/>
      <c r="F34" s="1734"/>
      <c r="G34" s="1735"/>
      <c r="H34" s="1735"/>
      <c r="I34" s="224" t="s">
        <v>2</v>
      </c>
      <c r="J34" s="1736"/>
      <c r="K34" s="1737"/>
      <c r="L34" s="1737"/>
      <c r="M34" s="1737"/>
      <c r="N34" s="1737"/>
      <c r="O34" s="1737"/>
      <c r="P34" s="171" t="s">
        <v>2</v>
      </c>
    </row>
    <row r="35" spans="1:16" ht="24" customHeight="1">
      <c r="A35" s="752" t="s">
        <v>1428</v>
      </c>
      <c r="B35" s="225"/>
      <c r="C35" s="226"/>
      <c r="D35" s="226"/>
      <c r="E35" s="171"/>
      <c r="F35" s="1734"/>
      <c r="G35" s="1735"/>
      <c r="H35" s="1735"/>
      <c r="I35" s="224" t="s">
        <v>2</v>
      </c>
      <c r="J35" s="1736"/>
      <c r="K35" s="1737"/>
      <c r="L35" s="1737"/>
      <c r="M35" s="1737"/>
      <c r="N35" s="1737"/>
      <c r="O35" s="1737"/>
      <c r="P35" s="171" t="s">
        <v>2</v>
      </c>
    </row>
    <row r="36" spans="1:16" ht="24" customHeight="1">
      <c r="A36" s="752" t="s">
        <v>1429</v>
      </c>
      <c r="B36" s="225"/>
      <c r="C36" s="226"/>
      <c r="D36" s="226"/>
      <c r="E36" s="171"/>
      <c r="F36" s="1734"/>
      <c r="G36" s="1735"/>
      <c r="H36" s="1735"/>
      <c r="I36" s="224" t="s">
        <v>2</v>
      </c>
      <c r="J36" s="1736"/>
      <c r="K36" s="1737"/>
      <c r="L36" s="1737"/>
      <c r="M36" s="1737"/>
      <c r="N36" s="1737"/>
      <c r="O36" s="1737"/>
      <c r="P36" s="171" t="s">
        <v>2</v>
      </c>
    </row>
    <row r="37" spans="1:16" ht="24" customHeight="1">
      <c r="A37" s="1738" t="s">
        <v>48</v>
      </c>
      <c r="B37" s="1739"/>
      <c r="C37" s="1739"/>
      <c r="D37" s="1739"/>
      <c r="E37" s="1740"/>
      <c r="F37" s="1741"/>
      <c r="G37" s="1742"/>
      <c r="H37" s="1742"/>
      <c r="I37" s="224"/>
      <c r="J37" s="1738"/>
      <c r="K37" s="1739"/>
      <c r="L37" s="1739"/>
      <c r="M37" s="1739"/>
      <c r="N37" s="1739"/>
      <c r="O37" s="1739"/>
      <c r="P37" s="171"/>
    </row>
    <row r="39" spans="1:16">
      <c r="A39" s="114" t="s">
        <v>422</v>
      </c>
    </row>
    <row r="40" spans="1:16">
      <c r="A40" s="114" t="s">
        <v>423</v>
      </c>
    </row>
    <row r="41" spans="1:16" ht="7.5" customHeight="1"/>
    <row r="42" spans="1:16">
      <c r="A42" s="114" t="s">
        <v>424</v>
      </c>
    </row>
    <row r="43" spans="1:16">
      <c r="A43" s="114" t="s">
        <v>285</v>
      </c>
    </row>
    <row r="44" spans="1:16" ht="7.5" customHeight="1"/>
    <row r="45" spans="1:16">
      <c r="A45" s="114" t="s">
        <v>287</v>
      </c>
    </row>
    <row r="46" spans="1:16">
      <c r="A46" s="114" t="s">
        <v>286</v>
      </c>
    </row>
    <row r="47" spans="1:16" ht="7.5" customHeight="1"/>
    <row r="48" spans="1:16">
      <c r="A48" s="114" t="s">
        <v>425</v>
      </c>
    </row>
    <row r="49" spans="1:1">
      <c r="A49" s="114" t="s">
        <v>423</v>
      </c>
    </row>
    <row r="50" spans="1:1" ht="6.75" customHeight="1"/>
    <row r="51" spans="1:1">
      <c r="A51" s="289" t="s">
        <v>1430</v>
      </c>
    </row>
    <row r="52" spans="1:1">
      <c r="A52" s="289" t="s">
        <v>1431</v>
      </c>
    </row>
    <row r="53" spans="1:1">
      <c r="A53" s="289" t="s">
        <v>1432</v>
      </c>
    </row>
    <row r="54" spans="1:1">
      <c r="A54" s="289" t="s">
        <v>1433</v>
      </c>
    </row>
  </sheetData>
  <mergeCells count="17">
    <mergeCell ref="J37:O37"/>
    <mergeCell ref="A37:E37"/>
    <mergeCell ref="F35:H35"/>
    <mergeCell ref="F36:H36"/>
    <mergeCell ref="F37:H37"/>
    <mergeCell ref="F34:H34"/>
    <mergeCell ref="B28:O29"/>
    <mergeCell ref="A3:Q3"/>
    <mergeCell ref="J35:O35"/>
    <mergeCell ref="J36:O36"/>
    <mergeCell ref="J33:P33"/>
    <mergeCell ref="E31:H31"/>
    <mergeCell ref="A34:E34"/>
    <mergeCell ref="A17:O17"/>
    <mergeCell ref="A33:E33"/>
    <mergeCell ref="F33:I33"/>
    <mergeCell ref="J34:O34"/>
  </mergeCells>
  <phoneticPr fontId="3"/>
  <pageMargins left="0.98425196850393704" right="0.39370078740157483" top="0.98425196850393704" bottom="0.98425196850393704" header="0.51181102362204722" footer="0.51181102362204722"/>
  <pageSetup paperSize="9" scale="96" orientation="portrait" blackAndWhite="1" horizontalDpi="200" verticalDpi="200" r:id="rId1"/>
  <headerFooter alignWithMargins="0"/>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S46"/>
  <sheetViews>
    <sheetView view="pageBreakPreview" topLeftCell="A28" zoomScaleNormal="100" zoomScaleSheetLayoutView="100" workbookViewId="0">
      <selection activeCell="K38" sqref="K38"/>
    </sheetView>
  </sheetViews>
  <sheetFormatPr defaultColWidth="5.875" defaultRowHeight="14.25"/>
  <cols>
    <col min="1" max="16384" width="5.875" style="114"/>
  </cols>
  <sheetData>
    <row r="1" spans="1:19">
      <c r="O1" s="138" t="s">
        <v>556</v>
      </c>
    </row>
    <row r="2" spans="1:19">
      <c r="A2" s="114" t="s">
        <v>345</v>
      </c>
      <c r="O2" s="138"/>
    </row>
    <row r="3" spans="1:19">
      <c r="A3" s="920"/>
      <c r="B3" s="920"/>
      <c r="C3" s="920"/>
      <c r="D3" s="920"/>
      <c r="E3" s="920"/>
      <c r="F3" s="920"/>
      <c r="G3" s="920"/>
      <c r="H3" s="920"/>
      <c r="I3" s="920"/>
      <c r="J3" s="920"/>
      <c r="K3" s="920"/>
      <c r="L3" s="920"/>
      <c r="M3" s="920"/>
      <c r="N3" s="920"/>
      <c r="O3" s="920"/>
      <c r="P3" s="157"/>
      <c r="Q3" s="157"/>
      <c r="R3" s="157"/>
      <c r="S3" s="157"/>
    </row>
    <row r="4" spans="1:19" ht="28.5">
      <c r="A4" s="921" t="s">
        <v>58</v>
      </c>
      <c r="B4" s="921"/>
      <c r="C4" s="921"/>
      <c r="D4" s="921"/>
      <c r="E4" s="921"/>
      <c r="F4" s="921"/>
      <c r="G4" s="921"/>
      <c r="H4" s="921"/>
      <c r="I4" s="921"/>
      <c r="J4" s="921"/>
      <c r="K4" s="921"/>
      <c r="L4" s="921"/>
      <c r="M4" s="921"/>
      <c r="N4" s="921"/>
      <c r="O4" s="921"/>
    </row>
    <row r="5" spans="1:19" ht="14.25" customHeight="1">
      <c r="A5" s="189"/>
      <c r="B5" s="189"/>
      <c r="C5" s="189"/>
      <c r="D5" s="189"/>
      <c r="E5" s="189"/>
      <c r="F5" s="189"/>
      <c r="G5" s="189"/>
      <c r="H5" s="189"/>
      <c r="I5" s="189"/>
      <c r="J5" s="189"/>
      <c r="K5" s="189"/>
      <c r="L5" s="189"/>
      <c r="M5" s="189"/>
      <c r="N5" s="189"/>
    </row>
    <row r="7" spans="1:19" ht="24" customHeight="1">
      <c r="A7" s="289" t="s">
        <v>830</v>
      </c>
    </row>
    <row r="8" spans="1:19" ht="24" customHeight="1">
      <c r="A8" s="289" t="s">
        <v>831</v>
      </c>
    </row>
    <row r="9" spans="1:19" ht="24" customHeight="1"/>
    <row r="10" spans="1:19" ht="14.25" customHeight="1"/>
    <row r="12" spans="1:19">
      <c r="A12" s="331" t="s">
        <v>1434</v>
      </c>
      <c r="B12" s="152"/>
      <c r="C12" s="152"/>
      <c r="D12" s="152"/>
      <c r="E12" s="152"/>
    </row>
    <row r="14" spans="1:19">
      <c r="L14" s="948"/>
      <c r="M14" s="948"/>
      <c r="N14" s="948"/>
    </row>
    <row r="16" spans="1:19">
      <c r="F16" s="289" t="s">
        <v>1435</v>
      </c>
      <c r="N16" s="138" t="s">
        <v>513</v>
      </c>
    </row>
    <row r="17" spans="1:15">
      <c r="O17" s="138"/>
    </row>
    <row r="18" spans="1:15">
      <c r="O18" s="138"/>
    </row>
    <row r="19" spans="1:15">
      <c r="A19" s="157"/>
      <c r="B19" s="157"/>
      <c r="C19" s="157"/>
      <c r="D19" s="157"/>
      <c r="E19" s="157"/>
      <c r="F19" s="157"/>
      <c r="G19" s="157"/>
      <c r="H19" s="157"/>
      <c r="I19" s="157"/>
      <c r="J19" s="157"/>
      <c r="K19" s="157"/>
      <c r="L19" s="157"/>
      <c r="M19" s="157"/>
      <c r="N19" s="157"/>
      <c r="O19" s="157"/>
    </row>
    <row r="20" spans="1:15">
      <c r="A20" s="920" t="s">
        <v>589</v>
      </c>
      <c r="B20" s="920"/>
      <c r="C20" s="920"/>
      <c r="D20" s="920"/>
      <c r="E20" s="920"/>
      <c r="F20" s="920"/>
      <c r="G20" s="920"/>
      <c r="H20" s="920"/>
      <c r="I20" s="920"/>
      <c r="J20" s="920"/>
      <c r="K20" s="920"/>
      <c r="L20" s="920"/>
      <c r="M20" s="920"/>
      <c r="N20" s="920"/>
      <c r="O20" s="920"/>
    </row>
    <row r="22" spans="1:15">
      <c r="A22" s="333" t="s">
        <v>832</v>
      </c>
      <c r="B22" s="114" t="str">
        <f>入力シート!C1</f>
        <v>令和4年7月10日執行参議院青森県選挙区選出議員選挙</v>
      </c>
      <c r="K22" s="153"/>
    </row>
    <row r="23" spans="1:15">
      <c r="A23" s="217"/>
      <c r="J23" s="227"/>
      <c r="K23" s="227"/>
    </row>
    <row r="25" spans="1:15">
      <c r="A25" s="114" t="s">
        <v>59</v>
      </c>
      <c r="E25" s="144">
        <f>入力シート!C8</f>
        <v>0</v>
      </c>
      <c r="F25" s="141"/>
      <c r="G25" s="141">
        <f>入力シート!C10</f>
        <v>0</v>
      </c>
      <c r="H25" s="138"/>
    </row>
    <row r="26" spans="1:15">
      <c r="E26" s="144"/>
      <c r="F26" s="141"/>
      <c r="G26" s="141"/>
      <c r="H26" s="138"/>
    </row>
    <row r="27" spans="1:15">
      <c r="E27" s="144"/>
      <c r="F27" s="141"/>
      <c r="G27" s="141"/>
      <c r="H27" s="138"/>
    </row>
    <row r="28" spans="1:15">
      <c r="A28" s="114" t="s">
        <v>284</v>
      </c>
      <c r="E28" s="144"/>
      <c r="F28" s="141"/>
      <c r="G28" s="141"/>
      <c r="H28" s="138"/>
    </row>
    <row r="29" spans="1:15">
      <c r="E29" s="163"/>
      <c r="F29" s="175"/>
      <c r="G29" s="175"/>
      <c r="H29" s="220"/>
      <c r="I29" s="143"/>
      <c r="J29" s="143"/>
      <c r="K29" s="143"/>
      <c r="L29" s="143"/>
      <c r="M29" s="143"/>
      <c r="N29" s="143"/>
    </row>
    <row r="30" spans="1:15">
      <c r="E30" s="163"/>
      <c r="F30" s="175"/>
      <c r="G30" s="175"/>
      <c r="H30" s="220"/>
      <c r="I30" s="143"/>
      <c r="J30" s="143"/>
      <c r="K30" s="143"/>
      <c r="L30" s="143"/>
      <c r="M30" s="143"/>
      <c r="N30" s="143"/>
    </row>
    <row r="31" spans="1:15">
      <c r="E31" s="228"/>
      <c r="F31" s="229"/>
      <c r="G31" s="229"/>
      <c r="H31" s="230"/>
      <c r="I31" s="152"/>
      <c r="J31" s="152"/>
      <c r="K31" s="152"/>
      <c r="L31" s="152"/>
      <c r="M31" s="152"/>
      <c r="N31" s="152"/>
    </row>
    <row r="33" spans="1:14">
      <c r="A33" s="114" t="s">
        <v>288</v>
      </c>
      <c r="E33" s="1747" t="s">
        <v>426</v>
      </c>
      <c r="F33" s="1747"/>
      <c r="G33" s="1747"/>
      <c r="H33" s="1747"/>
      <c r="I33" s="114" t="s">
        <v>2</v>
      </c>
    </row>
    <row r="34" spans="1:14" ht="14.25" customHeight="1">
      <c r="A34" s="116"/>
      <c r="B34" s="116"/>
      <c r="C34" s="116"/>
      <c r="D34" s="116"/>
      <c r="E34" s="116"/>
      <c r="F34" s="193"/>
      <c r="G34" s="116"/>
      <c r="H34" s="116"/>
      <c r="I34" s="116"/>
      <c r="J34" s="116"/>
      <c r="K34" s="116"/>
      <c r="L34" s="116"/>
      <c r="M34" s="116"/>
      <c r="N34" s="116"/>
    </row>
    <row r="35" spans="1:14">
      <c r="B35" s="139"/>
      <c r="C35" s="147"/>
      <c r="D35" s="147"/>
      <c r="H35" s="141"/>
    </row>
    <row r="36" spans="1:14">
      <c r="B36" s="139"/>
      <c r="C36" s="147"/>
      <c r="D36" s="147"/>
      <c r="H36" s="141"/>
    </row>
    <row r="37" spans="1:14">
      <c r="A37" s="289" t="s">
        <v>1564</v>
      </c>
      <c r="B37" s="139"/>
      <c r="C37" s="147"/>
      <c r="D37" s="147"/>
    </row>
    <row r="38" spans="1:14" ht="17.25" customHeight="1">
      <c r="A38" s="289" t="s">
        <v>1565</v>
      </c>
      <c r="B38" s="139"/>
      <c r="C38" s="147"/>
      <c r="D38" s="147"/>
      <c r="G38" s="141"/>
    </row>
    <row r="39" spans="1:14">
      <c r="B39" s="139"/>
      <c r="C39" s="147"/>
      <c r="D39" s="147"/>
    </row>
    <row r="40" spans="1:14">
      <c r="A40" s="289" t="s">
        <v>1566</v>
      </c>
    </row>
    <row r="41" spans="1:14">
      <c r="A41" s="289" t="s">
        <v>1567</v>
      </c>
    </row>
    <row r="42" spans="1:14">
      <c r="A42" s="289" t="s">
        <v>1568</v>
      </c>
    </row>
    <row r="43" spans="1:14">
      <c r="A43" s="289" t="s">
        <v>1569</v>
      </c>
    </row>
    <row r="45" spans="1:14">
      <c r="A45" s="289" t="s">
        <v>1570</v>
      </c>
    </row>
    <row r="46" spans="1:14">
      <c r="A46" s="289" t="s">
        <v>1571</v>
      </c>
    </row>
  </sheetData>
  <mergeCells count="5">
    <mergeCell ref="L14:N14"/>
    <mergeCell ref="A20:O20"/>
    <mergeCell ref="E33:H33"/>
    <mergeCell ref="A3:O3"/>
    <mergeCell ref="A4:O4"/>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S54"/>
  <sheetViews>
    <sheetView view="pageBreakPreview" topLeftCell="A10" zoomScaleNormal="100" zoomScaleSheetLayoutView="100" workbookViewId="0">
      <selection activeCell="V7" sqref="V7"/>
    </sheetView>
  </sheetViews>
  <sheetFormatPr defaultColWidth="5.875" defaultRowHeight="14.25"/>
  <cols>
    <col min="1" max="8" width="5.875" style="114" customWidth="1"/>
    <col min="9" max="10" width="3.625" style="114" customWidth="1"/>
    <col min="11" max="11" width="3.25" style="114" customWidth="1"/>
    <col min="12" max="13" width="7.625" style="114" customWidth="1"/>
    <col min="14" max="14" width="3.875" style="114" customWidth="1"/>
    <col min="15" max="15" width="5.875" style="114" customWidth="1"/>
    <col min="16" max="17" width="4.5" style="114" customWidth="1"/>
    <col min="18" max="18" width="5.25" style="114" customWidth="1"/>
    <col min="19" max="16384" width="5.875" style="114"/>
  </cols>
  <sheetData>
    <row r="1" spans="1:19">
      <c r="O1" s="731"/>
      <c r="P1" s="731" t="s">
        <v>565</v>
      </c>
    </row>
    <row r="3" spans="1:19" ht="28.5">
      <c r="A3" s="921" t="s">
        <v>60</v>
      </c>
      <c r="B3" s="921"/>
      <c r="C3" s="921"/>
      <c r="D3" s="921"/>
      <c r="E3" s="921"/>
      <c r="F3" s="921"/>
      <c r="G3" s="921"/>
      <c r="H3" s="921"/>
      <c r="I3" s="921"/>
      <c r="J3" s="921"/>
      <c r="K3" s="921"/>
      <c r="L3" s="921"/>
      <c r="M3" s="921"/>
      <c r="N3" s="921"/>
      <c r="O3" s="921"/>
      <c r="P3" s="921"/>
      <c r="Q3" s="921"/>
      <c r="R3" s="921"/>
      <c r="S3" s="724"/>
    </row>
    <row r="5" spans="1:19">
      <c r="A5" s="289" t="s">
        <v>833</v>
      </c>
      <c r="N5" s="204"/>
      <c r="O5" s="204"/>
      <c r="P5" s="204"/>
    </row>
    <row r="6" spans="1:19">
      <c r="N6" s="204"/>
      <c r="O6" s="204"/>
      <c r="P6" s="204"/>
    </row>
    <row r="7" spans="1:19">
      <c r="B7" s="304" t="s">
        <v>1326</v>
      </c>
      <c r="C7" s="162"/>
      <c r="D7" s="162"/>
      <c r="E7" s="143"/>
      <c r="F7" s="143"/>
    </row>
    <row r="8" spans="1:19">
      <c r="B8" s="204"/>
      <c r="C8" s="204"/>
      <c r="D8" s="204"/>
    </row>
    <row r="9" spans="1:19">
      <c r="B9" s="114" t="str">
        <f>入力シート!C1</f>
        <v>令和4年7月10日執行参議院青森県選挙区選出議員選挙</v>
      </c>
      <c r="L9" s="153"/>
      <c r="M9" s="153"/>
    </row>
    <row r="11" spans="1:19">
      <c r="K11" s="138" t="s">
        <v>544</v>
      </c>
      <c r="L11" s="144">
        <f>入力シート!C8</f>
        <v>0</v>
      </c>
      <c r="M11" s="144">
        <f>入力シート!C10</f>
        <v>0</v>
      </c>
    </row>
    <row r="12" spans="1:19">
      <c r="I12" s="138"/>
      <c r="J12" s="138"/>
      <c r="L12" s="144"/>
      <c r="M12" s="141"/>
      <c r="N12" s="141"/>
    </row>
    <row r="13" spans="1:19" ht="14.25" customHeight="1">
      <c r="A13" s="1579" t="s">
        <v>589</v>
      </c>
      <c r="B13" s="1579"/>
      <c r="C13" s="1579"/>
      <c r="D13" s="1579"/>
      <c r="E13" s="1579"/>
      <c r="F13" s="1579"/>
      <c r="G13" s="1579"/>
      <c r="H13" s="1579"/>
      <c r="I13" s="1579"/>
      <c r="J13" s="1579"/>
      <c r="K13" s="1579"/>
      <c r="L13" s="1579"/>
      <c r="M13" s="1579"/>
      <c r="N13" s="1579"/>
      <c r="O13" s="1579"/>
      <c r="P13" s="1579"/>
      <c r="Q13" s="1579"/>
    </row>
    <row r="14" spans="1:19" ht="14.25" customHeight="1">
      <c r="A14" s="194"/>
      <c r="B14" s="194"/>
      <c r="C14" s="194"/>
      <c r="D14" s="194"/>
      <c r="E14" s="194"/>
      <c r="F14" s="194"/>
      <c r="G14" s="194"/>
      <c r="H14" s="194"/>
      <c r="I14" s="194"/>
      <c r="J14" s="194"/>
      <c r="K14" s="194"/>
      <c r="L14" s="194"/>
      <c r="M14" s="194"/>
      <c r="N14" s="194"/>
      <c r="O14" s="194"/>
      <c r="P14" s="194"/>
    </row>
    <row r="15" spans="1:19" ht="18" customHeight="1">
      <c r="A15" s="1615" t="s">
        <v>61</v>
      </c>
      <c r="B15" s="1480"/>
      <c r="C15" s="1480"/>
      <c r="D15" s="1480"/>
      <c r="E15" s="1481"/>
      <c r="F15" s="1616"/>
      <c r="G15" s="1617"/>
      <c r="H15" s="1617"/>
      <c r="I15" s="1617"/>
      <c r="J15" s="1617"/>
      <c r="K15" s="1617"/>
      <c r="L15" s="1617"/>
      <c r="M15" s="1617"/>
      <c r="N15" s="1617"/>
      <c r="O15" s="1617"/>
      <c r="P15" s="1617"/>
      <c r="Q15" s="1618"/>
    </row>
    <row r="16" spans="1:19" ht="18" customHeight="1">
      <c r="A16" s="1048" t="s">
        <v>8</v>
      </c>
      <c r="B16" s="1470"/>
      <c r="C16" s="1470"/>
      <c r="D16" s="1470"/>
      <c r="E16" s="1049"/>
      <c r="F16" s="1619"/>
      <c r="G16" s="1620"/>
      <c r="H16" s="1620"/>
      <c r="I16" s="1620"/>
      <c r="J16" s="1620"/>
      <c r="K16" s="1620"/>
      <c r="L16" s="1620"/>
      <c r="M16" s="1620"/>
      <c r="N16" s="1620"/>
      <c r="O16" s="1620"/>
      <c r="P16" s="1620"/>
      <c r="Q16" s="1621"/>
    </row>
    <row r="17" spans="1:17" ht="18" customHeight="1">
      <c r="A17" s="1482" t="s">
        <v>14</v>
      </c>
      <c r="B17" s="1487"/>
      <c r="C17" s="1487"/>
      <c r="D17" s="1487"/>
      <c r="E17" s="1483"/>
      <c r="F17" s="1622"/>
      <c r="G17" s="1623"/>
      <c r="H17" s="1623"/>
      <c r="I17" s="1623"/>
      <c r="J17" s="1623"/>
      <c r="K17" s="1623"/>
      <c r="L17" s="1623"/>
      <c r="M17" s="1623"/>
      <c r="N17" s="1623"/>
      <c r="O17" s="1623"/>
      <c r="P17" s="1623"/>
      <c r="Q17" s="1624"/>
    </row>
    <row r="18" spans="1:17" ht="24" customHeight="1">
      <c r="A18" s="1602" t="s">
        <v>62</v>
      </c>
      <c r="B18" s="1603"/>
      <c r="C18" s="1603"/>
      <c r="D18" s="1604"/>
      <c r="E18" s="1760" t="s">
        <v>352</v>
      </c>
      <c r="F18" s="1761"/>
      <c r="G18" s="1761"/>
      <c r="H18" s="1762"/>
      <c r="I18" s="231" t="s">
        <v>63</v>
      </c>
      <c r="J18" s="231"/>
      <c r="K18" s="232"/>
      <c r="L18" s="1763" t="s">
        <v>349</v>
      </c>
      <c r="M18" s="1764"/>
      <c r="N18" s="1765"/>
      <c r="O18" s="1602" t="s">
        <v>351</v>
      </c>
      <c r="P18" s="1603"/>
      <c r="Q18" s="1604"/>
    </row>
    <row r="19" spans="1:17" ht="18" customHeight="1">
      <c r="A19" s="1750" t="s">
        <v>1417</v>
      </c>
      <c r="B19" s="1751"/>
      <c r="C19" s="1751"/>
      <c r="D19" s="1752"/>
      <c r="E19" s="1757"/>
      <c r="F19" s="1758"/>
      <c r="G19" s="1758"/>
      <c r="H19" s="1759"/>
      <c r="I19" s="1753"/>
      <c r="J19" s="1754"/>
      <c r="K19" s="233" t="s">
        <v>428</v>
      </c>
      <c r="L19" s="1748"/>
      <c r="M19" s="1749"/>
      <c r="N19" s="233" t="s">
        <v>2</v>
      </c>
      <c r="O19" s="234"/>
      <c r="P19" s="235"/>
      <c r="Q19" s="754"/>
    </row>
    <row r="20" spans="1:17" ht="18" customHeight="1">
      <c r="A20" s="1750" t="s">
        <v>1417</v>
      </c>
      <c r="B20" s="1751"/>
      <c r="C20" s="1751"/>
      <c r="D20" s="1752"/>
      <c r="E20" s="1757"/>
      <c r="F20" s="1758"/>
      <c r="G20" s="1758"/>
      <c r="H20" s="1759"/>
      <c r="I20" s="1755"/>
      <c r="J20" s="1756"/>
      <c r="K20" s="233" t="s">
        <v>428</v>
      </c>
      <c r="L20" s="1748"/>
      <c r="M20" s="1749"/>
      <c r="N20" s="233" t="s">
        <v>2</v>
      </c>
      <c r="O20" s="234"/>
      <c r="P20" s="235"/>
      <c r="Q20" s="754"/>
    </row>
    <row r="21" spans="1:17" ht="18" customHeight="1">
      <c r="A21" s="1750" t="s">
        <v>1417</v>
      </c>
      <c r="B21" s="1751"/>
      <c r="C21" s="1751"/>
      <c r="D21" s="1752"/>
      <c r="E21" s="1757"/>
      <c r="F21" s="1758"/>
      <c r="G21" s="1758"/>
      <c r="H21" s="1759"/>
      <c r="I21" s="1755"/>
      <c r="J21" s="1756"/>
      <c r="K21" s="233" t="s">
        <v>428</v>
      </c>
      <c r="L21" s="1748"/>
      <c r="M21" s="1749"/>
      <c r="N21" s="233" t="s">
        <v>2</v>
      </c>
      <c r="O21" s="234"/>
      <c r="P21" s="235"/>
      <c r="Q21" s="754"/>
    </row>
    <row r="22" spans="1:17" ht="18" customHeight="1">
      <c r="A22" s="1750" t="s">
        <v>1417</v>
      </c>
      <c r="B22" s="1751"/>
      <c r="C22" s="1751"/>
      <c r="D22" s="1752"/>
      <c r="E22" s="1757"/>
      <c r="F22" s="1758"/>
      <c r="G22" s="1758"/>
      <c r="H22" s="1759"/>
      <c r="I22" s="1755"/>
      <c r="J22" s="1756"/>
      <c r="K22" s="233" t="s">
        <v>428</v>
      </c>
      <c r="L22" s="1748"/>
      <c r="M22" s="1749"/>
      <c r="N22" s="233" t="s">
        <v>2</v>
      </c>
      <c r="O22" s="234"/>
      <c r="P22" s="235"/>
      <c r="Q22" s="754"/>
    </row>
    <row r="23" spans="1:17" ht="18" customHeight="1">
      <c r="A23" s="1750" t="s">
        <v>1417</v>
      </c>
      <c r="B23" s="1751"/>
      <c r="C23" s="1751"/>
      <c r="D23" s="1752"/>
      <c r="E23" s="1757"/>
      <c r="F23" s="1758"/>
      <c r="G23" s="1758"/>
      <c r="H23" s="1759"/>
      <c r="I23" s="1755"/>
      <c r="J23" s="1756"/>
      <c r="K23" s="233" t="s">
        <v>428</v>
      </c>
      <c r="L23" s="1748"/>
      <c r="M23" s="1749"/>
      <c r="N23" s="233" t="s">
        <v>2</v>
      </c>
      <c r="O23" s="234"/>
      <c r="P23" s="235"/>
      <c r="Q23" s="754"/>
    </row>
    <row r="24" spans="1:17" ht="18" customHeight="1">
      <c r="A24" s="1750" t="s">
        <v>1417</v>
      </c>
      <c r="B24" s="1751"/>
      <c r="C24" s="1751"/>
      <c r="D24" s="1752"/>
      <c r="E24" s="1757"/>
      <c r="F24" s="1758"/>
      <c r="G24" s="1758"/>
      <c r="H24" s="1759"/>
      <c r="I24" s="1755"/>
      <c r="J24" s="1756"/>
      <c r="K24" s="233" t="s">
        <v>428</v>
      </c>
      <c r="L24" s="1748"/>
      <c r="M24" s="1749"/>
      <c r="N24" s="233" t="s">
        <v>2</v>
      </c>
      <c r="O24" s="234"/>
      <c r="P24" s="235"/>
      <c r="Q24" s="754"/>
    </row>
    <row r="25" spans="1:17" ht="18" customHeight="1">
      <c r="A25" s="1750" t="s">
        <v>1417</v>
      </c>
      <c r="B25" s="1751"/>
      <c r="C25" s="1751"/>
      <c r="D25" s="1752"/>
      <c r="E25" s="1757"/>
      <c r="F25" s="1758"/>
      <c r="G25" s="1758"/>
      <c r="H25" s="1759"/>
      <c r="I25" s="1755"/>
      <c r="J25" s="1756"/>
      <c r="K25" s="233" t="s">
        <v>64</v>
      </c>
      <c r="L25" s="1748"/>
      <c r="M25" s="1749"/>
      <c r="N25" s="233" t="s">
        <v>2</v>
      </c>
      <c r="O25" s="234"/>
      <c r="P25" s="235"/>
      <c r="Q25" s="754"/>
    </row>
    <row r="26" spans="1:17" ht="18" customHeight="1">
      <c r="A26" s="1750" t="s">
        <v>1417</v>
      </c>
      <c r="B26" s="1751"/>
      <c r="C26" s="1751"/>
      <c r="D26" s="1752"/>
      <c r="E26" s="1757"/>
      <c r="F26" s="1758"/>
      <c r="G26" s="1758"/>
      <c r="H26" s="1759"/>
      <c r="I26" s="1755"/>
      <c r="J26" s="1756"/>
      <c r="K26" s="233" t="s">
        <v>428</v>
      </c>
      <c r="L26" s="1748"/>
      <c r="M26" s="1749"/>
      <c r="N26" s="233" t="s">
        <v>2</v>
      </c>
      <c r="O26" s="234"/>
      <c r="P26" s="235"/>
      <c r="Q26" s="754"/>
    </row>
    <row r="27" spans="1:17" ht="18" customHeight="1">
      <c r="A27" s="1750" t="s">
        <v>1417</v>
      </c>
      <c r="B27" s="1751"/>
      <c r="C27" s="1751"/>
      <c r="D27" s="1752"/>
      <c r="E27" s="1757"/>
      <c r="F27" s="1758"/>
      <c r="G27" s="1758"/>
      <c r="H27" s="1759"/>
      <c r="I27" s="1755"/>
      <c r="J27" s="1756"/>
      <c r="K27" s="233" t="s">
        <v>428</v>
      </c>
      <c r="L27" s="1748"/>
      <c r="M27" s="1749"/>
      <c r="N27" s="233" t="s">
        <v>2</v>
      </c>
      <c r="O27" s="234"/>
      <c r="P27" s="235"/>
      <c r="Q27" s="754"/>
    </row>
    <row r="28" spans="1:17" ht="18" customHeight="1">
      <c r="A28" s="1750" t="s">
        <v>1417</v>
      </c>
      <c r="B28" s="1751"/>
      <c r="C28" s="1751"/>
      <c r="D28" s="1752"/>
      <c r="E28" s="1757"/>
      <c r="F28" s="1758"/>
      <c r="G28" s="1758"/>
      <c r="H28" s="1759"/>
      <c r="I28" s="1755"/>
      <c r="J28" s="1756"/>
      <c r="K28" s="233" t="s">
        <v>428</v>
      </c>
      <c r="L28" s="1748"/>
      <c r="M28" s="1749"/>
      <c r="N28" s="233" t="s">
        <v>2</v>
      </c>
      <c r="O28" s="234"/>
      <c r="P28" s="235"/>
      <c r="Q28" s="754"/>
    </row>
    <row r="29" spans="1:17" ht="18" customHeight="1">
      <c r="A29" s="1750" t="s">
        <v>1417</v>
      </c>
      <c r="B29" s="1751"/>
      <c r="C29" s="1751"/>
      <c r="D29" s="1752"/>
      <c r="E29" s="1757"/>
      <c r="F29" s="1758"/>
      <c r="G29" s="1758"/>
      <c r="H29" s="1759"/>
      <c r="I29" s="1755"/>
      <c r="J29" s="1756"/>
      <c r="K29" s="233" t="s">
        <v>428</v>
      </c>
      <c r="L29" s="1748"/>
      <c r="M29" s="1749"/>
      <c r="N29" s="233" t="s">
        <v>2</v>
      </c>
      <c r="O29" s="234"/>
      <c r="P29" s="235"/>
      <c r="Q29" s="754"/>
    </row>
    <row r="30" spans="1:17" ht="18" customHeight="1">
      <c r="A30" s="1750" t="s">
        <v>1417</v>
      </c>
      <c r="B30" s="1751"/>
      <c r="C30" s="1751"/>
      <c r="D30" s="1752"/>
      <c r="E30" s="1757"/>
      <c r="F30" s="1758"/>
      <c r="G30" s="1758"/>
      <c r="H30" s="1759"/>
      <c r="I30" s="1755"/>
      <c r="J30" s="1756"/>
      <c r="K30" s="233" t="s">
        <v>428</v>
      </c>
      <c r="L30" s="1748"/>
      <c r="M30" s="1749"/>
      <c r="N30" s="233" t="s">
        <v>2</v>
      </c>
      <c r="O30" s="234"/>
      <c r="P30" s="235"/>
      <c r="Q30" s="754"/>
    </row>
    <row r="31" spans="1:17" ht="18" customHeight="1">
      <c r="A31" s="1750" t="s">
        <v>1417</v>
      </c>
      <c r="B31" s="1751"/>
      <c r="C31" s="1751"/>
      <c r="D31" s="1752"/>
      <c r="E31" s="1757"/>
      <c r="F31" s="1758"/>
      <c r="G31" s="1758"/>
      <c r="H31" s="1759"/>
      <c r="I31" s="1755"/>
      <c r="J31" s="1756"/>
      <c r="K31" s="233" t="s">
        <v>428</v>
      </c>
      <c r="L31" s="1748"/>
      <c r="M31" s="1749"/>
      <c r="N31" s="233" t="s">
        <v>2</v>
      </c>
      <c r="O31" s="234"/>
      <c r="P31" s="235"/>
      <c r="Q31" s="754"/>
    </row>
    <row r="32" spans="1:17" ht="18" customHeight="1">
      <c r="A32" s="1750" t="s">
        <v>1417</v>
      </c>
      <c r="B32" s="1751"/>
      <c r="C32" s="1751"/>
      <c r="D32" s="1752"/>
      <c r="E32" s="1757"/>
      <c r="F32" s="1758"/>
      <c r="G32" s="1758"/>
      <c r="H32" s="1759"/>
      <c r="I32" s="1755"/>
      <c r="J32" s="1756"/>
      <c r="K32" s="233" t="s">
        <v>428</v>
      </c>
      <c r="L32" s="1748"/>
      <c r="M32" s="1749"/>
      <c r="N32" s="233" t="s">
        <v>2</v>
      </c>
      <c r="O32" s="234"/>
      <c r="P32" s="235"/>
      <c r="Q32" s="754"/>
    </row>
    <row r="33" spans="1:17" ht="18" customHeight="1">
      <c r="A33" s="1750" t="s">
        <v>1417</v>
      </c>
      <c r="B33" s="1751"/>
      <c r="C33" s="1751"/>
      <c r="D33" s="1752"/>
      <c r="E33" s="1757"/>
      <c r="F33" s="1758"/>
      <c r="G33" s="1758"/>
      <c r="H33" s="1759"/>
      <c r="I33" s="1755"/>
      <c r="J33" s="1756"/>
      <c r="K33" s="233" t="s">
        <v>428</v>
      </c>
      <c r="L33" s="1748"/>
      <c r="M33" s="1749"/>
      <c r="N33" s="233" t="s">
        <v>2</v>
      </c>
      <c r="O33" s="234"/>
      <c r="P33" s="235"/>
      <c r="Q33" s="754"/>
    </row>
    <row r="34" spans="1:17" ht="18" customHeight="1">
      <c r="A34" s="1750" t="s">
        <v>1417</v>
      </c>
      <c r="B34" s="1751"/>
      <c r="C34" s="1751"/>
      <c r="D34" s="1752"/>
      <c r="E34" s="1757"/>
      <c r="F34" s="1758"/>
      <c r="G34" s="1758"/>
      <c r="H34" s="1759"/>
      <c r="I34" s="1755"/>
      <c r="J34" s="1756"/>
      <c r="K34" s="233" t="s">
        <v>428</v>
      </c>
      <c r="L34" s="1748"/>
      <c r="M34" s="1749"/>
      <c r="N34" s="233" t="s">
        <v>2</v>
      </c>
      <c r="O34" s="234"/>
      <c r="P34" s="235"/>
      <c r="Q34" s="754"/>
    </row>
    <row r="35" spans="1:17" ht="18" customHeight="1">
      <c r="A35" s="1750" t="s">
        <v>1417</v>
      </c>
      <c r="B35" s="1751"/>
      <c r="C35" s="1751"/>
      <c r="D35" s="1752"/>
      <c r="E35" s="1757"/>
      <c r="F35" s="1758"/>
      <c r="G35" s="1758"/>
      <c r="H35" s="1759"/>
      <c r="I35" s="1755"/>
      <c r="J35" s="1756"/>
      <c r="K35" s="233" t="s">
        <v>428</v>
      </c>
      <c r="L35" s="1748"/>
      <c r="M35" s="1749"/>
      <c r="N35" s="233" t="s">
        <v>2</v>
      </c>
      <c r="O35" s="234"/>
      <c r="P35" s="235"/>
      <c r="Q35" s="754"/>
    </row>
    <row r="36" spans="1:17" ht="14.25" customHeight="1">
      <c r="A36" s="236"/>
      <c r="B36" s="236"/>
      <c r="C36" s="236"/>
      <c r="D36" s="236"/>
      <c r="E36" s="236"/>
      <c r="F36" s="236"/>
      <c r="G36" s="236"/>
      <c r="H36" s="236"/>
      <c r="I36" s="236"/>
      <c r="J36" s="236"/>
      <c r="K36" s="236"/>
      <c r="L36" s="236"/>
      <c r="M36" s="236"/>
      <c r="N36" s="236"/>
      <c r="O36" s="236"/>
      <c r="P36" s="236"/>
      <c r="Q36" s="236"/>
    </row>
    <row r="37" spans="1:17">
      <c r="A37" s="289" t="s">
        <v>353</v>
      </c>
      <c r="B37" s="289"/>
      <c r="C37" s="289"/>
      <c r="D37" s="289"/>
      <c r="E37" s="289"/>
      <c r="F37" s="289"/>
      <c r="G37" s="289"/>
      <c r="H37" s="289"/>
      <c r="I37" s="289"/>
      <c r="J37" s="289"/>
      <c r="K37" s="289"/>
      <c r="L37" s="289"/>
      <c r="M37" s="289"/>
      <c r="N37" s="289"/>
      <c r="O37" s="289"/>
      <c r="P37" s="289"/>
      <c r="Q37" s="289"/>
    </row>
    <row r="38" spans="1:17">
      <c r="A38" s="289" t="s">
        <v>429</v>
      </c>
      <c r="B38" s="289"/>
      <c r="C38" s="289"/>
      <c r="D38" s="289"/>
      <c r="E38" s="289"/>
      <c r="F38" s="289"/>
      <c r="G38" s="289"/>
      <c r="H38" s="289"/>
      <c r="I38" s="289"/>
      <c r="J38" s="289"/>
      <c r="K38" s="289"/>
      <c r="L38" s="289"/>
      <c r="M38" s="289"/>
      <c r="N38" s="289"/>
      <c r="O38" s="289"/>
      <c r="P38" s="289"/>
      <c r="Q38" s="289"/>
    </row>
    <row r="39" spans="1:17">
      <c r="A39" s="289" t="s">
        <v>430</v>
      </c>
      <c r="B39" s="289"/>
      <c r="C39" s="289"/>
      <c r="D39" s="289"/>
      <c r="E39" s="289"/>
      <c r="F39" s="289"/>
      <c r="G39" s="289"/>
      <c r="H39" s="289"/>
      <c r="I39" s="289"/>
      <c r="J39" s="289"/>
      <c r="K39" s="289"/>
      <c r="L39" s="289"/>
      <c r="M39" s="289"/>
      <c r="N39" s="289"/>
      <c r="O39" s="289"/>
      <c r="P39" s="289"/>
      <c r="Q39" s="289"/>
    </row>
    <row r="40" spans="1:17">
      <c r="A40" s="289" t="s">
        <v>431</v>
      </c>
      <c r="B40" s="289"/>
      <c r="C40" s="289"/>
      <c r="D40" s="289"/>
      <c r="E40" s="289"/>
      <c r="F40" s="289"/>
      <c r="G40" s="289"/>
      <c r="H40" s="289"/>
      <c r="I40" s="289"/>
      <c r="J40" s="289"/>
      <c r="K40" s="289"/>
      <c r="L40" s="289"/>
      <c r="M40" s="289"/>
      <c r="N40" s="289"/>
      <c r="O40" s="289"/>
      <c r="P40" s="289"/>
      <c r="Q40" s="289"/>
    </row>
    <row r="41" spans="1:17">
      <c r="A41" s="289" t="s">
        <v>432</v>
      </c>
      <c r="B41" s="289"/>
      <c r="C41" s="289"/>
      <c r="D41" s="289"/>
      <c r="E41" s="289"/>
      <c r="F41" s="289"/>
      <c r="G41" s="289"/>
      <c r="H41" s="289"/>
      <c r="I41" s="289"/>
      <c r="J41" s="289"/>
      <c r="K41" s="289"/>
      <c r="L41" s="289"/>
      <c r="M41" s="289"/>
      <c r="N41" s="289"/>
      <c r="O41" s="289"/>
      <c r="P41" s="289"/>
      <c r="Q41" s="289"/>
    </row>
    <row r="42" spans="1:17">
      <c r="A42" s="289" t="s">
        <v>863</v>
      </c>
      <c r="B42" s="289"/>
      <c r="C42" s="289"/>
      <c r="D42" s="289"/>
      <c r="E42" s="289"/>
      <c r="F42" s="289"/>
      <c r="G42" s="289"/>
      <c r="H42" s="289"/>
      <c r="I42" s="289"/>
      <c r="J42" s="289"/>
      <c r="K42" s="289"/>
      <c r="L42" s="289"/>
      <c r="M42" s="289"/>
      <c r="N42" s="289"/>
      <c r="O42" s="289"/>
      <c r="P42" s="289"/>
      <c r="Q42" s="289"/>
    </row>
    <row r="43" spans="1:17">
      <c r="A43" s="289" t="s">
        <v>354</v>
      </c>
      <c r="B43" s="289"/>
      <c r="C43" s="289"/>
      <c r="D43" s="289"/>
      <c r="E43" s="289"/>
      <c r="F43" s="289"/>
      <c r="G43" s="289"/>
      <c r="H43" s="289"/>
      <c r="I43" s="289"/>
      <c r="J43" s="289"/>
      <c r="K43" s="289"/>
      <c r="L43" s="289"/>
      <c r="M43" s="289"/>
      <c r="N43" s="289"/>
      <c r="O43" s="289"/>
      <c r="P43" s="289"/>
      <c r="Q43" s="289"/>
    </row>
    <row r="44" spans="1:17">
      <c r="A44" s="289" t="s">
        <v>433</v>
      </c>
      <c r="B44" s="289"/>
      <c r="C44" s="289"/>
      <c r="D44" s="289"/>
      <c r="E44" s="289"/>
      <c r="F44" s="289"/>
      <c r="G44" s="289"/>
      <c r="H44" s="289"/>
      <c r="I44" s="289"/>
      <c r="J44" s="289"/>
      <c r="K44" s="289"/>
      <c r="L44" s="289"/>
      <c r="M44" s="289"/>
      <c r="N44" s="289"/>
      <c r="O44" s="289"/>
      <c r="P44" s="289"/>
      <c r="Q44" s="289"/>
    </row>
    <row r="45" spans="1:17">
      <c r="A45" s="289" t="s">
        <v>355</v>
      </c>
      <c r="B45" s="289"/>
      <c r="C45" s="289"/>
      <c r="D45" s="289"/>
      <c r="E45" s="289"/>
      <c r="F45" s="289"/>
      <c r="G45" s="289"/>
      <c r="H45" s="289"/>
      <c r="I45" s="289"/>
      <c r="J45" s="289"/>
      <c r="K45" s="289"/>
      <c r="L45" s="289"/>
      <c r="M45" s="289"/>
      <c r="N45" s="289"/>
      <c r="O45" s="289"/>
      <c r="P45" s="289"/>
      <c r="Q45" s="289"/>
    </row>
    <row r="46" spans="1:17">
      <c r="A46" s="289" t="s">
        <v>356</v>
      </c>
      <c r="B46" s="289"/>
      <c r="C46" s="289"/>
      <c r="D46" s="289"/>
      <c r="E46" s="289"/>
      <c r="F46" s="289"/>
      <c r="G46" s="289"/>
      <c r="H46" s="289"/>
      <c r="I46" s="289"/>
      <c r="J46" s="289"/>
      <c r="K46" s="289"/>
      <c r="L46" s="289"/>
      <c r="M46" s="289"/>
      <c r="N46" s="289"/>
      <c r="O46" s="289"/>
      <c r="P46" s="289"/>
      <c r="Q46" s="289"/>
    </row>
    <row r="47" spans="1:17">
      <c r="A47" s="289" t="s">
        <v>357</v>
      </c>
      <c r="B47" s="289"/>
      <c r="C47" s="289"/>
      <c r="D47" s="289"/>
      <c r="E47" s="289"/>
      <c r="F47" s="289"/>
      <c r="G47" s="289"/>
      <c r="H47" s="289"/>
      <c r="I47" s="289"/>
      <c r="J47" s="289"/>
      <c r="K47" s="289"/>
      <c r="L47" s="289"/>
      <c r="M47" s="289"/>
      <c r="N47" s="289"/>
      <c r="O47" s="289"/>
      <c r="P47" s="289"/>
      <c r="Q47" s="289"/>
    </row>
    <row r="48" spans="1:17">
      <c r="A48" s="289" t="s">
        <v>434</v>
      </c>
      <c r="B48" s="289"/>
      <c r="C48" s="289"/>
      <c r="D48" s="289"/>
      <c r="E48" s="289"/>
      <c r="F48" s="289"/>
      <c r="G48" s="289"/>
      <c r="H48" s="289"/>
      <c r="I48" s="289"/>
      <c r="J48" s="289"/>
      <c r="K48" s="289"/>
      <c r="L48" s="289"/>
      <c r="M48" s="289"/>
      <c r="N48" s="289"/>
      <c r="O48" s="289"/>
      <c r="P48" s="289"/>
      <c r="Q48" s="289"/>
    </row>
    <row r="49" spans="1:17">
      <c r="A49" s="289" t="s">
        <v>358</v>
      </c>
      <c r="B49" s="289"/>
      <c r="C49" s="289"/>
      <c r="D49" s="289"/>
      <c r="E49" s="289"/>
      <c r="F49" s="289"/>
      <c r="G49" s="289"/>
      <c r="H49" s="289"/>
      <c r="I49" s="289"/>
      <c r="J49" s="289"/>
      <c r="K49" s="289"/>
      <c r="L49" s="289"/>
      <c r="M49" s="289"/>
      <c r="N49" s="289"/>
      <c r="O49" s="289"/>
      <c r="P49" s="289"/>
      <c r="Q49" s="289"/>
    </row>
    <row r="50" spans="1:17">
      <c r="A50" s="289" t="s">
        <v>435</v>
      </c>
      <c r="B50" s="289"/>
      <c r="C50" s="289"/>
      <c r="D50" s="289"/>
      <c r="E50" s="289"/>
      <c r="F50" s="289"/>
      <c r="G50" s="289"/>
      <c r="H50" s="289"/>
      <c r="I50" s="289"/>
      <c r="J50" s="289"/>
      <c r="K50" s="289"/>
      <c r="L50" s="289"/>
      <c r="M50" s="289"/>
      <c r="N50" s="289"/>
      <c r="O50" s="289"/>
      <c r="P50" s="289"/>
      <c r="Q50" s="289"/>
    </row>
    <row r="51" spans="1:17">
      <c r="A51" s="289" t="s">
        <v>436</v>
      </c>
      <c r="B51" s="289"/>
      <c r="C51" s="289"/>
      <c r="D51" s="289"/>
      <c r="E51" s="289"/>
      <c r="F51" s="289"/>
      <c r="G51" s="289"/>
      <c r="H51" s="289"/>
      <c r="I51" s="289"/>
      <c r="J51" s="289"/>
      <c r="K51" s="289"/>
      <c r="L51" s="289"/>
      <c r="M51" s="289"/>
      <c r="N51" s="289"/>
      <c r="O51" s="289"/>
      <c r="P51" s="289"/>
      <c r="Q51" s="289"/>
    </row>
    <row r="52" spans="1:17">
      <c r="A52" s="289" t="s">
        <v>437</v>
      </c>
      <c r="B52" s="289"/>
      <c r="C52" s="289"/>
      <c r="D52" s="289"/>
      <c r="E52" s="289"/>
      <c r="F52" s="289"/>
      <c r="G52" s="289"/>
      <c r="H52" s="289"/>
      <c r="I52" s="289"/>
      <c r="J52" s="289"/>
      <c r="K52" s="289"/>
      <c r="L52" s="289"/>
      <c r="M52" s="289"/>
      <c r="N52" s="289"/>
      <c r="O52" s="289"/>
      <c r="P52" s="289"/>
      <c r="Q52" s="289"/>
    </row>
    <row r="53" spans="1:17">
      <c r="A53" s="289" t="s">
        <v>1029</v>
      </c>
      <c r="B53" s="289"/>
      <c r="C53" s="289"/>
      <c r="D53" s="289"/>
      <c r="E53" s="289"/>
      <c r="F53" s="289"/>
      <c r="G53" s="289"/>
      <c r="H53" s="289"/>
      <c r="I53" s="289"/>
      <c r="J53" s="289"/>
      <c r="K53" s="289"/>
      <c r="L53" s="289"/>
      <c r="M53" s="289"/>
      <c r="N53" s="289"/>
      <c r="O53" s="289"/>
      <c r="P53" s="289"/>
      <c r="Q53" s="289"/>
    </row>
    <row r="54" spans="1:17">
      <c r="A54" s="289" t="s">
        <v>1030</v>
      </c>
      <c r="B54" s="289"/>
      <c r="C54" s="289"/>
      <c r="D54" s="289"/>
      <c r="E54" s="289"/>
      <c r="F54" s="289"/>
      <c r="G54" s="289"/>
      <c r="H54" s="289"/>
      <c r="I54" s="289"/>
      <c r="J54" s="289"/>
      <c r="K54" s="289"/>
      <c r="L54" s="289"/>
      <c r="M54" s="289"/>
      <c r="N54" s="289"/>
      <c r="O54" s="289"/>
      <c r="P54" s="289"/>
      <c r="Q54" s="289"/>
    </row>
  </sheetData>
  <mergeCells count="78">
    <mergeCell ref="A13:Q13"/>
    <mergeCell ref="E18:H18"/>
    <mergeCell ref="A15:E15"/>
    <mergeCell ref="A16:E16"/>
    <mergeCell ref="A17:E17"/>
    <mergeCell ref="L18:N18"/>
    <mergeCell ref="A18:D18"/>
    <mergeCell ref="O18:Q18"/>
    <mergeCell ref="F15:Q17"/>
    <mergeCell ref="A3:R3"/>
    <mergeCell ref="A31:D31"/>
    <mergeCell ref="A30:D30"/>
    <mergeCell ref="A27:D27"/>
    <mergeCell ref="A20:D20"/>
    <mergeCell ref="A21:D21"/>
    <mergeCell ref="A23:D23"/>
    <mergeCell ref="A26:D26"/>
    <mergeCell ref="A22:D22"/>
    <mergeCell ref="A29:D29"/>
    <mergeCell ref="A28:D28"/>
    <mergeCell ref="A24:D24"/>
    <mergeCell ref="L29:M29"/>
    <mergeCell ref="L26:M26"/>
    <mergeCell ref="L28:M28"/>
    <mergeCell ref="E27:H27"/>
    <mergeCell ref="A35:D35"/>
    <mergeCell ref="A34:D34"/>
    <mergeCell ref="A33:D33"/>
    <mergeCell ref="A32:D32"/>
    <mergeCell ref="E35:H35"/>
    <mergeCell ref="E32:H32"/>
    <mergeCell ref="E33:H33"/>
    <mergeCell ref="E34:H34"/>
    <mergeCell ref="L32:M32"/>
    <mergeCell ref="L33:M33"/>
    <mergeCell ref="L34:M34"/>
    <mergeCell ref="L35:M35"/>
    <mergeCell ref="L30:M30"/>
    <mergeCell ref="L31:M31"/>
    <mergeCell ref="I33:J33"/>
    <mergeCell ref="I34:J34"/>
    <mergeCell ref="I35:J35"/>
    <mergeCell ref="E30:H30"/>
    <mergeCell ref="E31:H31"/>
    <mergeCell ref="I32:J32"/>
    <mergeCell ref="I31:J31"/>
    <mergeCell ref="I30:J30"/>
    <mergeCell ref="E26:H26"/>
    <mergeCell ref="I26:J26"/>
    <mergeCell ref="L27:M27"/>
    <mergeCell ref="I27:J27"/>
    <mergeCell ref="E29:H29"/>
    <mergeCell ref="I29:J29"/>
    <mergeCell ref="E28:H28"/>
    <mergeCell ref="I28:J28"/>
    <mergeCell ref="I23:J23"/>
    <mergeCell ref="E22:H22"/>
    <mergeCell ref="E25:H25"/>
    <mergeCell ref="I25:J25"/>
    <mergeCell ref="E20:H20"/>
    <mergeCell ref="I24:J24"/>
    <mergeCell ref="E24:H24"/>
    <mergeCell ref="L24:M24"/>
    <mergeCell ref="A25:D25"/>
    <mergeCell ref="I19:J19"/>
    <mergeCell ref="I20:J20"/>
    <mergeCell ref="L22:M22"/>
    <mergeCell ref="L23:M23"/>
    <mergeCell ref="L25:M25"/>
    <mergeCell ref="L19:M19"/>
    <mergeCell ref="L20:M20"/>
    <mergeCell ref="L21:M21"/>
    <mergeCell ref="I22:J22"/>
    <mergeCell ref="A19:D19"/>
    <mergeCell ref="E19:H19"/>
    <mergeCell ref="E21:H21"/>
    <mergeCell ref="I21:J21"/>
    <mergeCell ref="E23:H23"/>
  </mergeCells>
  <phoneticPr fontId="3"/>
  <pageMargins left="0.78740157480314965" right="0.31" top="0.78740157480314965" bottom="0.59055118110236227" header="0.51181102362204722" footer="0.51181102362204722"/>
  <pageSetup paperSize="9" scale="93" orientation="portrait" blackAndWhite="1" horizontalDpi="200" verticalDpi="200" r:id="rId1"/>
  <headerFooter alignWithMargins="0"/>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T50"/>
  <sheetViews>
    <sheetView view="pageBreakPreview" topLeftCell="A37" zoomScaleNormal="100" zoomScaleSheetLayoutView="100" workbookViewId="0">
      <selection activeCell="A3" sqref="A3:P3"/>
    </sheetView>
  </sheetViews>
  <sheetFormatPr defaultColWidth="5.875" defaultRowHeight="14.25"/>
  <cols>
    <col min="1" max="6" width="5.875" style="114" customWidth="1"/>
    <col min="7" max="7" width="8.25" style="114" customWidth="1"/>
    <col min="8" max="8" width="3.375" style="114" customWidth="1"/>
    <col min="9" max="11" width="5.875" style="114" customWidth="1"/>
    <col min="12" max="15" width="5.375" style="114" customWidth="1"/>
    <col min="16" max="16" width="7.625" style="114" customWidth="1"/>
    <col min="17" max="19" width="5.875" style="114" customWidth="1"/>
    <col min="20" max="16384" width="5.875" style="114"/>
  </cols>
  <sheetData>
    <row r="1" spans="1:20">
      <c r="P1" s="138" t="s">
        <v>567</v>
      </c>
    </row>
    <row r="2" spans="1:20" ht="12.75" customHeight="1"/>
    <row r="3" spans="1:20" ht="28.5">
      <c r="A3" s="921" t="s">
        <v>65</v>
      </c>
      <c r="B3" s="921"/>
      <c r="C3" s="921"/>
      <c r="D3" s="921"/>
      <c r="E3" s="921"/>
      <c r="F3" s="921"/>
      <c r="G3" s="921"/>
      <c r="H3" s="921"/>
      <c r="I3" s="921"/>
      <c r="J3" s="921"/>
      <c r="K3" s="921"/>
      <c r="L3" s="921"/>
      <c r="M3" s="921"/>
      <c r="N3" s="921"/>
      <c r="O3" s="921"/>
      <c r="P3" s="921"/>
      <c r="Q3" s="724"/>
      <c r="R3" s="724"/>
      <c r="S3" s="724"/>
      <c r="T3" s="724"/>
    </row>
    <row r="4" spans="1:20" ht="12.75" customHeight="1"/>
    <row r="5" spans="1:20">
      <c r="A5" s="114" t="s">
        <v>359</v>
      </c>
      <c r="M5" s="204"/>
      <c r="N5" s="204"/>
      <c r="O5" s="204"/>
    </row>
    <row r="6" spans="1:20" ht="12.75" customHeight="1">
      <c r="M6" s="204"/>
      <c r="N6" s="204"/>
      <c r="O6" s="204"/>
    </row>
    <row r="7" spans="1:20">
      <c r="B7" s="304" t="s">
        <v>1326</v>
      </c>
      <c r="C7" s="162"/>
      <c r="D7" s="162"/>
      <c r="E7" s="143"/>
      <c r="F7" s="143"/>
    </row>
    <row r="8" spans="1:20" ht="12.75" customHeight="1">
      <c r="B8" s="204"/>
      <c r="C8" s="204"/>
      <c r="D8" s="204"/>
    </row>
    <row r="9" spans="1:20">
      <c r="B9" s="114" t="str">
        <f>入力シート!C1</f>
        <v>令和4年7月10日執行参議院青森県選挙区選出議員選挙</v>
      </c>
      <c r="K9" s="153"/>
      <c r="L9" s="153"/>
    </row>
    <row r="10" spans="1:20" ht="12.75" customHeight="1"/>
    <row r="11" spans="1:20">
      <c r="I11" s="138" t="s">
        <v>544</v>
      </c>
      <c r="K11" s="144">
        <f>入力シート!C8</f>
        <v>0</v>
      </c>
      <c r="L11" s="141"/>
      <c r="M11" s="141">
        <f>入力シート!C10</f>
        <v>0</v>
      </c>
    </row>
    <row r="12" spans="1:20" ht="12.75" customHeight="1">
      <c r="I12" s="138"/>
      <c r="K12" s="144"/>
      <c r="L12" s="141"/>
      <c r="M12" s="141"/>
    </row>
    <row r="13" spans="1:20" ht="14.25" customHeight="1">
      <c r="A13" s="1579" t="s">
        <v>589</v>
      </c>
      <c r="B13" s="1579"/>
      <c r="C13" s="1579"/>
      <c r="D13" s="1579"/>
      <c r="E13" s="1579"/>
      <c r="F13" s="1579"/>
      <c r="G13" s="1579"/>
      <c r="H13" s="1579"/>
      <c r="I13" s="1579"/>
      <c r="J13" s="1579"/>
      <c r="K13" s="1579"/>
      <c r="L13" s="1579"/>
      <c r="M13" s="1579"/>
      <c r="N13" s="1579"/>
      <c r="O13" s="1579"/>
      <c r="P13" s="1579"/>
    </row>
    <row r="14" spans="1:20" ht="12.75" customHeight="1">
      <c r="A14" s="194"/>
      <c r="B14" s="194"/>
      <c r="C14" s="194"/>
      <c r="D14" s="194"/>
      <c r="E14" s="194"/>
      <c r="F14" s="194"/>
      <c r="G14" s="194"/>
      <c r="H14" s="194"/>
      <c r="I14" s="194"/>
      <c r="J14" s="194"/>
      <c r="K14" s="194"/>
      <c r="L14" s="194"/>
      <c r="M14" s="194"/>
      <c r="N14" s="194"/>
      <c r="O14" s="194"/>
    </row>
    <row r="15" spans="1:20" ht="19.5" customHeight="1">
      <c r="A15" s="1615"/>
      <c r="B15" s="1480"/>
      <c r="C15" s="1480"/>
      <c r="D15" s="1480"/>
      <c r="E15" s="1481"/>
      <c r="F15" s="1616"/>
      <c r="G15" s="1617"/>
      <c r="H15" s="1617"/>
      <c r="I15" s="1617"/>
      <c r="J15" s="1617"/>
      <c r="K15" s="1617"/>
      <c r="L15" s="1617"/>
      <c r="M15" s="1617"/>
      <c r="N15" s="1617"/>
      <c r="O15" s="1617"/>
      <c r="P15" s="1618"/>
    </row>
    <row r="16" spans="1:20" ht="19.5" customHeight="1">
      <c r="A16" s="1048" t="s">
        <v>66</v>
      </c>
      <c r="B16" s="1470"/>
      <c r="C16" s="1470"/>
      <c r="D16" s="1470"/>
      <c r="E16" s="1049"/>
      <c r="F16" s="1619"/>
      <c r="G16" s="1620"/>
      <c r="H16" s="1620"/>
      <c r="I16" s="1620"/>
      <c r="J16" s="1620"/>
      <c r="K16" s="1620"/>
      <c r="L16" s="1620"/>
      <c r="M16" s="1620"/>
      <c r="N16" s="1620"/>
      <c r="O16" s="1620"/>
      <c r="P16" s="1621"/>
    </row>
    <row r="17" spans="1:16" ht="19.5" customHeight="1">
      <c r="A17" s="1482"/>
      <c r="B17" s="1487"/>
      <c r="C17" s="1487"/>
      <c r="D17" s="1487"/>
      <c r="E17" s="1483"/>
      <c r="F17" s="1622"/>
      <c r="G17" s="1623"/>
      <c r="H17" s="1623"/>
      <c r="I17" s="1623"/>
      <c r="J17" s="1623"/>
      <c r="K17" s="1623"/>
      <c r="L17" s="1623"/>
      <c r="M17" s="1623"/>
      <c r="N17" s="1623"/>
      <c r="O17" s="1623"/>
      <c r="P17" s="1624"/>
    </row>
    <row r="18" spans="1:16" ht="18" customHeight="1">
      <c r="A18" s="1602" t="s">
        <v>41</v>
      </c>
      <c r="B18" s="1603"/>
      <c r="C18" s="1603"/>
      <c r="D18" s="1604"/>
      <c r="E18" s="1602" t="s">
        <v>67</v>
      </c>
      <c r="F18" s="1603"/>
      <c r="G18" s="1603"/>
      <c r="H18" s="1604"/>
      <c r="I18" s="1602" t="s">
        <v>68</v>
      </c>
      <c r="J18" s="1603"/>
      <c r="K18" s="1603"/>
      <c r="L18" s="1603"/>
      <c r="M18" s="1603"/>
      <c r="N18" s="1603"/>
      <c r="O18" s="1603"/>
      <c r="P18" s="1604"/>
    </row>
    <row r="19" spans="1:16" ht="18" customHeight="1">
      <c r="A19" s="1750" t="s">
        <v>1417</v>
      </c>
      <c r="B19" s="1751"/>
      <c r="C19" s="1751"/>
      <c r="D19" s="1752"/>
      <c r="E19" s="1748"/>
      <c r="F19" s="1749"/>
      <c r="G19" s="1749"/>
      <c r="H19" s="233" t="s">
        <v>2</v>
      </c>
      <c r="I19" s="1602"/>
      <c r="J19" s="1603"/>
      <c r="K19" s="1603"/>
      <c r="L19" s="1603"/>
      <c r="M19" s="1603"/>
      <c r="N19" s="1603"/>
      <c r="O19" s="1603"/>
      <c r="P19" s="1604"/>
    </row>
    <row r="20" spans="1:16" ht="18" customHeight="1">
      <c r="A20" s="1750" t="s">
        <v>1417</v>
      </c>
      <c r="B20" s="1751"/>
      <c r="C20" s="1751"/>
      <c r="D20" s="1752"/>
      <c r="E20" s="1748"/>
      <c r="F20" s="1749"/>
      <c r="G20" s="1749"/>
      <c r="H20" s="233" t="s">
        <v>2</v>
      </c>
      <c r="I20" s="1602"/>
      <c r="J20" s="1603"/>
      <c r="K20" s="1603"/>
      <c r="L20" s="1603"/>
      <c r="M20" s="1603"/>
      <c r="N20" s="1603"/>
      <c r="O20" s="1603"/>
      <c r="P20" s="1604"/>
    </row>
    <row r="21" spans="1:16" ht="18" customHeight="1">
      <c r="A21" s="1750" t="s">
        <v>1417</v>
      </c>
      <c r="B21" s="1751"/>
      <c r="C21" s="1751"/>
      <c r="D21" s="1752"/>
      <c r="E21" s="1748"/>
      <c r="F21" s="1749"/>
      <c r="G21" s="1749"/>
      <c r="H21" s="233" t="s">
        <v>2</v>
      </c>
      <c r="I21" s="1602"/>
      <c r="J21" s="1603"/>
      <c r="K21" s="1603"/>
      <c r="L21" s="1603"/>
      <c r="M21" s="1603"/>
      <c r="N21" s="1603"/>
      <c r="O21" s="1603"/>
      <c r="P21" s="1604"/>
    </row>
    <row r="22" spans="1:16" ht="18" customHeight="1">
      <c r="A22" s="1750" t="s">
        <v>1417</v>
      </c>
      <c r="B22" s="1751"/>
      <c r="C22" s="1751"/>
      <c r="D22" s="1752"/>
      <c r="E22" s="1748"/>
      <c r="F22" s="1749"/>
      <c r="G22" s="1749"/>
      <c r="H22" s="233" t="s">
        <v>2</v>
      </c>
      <c r="I22" s="1602"/>
      <c r="J22" s="1603"/>
      <c r="K22" s="1603"/>
      <c r="L22" s="1603"/>
      <c r="M22" s="1603"/>
      <c r="N22" s="1603"/>
      <c r="O22" s="1603"/>
      <c r="P22" s="1604"/>
    </row>
    <row r="23" spans="1:16" ht="18" customHeight="1">
      <c r="A23" s="1750" t="s">
        <v>1417</v>
      </c>
      <c r="B23" s="1751"/>
      <c r="C23" s="1751"/>
      <c r="D23" s="1752"/>
      <c r="E23" s="1748"/>
      <c r="F23" s="1749"/>
      <c r="G23" s="1749"/>
      <c r="H23" s="233" t="s">
        <v>2</v>
      </c>
      <c r="I23" s="1602"/>
      <c r="J23" s="1603"/>
      <c r="K23" s="1603"/>
      <c r="L23" s="1603"/>
      <c r="M23" s="1603"/>
      <c r="N23" s="1603"/>
      <c r="O23" s="1603"/>
      <c r="P23" s="1604"/>
    </row>
    <row r="24" spans="1:16" ht="18" customHeight="1">
      <c r="A24" s="1750" t="s">
        <v>1417</v>
      </c>
      <c r="B24" s="1751"/>
      <c r="C24" s="1751"/>
      <c r="D24" s="1752"/>
      <c r="E24" s="1748"/>
      <c r="F24" s="1749"/>
      <c r="G24" s="1749"/>
      <c r="H24" s="233" t="s">
        <v>2</v>
      </c>
      <c r="I24" s="1602"/>
      <c r="J24" s="1603"/>
      <c r="K24" s="1603"/>
      <c r="L24" s="1603"/>
      <c r="M24" s="1603"/>
      <c r="N24" s="1603"/>
      <c r="O24" s="1603"/>
      <c r="P24" s="1604"/>
    </row>
    <row r="25" spans="1:16" ht="18" customHeight="1">
      <c r="A25" s="1750" t="s">
        <v>1417</v>
      </c>
      <c r="B25" s="1751"/>
      <c r="C25" s="1751"/>
      <c r="D25" s="1752"/>
      <c r="E25" s="1748"/>
      <c r="F25" s="1749"/>
      <c r="G25" s="1749"/>
      <c r="H25" s="233" t="s">
        <v>2</v>
      </c>
      <c r="I25" s="1602"/>
      <c r="J25" s="1603"/>
      <c r="K25" s="1603"/>
      <c r="L25" s="1603"/>
      <c r="M25" s="1603"/>
      <c r="N25" s="1603"/>
      <c r="O25" s="1603"/>
      <c r="P25" s="1604"/>
    </row>
    <row r="26" spans="1:16" ht="18" customHeight="1">
      <c r="A26" s="1750" t="s">
        <v>1417</v>
      </c>
      <c r="B26" s="1751"/>
      <c r="C26" s="1751"/>
      <c r="D26" s="1752"/>
      <c r="E26" s="1748"/>
      <c r="F26" s="1749"/>
      <c r="G26" s="1749"/>
      <c r="H26" s="233" t="s">
        <v>2</v>
      </c>
      <c r="I26" s="1602"/>
      <c r="J26" s="1603"/>
      <c r="K26" s="1603"/>
      <c r="L26" s="1603"/>
      <c r="M26" s="1603"/>
      <c r="N26" s="1603"/>
      <c r="O26" s="1603"/>
      <c r="P26" s="1604"/>
    </row>
    <row r="27" spans="1:16" ht="18" customHeight="1">
      <c r="A27" s="1750" t="s">
        <v>1417</v>
      </c>
      <c r="B27" s="1751"/>
      <c r="C27" s="1751"/>
      <c r="D27" s="1752"/>
      <c r="E27" s="1748"/>
      <c r="F27" s="1749"/>
      <c r="G27" s="1749"/>
      <c r="H27" s="233" t="s">
        <v>2</v>
      </c>
      <c r="I27" s="1602"/>
      <c r="J27" s="1603"/>
      <c r="K27" s="1603"/>
      <c r="L27" s="1603"/>
      <c r="M27" s="1603"/>
      <c r="N27" s="1603"/>
      <c r="O27" s="1603"/>
      <c r="P27" s="1604"/>
    </row>
    <row r="28" spans="1:16" ht="18" customHeight="1">
      <c r="A28" s="1750" t="s">
        <v>1417</v>
      </c>
      <c r="B28" s="1751"/>
      <c r="C28" s="1751"/>
      <c r="D28" s="1752"/>
      <c r="E28" s="1748"/>
      <c r="F28" s="1749"/>
      <c r="G28" s="1749"/>
      <c r="H28" s="233" t="s">
        <v>2</v>
      </c>
      <c r="I28" s="1602"/>
      <c r="J28" s="1603"/>
      <c r="K28" s="1603"/>
      <c r="L28" s="1603"/>
      <c r="M28" s="1603"/>
      <c r="N28" s="1603"/>
      <c r="O28" s="1603"/>
      <c r="P28" s="1604"/>
    </row>
    <row r="29" spans="1:16" ht="18" customHeight="1">
      <c r="A29" s="1750" t="s">
        <v>1417</v>
      </c>
      <c r="B29" s="1751"/>
      <c r="C29" s="1751"/>
      <c r="D29" s="1752"/>
      <c r="E29" s="1748"/>
      <c r="F29" s="1749"/>
      <c r="G29" s="1749"/>
      <c r="H29" s="233" t="s">
        <v>2</v>
      </c>
      <c r="I29" s="1602"/>
      <c r="J29" s="1603"/>
      <c r="K29" s="1603"/>
      <c r="L29" s="1603"/>
      <c r="M29" s="1603"/>
      <c r="N29" s="1603"/>
      <c r="O29" s="1603"/>
      <c r="P29" s="1604"/>
    </row>
    <row r="30" spans="1:16" ht="18" customHeight="1">
      <c r="A30" s="1750" t="s">
        <v>1417</v>
      </c>
      <c r="B30" s="1751"/>
      <c r="C30" s="1751"/>
      <c r="D30" s="1752"/>
      <c r="E30" s="1748"/>
      <c r="F30" s="1749"/>
      <c r="G30" s="1749"/>
      <c r="H30" s="233" t="s">
        <v>2</v>
      </c>
      <c r="I30" s="1602"/>
      <c r="J30" s="1603"/>
      <c r="K30" s="1603"/>
      <c r="L30" s="1603"/>
      <c r="M30" s="1603"/>
      <c r="N30" s="1603"/>
      <c r="O30" s="1603"/>
      <c r="P30" s="1604"/>
    </row>
    <row r="31" spans="1:16" ht="18" customHeight="1">
      <c r="A31" s="1750" t="s">
        <v>1417</v>
      </c>
      <c r="B31" s="1751"/>
      <c r="C31" s="1751"/>
      <c r="D31" s="1752"/>
      <c r="E31" s="1748"/>
      <c r="F31" s="1749"/>
      <c r="G31" s="1749"/>
      <c r="H31" s="233" t="s">
        <v>2</v>
      </c>
      <c r="I31" s="1602"/>
      <c r="J31" s="1603"/>
      <c r="K31" s="1603"/>
      <c r="L31" s="1603"/>
      <c r="M31" s="1603"/>
      <c r="N31" s="1603"/>
      <c r="O31" s="1603"/>
      <c r="P31" s="1604"/>
    </row>
    <row r="32" spans="1:16" ht="18" customHeight="1">
      <c r="A32" s="1750" t="s">
        <v>1417</v>
      </c>
      <c r="B32" s="1751"/>
      <c r="C32" s="1751"/>
      <c r="D32" s="1752"/>
      <c r="E32" s="1748"/>
      <c r="F32" s="1749"/>
      <c r="G32" s="1749"/>
      <c r="H32" s="233" t="s">
        <v>2</v>
      </c>
      <c r="I32" s="1602"/>
      <c r="J32" s="1603"/>
      <c r="K32" s="1603"/>
      <c r="L32" s="1603"/>
      <c r="M32" s="1603"/>
      <c r="N32" s="1603"/>
      <c r="O32" s="1603"/>
      <c r="P32" s="1604"/>
    </row>
    <row r="33" spans="1:16" ht="18" customHeight="1">
      <c r="A33" s="1750" t="s">
        <v>1417</v>
      </c>
      <c r="B33" s="1751"/>
      <c r="C33" s="1751"/>
      <c r="D33" s="1752"/>
      <c r="E33" s="1748"/>
      <c r="F33" s="1749"/>
      <c r="G33" s="1749"/>
      <c r="H33" s="233" t="s">
        <v>2</v>
      </c>
      <c r="I33" s="1602"/>
      <c r="J33" s="1603"/>
      <c r="K33" s="1603"/>
      <c r="L33" s="1603"/>
      <c r="M33" s="1603"/>
      <c r="N33" s="1603"/>
      <c r="O33" s="1603"/>
      <c r="P33" s="1604"/>
    </row>
    <row r="34" spans="1:16" ht="18" customHeight="1">
      <c r="A34" s="1750" t="s">
        <v>1417</v>
      </c>
      <c r="B34" s="1751"/>
      <c r="C34" s="1751"/>
      <c r="D34" s="1752"/>
      <c r="E34" s="1748"/>
      <c r="F34" s="1749"/>
      <c r="G34" s="1749"/>
      <c r="H34" s="233" t="s">
        <v>2</v>
      </c>
      <c r="I34" s="1602"/>
      <c r="J34" s="1603"/>
      <c r="K34" s="1603"/>
      <c r="L34" s="1603"/>
      <c r="M34" s="1603"/>
      <c r="N34" s="1603"/>
      <c r="O34" s="1603"/>
      <c r="P34" s="1604"/>
    </row>
    <row r="35" spans="1:16" ht="18" customHeight="1">
      <c r="A35" s="1750" t="s">
        <v>1417</v>
      </c>
      <c r="B35" s="1751"/>
      <c r="C35" s="1751"/>
      <c r="D35" s="1752"/>
      <c r="E35" s="1748"/>
      <c r="F35" s="1749"/>
      <c r="G35" s="1749"/>
      <c r="H35" s="233" t="s">
        <v>2</v>
      </c>
      <c r="I35" s="1602"/>
      <c r="J35" s="1603"/>
      <c r="K35" s="1603"/>
      <c r="L35" s="1603"/>
      <c r="M35" s="1603"/>
      <c r="N35" s="1603"/>
      <c r="O35" s="1603"/>
      <c r="P35" s="1604"/>
    </row>
    <row r="36" spans="1:16" ht="12.75" customHeight="1">
      <c r="A36" s="236"/>
      <c r="B36" s="236"/>
      <c r="C36" s="236"/>
      <c r="D36" s="236"/>
      <c r="E36" s="236"/>
      <c r="F36" s="236"/>
      <c r="G36" s="236"/>
      <c r="H36" s="236"/>
      <c r="I36" s="236"/>
      <c r="J36" s="236"/>
      <c r="K36" s="236"/>
      <c r="L36" s="236"/>
      <c r="M36" s="236"/>
      <c r="N36" s="236"/>
      <c r="O36" s="236"/>
      <c r="P36" s="236"/>
    </row>
    <row r="37" spans="1:16" ht="15" customHeight="1">
      <c r="A37" s="114" t="s">
        <v>289</v>
      </c>
      <c r="B37" s="216"/>
      <c r="C37" s="216"/>
      <c r="D37" s="216"/>
      <c r="E37" s="216"/>
      <c r="F37" s="216"/>
      <c r="G37" s="216"/>
      <c r="H37" s="216"/>
      <c r="I37" s="216"/>
      <c r="J37" s="216"/>
      <c r="K37" s="216"/>
      <c r="L37" s="216"/>
      <c r="M37" s="216"/>
      <c r="N37" s="216"/>
      <c r="O37" s="216"/>
      <c r="P37" s="216"/>
    </row>
    <row r="38" spans="1:16" ht="15" customHeight="1">
      <c r="A38" s="114" t="s">
        <v>290</v>
      </c>
      <c r="B38" s="216"/>
      <c r="C38" s="216"/>
      <c r="D38" s="216"/>
      <c r="E38" s="216"/>
      <c r="F38" s="216"/>
      <c r="G38" s="216"/>
      <c r="H38" s="216"/>
      <c r="I38" s="216"/>
      <c r="J38" s="216"/>
      <c r="K38" s="216"/>
      <c r="L38" s="216"/>
      <c r="M38" s="216"/>
      <c r="N38" s="216"/>
      <c r="O38" s="216"/>
      <c r="P38" s="216"/>
    </row>
    <row r="39" spans="1:16" ht="15" customHeight="1">
      <c r="A39" s="114" t="s">
        <v>291</v>
      </c>
      <c r="B39" s="216"/>
      <c r="C39" s="216"/>
      <c r="D39" s="216"/>
      <c r="E39" s="216"/>
      <c r="F39" s="216"/>
      <c r="G39" s="216"/>
      <c r="H39" s="216"/>
      <c r="I39" s="216"/>
      <c r="J39" s="216"/>
      <c r="K39" s="216"/>
      <c r="L39" s="216"/>
      <c r="M39" s="216"/>
      <c r="N39" s="216"/>
      <c r="O39" s="216"/>
      <c r="P39" s="216"/>
    </row>
    <row r="40" spans="1:16" ht="15" customHeight="1">
      <c r="A40" s="114" t="s">
        <v>292</v>
      </c>
      <c r="B40" s="216"/>
      <c r="C40" s="216"/>
      <c r="D40" s="216"/>
      <c r="E40" s="216"/>
      <c r="F40" s="216"/>
      <c r="G40" s="216"/>
      <c r="H40" s="216"/>
      <c r="I40" s="216"/>
      <c r="J40" s="216"/>
      <c r="K40" s="216"/>
      <c r="L40" s="216"/>
      <c r="M40" s="216"/>
      <c r="N40" s="216"/>
      <c r="O40" s="216"/>
      <c r="P40" s="216"/>
    </row>
    <row r="41" spans="1:16" ht="15" customHeight="1">
      <c r="A41" s="114" t="s">
        <v>438</v>
      </c>
    </row>
    <row r="42" spans="1:16" ht="15" customHeight="1">
      <c r="A42" s="114" t="s">
        <v>293</v>
      </c>
    </row>
    <row r="43" spans="1:16" ht="15" customHeight="1">
      <c r="A43" s="114" t="s">
        <v>294</v>
      </c>
    </row>
    <row r="44" spans="1:16" ht="15" customHeight="1">
      <c r="A44" s="114" t="s">
        <v>439</v>
      </c>
    </row>
    <row r="45" spans="1:16" ht="15" customHeight="1">
      <c r="A45" s="114" t="s">
        <v>295</v>
      </c>
    </row>
    <row r="46" spans="1:16" ht="15" customHeight="1">
      <c r="A46" s="114" t="s">
        <v>296</v>
      </c>
    </row>
    <row r="47" spans="1:16" ht="15" customHeight="1">
      <c r="A47" s="114" t="s">
        <v>297</v>
      </c>
    </row>
    <row r="48" spans="1:16" ht="15" customHeight="1">
      <c r="A48" s="114" t="s">
        <v>440</v>
      </c>
    </row>
    <row r="49" spans="1:1" ht="15" customHeight="1">
      <c r="A49" s="289" t="s">
        <v>1031</v>
      </c>
    </row>
    <row r="50" spans="1:1" ht="15" customHeight="1">
      <c r="A50" s="289" t="s">
        <v>1030</v>
      </c>
    </row>
  </sheetData>
  <mergeCells count="60">
    <mergeCell ref="F15:P17"/>
    <mergeCell ref="I18:P18"/>
    <mergeCell ref="I19:P19"/>
    <mergeCell ref="A3:P3"/>
    <mergeCell ref="A13:P13"/>
    <mergeCell ref="A15:E15"/>
    <mergeCell ref="A16:E16"/>
    <mergeCell ref="A17:E17"/>
    <mergeCell ref="A18:D18"/>
    <mergeCell ref="E18:H18"/>
    <mergeCell ref="A19:D19"/>
    <mergeCell ref="E19:G19"/>
    <mergeCell ref="I31:P31"/>
    <mergeCell ref="A20:D20"/>
    <mergeCell ref="A21:D21"/>
    <mergeCell ref="I20:P20"/>
    <mergeCell ref="I21:P21"/>
    <mergeCell ref="A27:D27"/>
    <mergeCell ref="A31:D31"/>
    <mergeCell ref="A22:D22"/>
    <mergeCell ref="E20:G20"/>
    <mergeCell ref="E21:G21"/>
    <mergeCell ref="E27:G27"/>
    <mergeCell ref="E31:G31"/>
    <mergeCell ref="E22:G22"/>
    <mergeCell ref="E23:G23"/>
    <mergeCell ref="I22:P22"/>
    <mergeCell ref="A23:D23"/>
    <mergeCell ref="I35:P35"/>
    <mergeCell ref="I34:P34"/>
    <mergeCell ref="A32:D32"/>
    <mergeCell ref="A33:D33"/>
    <mergeCell ref="I32:P32"/>
    <mergeCell ref="I33:P33"/>
    <mergeCell ref="A34:D34"/>
    <mergeCell ref="A35:D35"/>
    <mergeCell ref="E35:G35"/>
    <mergeCell ref="E33:G33"/>
    <mergeCell ref="E34:G34"/>
    <mergeCell ref="E32:G32"/>
    <mergeCell ref="I23:P23"/>
    <mergeCell ref="A26:D26"/>
    <mergeCell ref="E26:G26"/>
    <mergeCell ref="I26:P26"/>
    <mergeCell ref="A24:D24"/>
    <mergeCell ref="E24:G24"/>
    <mergeCell ref="I24:P24"/>
    <mergeCell ref="A25:D25"/>
    <mergeCell ref="E25:G25"/>
    <mergeCell ref="I25:P25"/>
    <mergeCell ref="I27:P27"/>
    <mergeCell ref="A30:D30"/>
    <mergeCell ref="E30:G30"/>
    <mergeCell ref="I30:P30"/>
    <mergeCell ref="A28:D28"/>
    <mergeCell ref="E28:G28"/>
    <mergeCell ref="I28:P28"/>
    <mergeCell ref="A29:D29"/>
    <mergeCell ref="E29:G29"/>
    <mergeCell ref="I29:P29"/>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T39"/>
  <sheetViews>
    <sheetView view="pageBreakPreview" zoomScaleNormal="100" zoomScaleSheetLayoutView="100" workbookViewId="0">
      <selection activeCell="R30" sqref="R30"/>
    </sheetView>
  </sheetViews>
  <sheetFormatPr defaultColWidth="5.875" defaultRowHeight="14.25"/>
  <cols>
    <col min="1" max="12" width="5.875" style="289"/>
    <col min="13" max="13" width="8.75" style="289" customWidth="1"/>
    <col min="14" max="14" width="3.375" style="289" customWidth="1"/>
    <col min="15" max="16384" width="5.875" style="289"/>
  </cols>
  <sheetData>
    <row r="1" spans="1:20">
      <c r="O1" s="290" t="s">
        <v>568</v>
      </c>
    </row>
    <row r="3" spans="1:20" ht="28.5">
      <c r="A3" s="921" t="s">
        <v>846</v>
      </c>
      <c r="B3" s="921"/>
      <c r="C3" s="921"/>
      <c r="D3" s="921"/>
      <c r="E3" s="921"/>
      <c r="F3" s="921"/>
      <c r="G3" s="921"/>
      <c r="H3" s="921"/>
      <c r="I3" s="921"/>
      <c r="J3" s="921"/>
      <c r="K3" s="921"/>
      <c r="L3" s="921"/>
      <c r="M3" s="921"/>
      <c r="N3" s="921"/>
      <c r="O3" s="921"/>
      <c r="P3" s="724"/>
      <c r="Q3" s="724"/>
      <c r="R3" s="724"/>
      <c r="S3" s="724"/>
      <c r="T3" s="724"/>
    </row>
    <row r="5" spans="1:20">
      <c r="K5" s="1658" t="s">
        <v>1420</v>
      </c>
      <c r="L5" s="1658"/>
      <c r="M5" s="1658"/>
      <c r="N5" s="1658"/>
      <c r="O5" s="1658"/>
    </row>
    <row r="7" spans="1:20">
      <c r="A7" s="289" t="s">
        <v>613</v>
      </c>
    </row>
    <row r="10" spans="1:20">
      <c r="B10" s="288" t="str">
        <f>入力シート!C1</f>
        <v>令和4年7月10日執行参議院青森県選挙区選出議員選挙</v>
      </c>
      <c r="J10" s="325"/>
      <c r="K10" s="325"/>
    </row>
    <row r="12" spans="1:20">
      <c r="H12" s="290" t="s">
        <v>544</v>
      </c>
      <c r="J12" s="306">
        <f>入力シート!C8</f>
        <v>0</v>
      </c>
      <c r="K12" s="280"/>
      <c r="L12" s="306">
        <f>入力シート!C10</f>
        <v>0</v>
      </c>
    </row>
    <row r="13" spans="1:20">
      <c r="H13" s="290"/>
      <c r="J13" s="306"/>
      <c r="K13" s="280"/>
      <c r="L13" s="280"/>
    </row>
    <row r="15" spans="1:20">
      <c r="A15" s="289" t="s">
        <v>847</v>
      </c>
    </row>
    <row r="17" spans="1:15" ht="14.25" customHeight="1">
      <c r="A17" s="307"/>
      <c r="B17" s="307"/>
      <c r="C17" s="307"/>
      <c r="D17" s="307"/>
      <c r="E17" s="307"/>
      <c r="F17" s="308"/>
      <c r="G17" s="307"/>
      <c r="H17" s="307"/>
      <c r="I17" s="307"/>
      <c r="J17" s="307"/>
      <c r="K17" s="307"/>
      <c r="L17" s="307"/>
      <c r="M17" s="307"/>
      <c r="N17" s="307"/>
    </row>
    <row r="18" spans="1:15" ht="14.25" customHeight="1">
      <c r="A18" s="864" t="s">
        <v>589</v>
      </c>
      <c r="B18" s="864"/>
      <c r="C18" s="864"/>
      <c r="D18" s="864"/>
      <c r="E18" s="864"/>
      <c r="F18" s="864"/>
      <c r="G18" s="864"/>
      <c r="H18" s="864"/>
      <c r="I18" s="864"/>
      <c r="J18" s="864"/>
      <c r="K18" s="864"/>
      <c r="L18" s="864"/>
      <c r="M18" s="864"/>
      <c r="N18" s="864"/>
      <c r="O18" s="864"/>
    </row>
    <row r="19" spans="1:15" ht="14.25" customHeight="1">
      <c r="A19" s="309"/>
      <c r="B19" s="309"/>
      <c r="C19" s="309"/>
      <c r="D19" s="309"/>
      <c r="E19" s="309"/>
      <c r="F19" s="309"/>
      <c r="G19" s="309"/>
      <c r="H19" s="309"/>
      <c r="I19" s="309"/>
      <c r="J19" s="309"/>
      <c r="K19" s="309"/>
      <c r="L19" s="309"/>
      <c r="M19" s="309"/>
      <c r="N19" s="309"/>
    </row>
    <row r="20" spans="1:15" ht="14.25" customHeight="1">
      <c r="A20" s="307"/>
      <c r="B20" s="307"/>
      <c r="C20" s="307"/>
      <c r="D20" s="307"/>
      <c r="E20" s="307"/>
      <c r="F20" s="307"/>
      <c r="G20" s="307"/>
      <c r="H20" s="307"/>
      <c r="I20" s="307"/>
      <c r="J20" s="307"/>
      <c r="K20" s="307"/>
      <c r="L20" s="307"/>
      <c r="M20" s="307"/>
      <c r="N20" s="307"/>
    </row>
    <row r="21" spans="1:15" ht="14.25" customHeight="1">
      <c r="A21" s="307"/>
      <c r="B21" s="307"/>
      <c r="C21" s="307"/>
      <c r="D21" s="307"/>
      <c r="E21" s="307"/>
      <c r="F21" s="307"/>
      <c r="G21" s="195"/>
      <c r="H21" s="307"/>
      <c r="I21" s="307"/>
      <c r="J21" s="307"/>
      <c r="K21" s="307"/>
      <c r="L21" s="307"/>
      <c r="M21" s="307"/>
      <c r="N21" s="307"/>
    </row>
    <row r="22" spans="1:15" ht="18" customHeight="1">
      <c r="A22" s="1783" t="s">
        <v>702</v>
      </c>
      <c r="B22" s="1784"/>
      <c r="C22" s="1785"/>
      <c r="D22" s="1790" t="s">
        <v>848</v>
      </c>
      <c r="E22" s="1791"/>
      <c r="F22" s="1791"/>
      <c r="G22" s="1791"/>
      <c r="H22" s="1792"/>
      <c r="I22" s="1783" t="s">
        <v>704</v>
      </c>
      <c r="J22" s="1784"/>
      <c r="K22" s="1784"/>
      <c r="L22" s="1784"/>
      <c r="M22" s="1784"/>
      <c r="N22" s="1785"/>
      <c r="O22" s="1775" t="s">
        <v>683</v>
      </c>
    </row>
    <row r="23" spans="1:15" ht="18" customHeight="1">
      <c r="A23" s="1786"/>
      <c r="B23" s="864"/>
      <c r="C23" s="1279"/>
      <c r="D23" s="1793"/>
      <c r="E23" s="911"/>
      <c r="F23" s="911"/>
      <c r="G23" s="911"/>
      <c r="H23" s="1794"/>
      <c r="I23" s="1787"/>
      <c r="J23" s="1788"/>
      <c r="K23" s="1788"/>
      <c r="L23" s="1788"/>
      <c r="M23" s="1788"/>
      <c r="N23" s="1789"/>
      <c r="O23" s="1776"/>
    </row>
    <row r="24" spans="1:15" ht="18" customHeight="1">
      <c r="A24" s="1786"/>
      <c r="B24" s="864"/>
      <c r="C24" s="1279"/>
      <c r="D24" s="1793"/>
      <c r="E24" s="911"/>
      <c r="F24" s="911"/>
      <c r="G24" s="911"/>
      <c r="H24" s="1794"/>
      <c r="I24" s="1783" t="s">
        <v>69</v>
      </c>
      <c r="J24" s="1784"/>
      <c r="K24" s="1785"/>
      <c r="L24" s="1783" t="s">
        <v>70</v>
      </c>
      <c r="M24" s="1784"/>
      <c r="N24" s="1785"/>
      <c r="O24" s="1776"/>
    </row>
    <row r="25" spans="1:15" ht="18" customHeight="1">
      <c r="A25" s="1787"/>
      <c r="B25" s="1788"/>
      <c r="C25" s="1789"/>
      <c r="D25" s="1793"/>
      <c r="E25" s="911"/>
      <c r="F25" s="911"/>
      <c r="G25" s="911"/>
      <c r="H25" s="1794"/>
      <c r="I25" s="1787"/>
      <c r="J25" s="1788"/>
      <c r="K25" s="1789"/>
      <c r="L25" s="1787"/>
      <c r="M25" s="1788"/>
      <c r="N25" s="1789"/>
      <c r="O25" s="1777"/>
    </row>
    <row r="26" spans="1:15" ht="22.5" customHeight="1">
      <c r="A26" s="310"/>
      <c r="B26" s="311"/>
      <c r="C26" s="312"/>
      <c r="D26" s="1766"/>
      <c r="E26" s="1767"/>
      <c r="F26" s="1767"/>
      <c r="G26" s="1767"/>
      <c r="H26" s="1768"/>
      <c r="I26" s="313"/>
      <c r="J26" s="314"/>
      <c r="K26" s="315"/>
      <c r="L26" s="313"/>
      <c r="M26" s="314"/>
      <c r="N26" s="315"/>
      <c r="O26" s="1775"/>
    </row>
    <row r="27" spans="1:15" ht="22.5" customHeight="1">
      <c r="A27" s="1566" t="s">
        <v>1413</v>
      </c>
      <c r="B27" s="1567"/>
      <c r="C27" s="1568"/>
      <c r="D27" s="1769"/>
      <c r="E27" s="1770"/>
      <c r="F27" s="1770"/>
      <c r="G27" s="1770"/>
      <c r="H27" s="1771"/>
      <c r="I27" s="1778"/>
      <c r="J27" s="1779"/>
      <c r="K27" s="1780"/>
      <c r="L27" s="1781"/>
      <c r="M27" s="1782"/>
      <c r="N27" s="316" t="s">
        <v>2</v>
      </c>
      <c r="O27" s="1776"/>
    </row>
    <row r="28" spans="1:15" ht="22.5" customHeight="1">
      <c r="A28" s="317"/>
      <c r="B28" s="318"/>
      <c r="C28" s="319"/>
      <c r="D28" s="1772"/>
      <c r="E28" s="1773"/>
      <c r="F28" s="1773"/>
      <c r="G28" s="1773"/>
      <c r="H28" s="1774"/>
      <c r="I28" s="320"/>
      <c r="J28" s="321"/>
      <c r="K28" s="322"/>
      <c r="L28" s="320"/>
      <c r="M28" s="321"/>
      <c r="N28" s="322"/>
      <c r="O28" s="1777"/>
    </row>
    <row r="29" spans="1:15">
      <c r="A29" s="307"/>
      <c r="B29" s="307"/>
      <c r="C29" s="307"/>
      <c r="D29" s="307"/>
      <c r="E29" s="307"/>
      <c r="F29" s="307"/>
      <c r="G29" s="307"/>
      <c r="H29" s="307"/>
      <c r="I29" s="307"/>
      <c r="J29" s="307"/>
      <c r="K29" s="307"/>
      <c r="L29" s="307"/>
      <c r="M29" s="307"/>
      <c r="N29" s="307"/>
    </row>
    <row r="30" spans="1:15" s="293" customFormat="1" ht="14.25" customHeight="1">
      <c r="B30" s="323"/>
      <c r="C30" s="161"/>
      <c r="D30" s="161"/>
    </row>
    <row r="31" spans="1:15">
      <c r="A31" s="289" t="s">
        <v>1436</v>
      </c>
      <c r="B31" s="296"/>
      <c r="C31" s="147"/>
      <c r="D31" s="147"/>
    </row>
    <row r="32" spans="1:15">
      <c r="A32" s="289" t="s">
        <v>1437</v>
      </c>
      <c r="B32" s="296"/>
      <c r="C32" s="147"/>
      <c r="D32" s="147"/>
    </row>
    <row r="33" spans="1:8">
      <c r="A33" s="289" t="s">
        <v>1438</v>
      </c>
      <c r="B33" s="296"/>
      <c r="C33" s="147"/>
      <c r="D33" s="147"/>
    </row>
    <row r="34" spans="1:8">
      <c r="A34" s="289" t="s">
        <v>1439</v>
      </c>
      <c r="B34" s="296"/>
      <c r="C34" s="147"/>
      <c r="D34" s="147"/>
    </row>
    <row r="35" spans="1:8">
      <c r="A35" s="289" t="s">
        <v>1440</v>
      </c>
      <c r="B35" s="296"/>
      <c r="C35" s="147"/>
      <c r="D35" s="147"/>
      <c r="H35" s="280"/>
    </row>
    <row r="36" spans="1:8">
      <c r="B36" s="296"/>
      <c r="C36" s="147"/>
      <c r="D36" s="147"/>
      <c r="H36" s="280"/>
    </row>
    <row r="37" spans="1:8">
      <c r="B37" s="296"/>
      <c r="C37" s="147"/>
      <c r="D37" s="147"/>
    </row>
    <row r="38" spans="1:8">
      <c r="B38" s="296"/>
      <c r="C38" s="147"/>
      <c r="D38" s="147"/>
      <c r="G38" s="280"/>
    </row>
    <row r="39" spans="1:8">
      <c r="B39" s="296"/>
      <c r="C39" s="147"/>
      <c r="D39" s="147"/>
    </row>
  </sheetData>
  <mergeCells count="14">
    <mergeCell ref="A3:O3"/>
    <mergeCell ref="K5:O5"/>
    <mergeCell ref="A18:O18"/>
    <mergeCell ref="A22:C25"/>
    <mergeCell ref="D22:H25"/>
    <mergeCell ref="I22:N23"/>
    <mergeCell ref="O22:O25"/>
    <mergeCell ref="I24:K25"/>
    <mergeCell ref="L24:N25"/>
    <mergeCell ref="D26:H28"/>
    <mergeCell ref="O26:O28"/>
    <mergeCell ref="A27:C27"/>
    <mergeCell ref="I27:K27"/>
    <mergeCell ref="L27:M27"/>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S46"/>
  <sheetViews>
    <sheetView view="pageBreakPreview" zoomScaleNormal="100" zoomScaleSheetLayoutView="100" workbookViewId="0">
      <selection activeCell="R39" sqref="R39"/>
    </sheetView>
  </sheetViews>
  <sheetFormatPr defaultColWidth="5.875" defaultRowHeight="14.25"/>
  <cols>
    <col min="1" max="8" width="5.875" style="289"/>
    <col min="9" max="9" width="3.5" style="289" bestFit="1" customWidth="1"/>
    <col min="10" max="14" width="5.875" style="289"/>
    <col min="15" max="16" width="4.125" style="289" customWidth="1"/>
    <col min="17" max="16384" width="5.875" style="289"/>
  </cols>
  <sheetData>
    <row r="1" spans="1:19">
      <c r="P1" s="290" t="s">
        <v>579</v>
      </c>
    </row>
    <row r="3" spans="1:19" ht="28.5">
      <c r="A3" s="921" t="s">
        <v>849</v>
      </c>
      <c r="B3" s="921"/>
      <c r="C3" s="921"/>
      <c r="D3" s="921"/>
      <c r="E3" s="921"/>
      <c r="F3" s="921"/>
      <c r="G3" s="921"/>
      <c r="H3" s="921"/>
      <c r="I3" s="921"/>
      <c r="J3" s="921"/>
      <c r="K3" s="921"/>
      <c r="L3" s="921"/>
      <c r="M3" s="921"/>
      <c r="N3" s="921"/>
      <c r="O3" s="921"/>
      <c r="P3" s="921"/>
      <c r="Q3" s="724"/>
      <c r="R3" s="724"/>
      <c r="S3" s="724"/>
    </row>
    <row r="5" spans="1:19">
      <c r="L5" s="1255" t="s">
        <v>1441</v>
      </c>
      <c r="M5" s="1255"/>
      <c r="N5" s="1255"/>
      <c r="O5" s="1255"/>
      <c r="P5" s="1255"/>
    </row>
    <row r="7" spans="1:19">
      <c r="A7" s="289" t="s">
        <v>613</v>
      </c>
    </row>
    <row r="9" spans="1:19">
      <c r="B9" s="289" t="str">
        <f>入力シート!C1</f>
        <v>令和4年7月10日執行参議院青森県選挙区選出議員選挙</v>
      </c>
      <c r="J9" s="306"/>
      <c r="K9"/>
    </row>
    <row r="11" spans="1:19">
      <c r="H11" s="290" t="s">
        <v>544</v>
      </c>
      <c r="J11" s="306">
        <f>入力シート!C8</f>
        <v>0</v>
      </c>
      <c r="K11" s="280"/>
      <c r="L11" s="280">
        <f>入力シート!C10</f>
        <v>0</v>
      </c>
    </row>
    <row r="13" spans="1:19">
      <c r="A13" s="289" t="s">
        <v>850</v>
      </c>
    </row>
    <row r="14" spans="1:19" ht="14.25" customHeight="1">
      <c r="A14" s="307" t="s">
        <v>835</v>
      </c>
      <c r="B14" s="307"/>
      <c r="C14" s="307"/>
      <c r="D14" s="307"/>
      <c r="E14" s="307"/>
      <c r="F14" s="308"/>
      <c r="G14" s="307"/>
      <c r="H14" s="307"/>
      <c r="I14" s="307"/>
      <c r="J14" s="307"/>
      <c r="K14" s="307"/>
      <c r="L14" s="307"/>
      <c r="M14" s="307"/>
      <c r="N14" s="307"/>
    </row>
    <row r="15" spans="1:19" ht="14.25" customHeight="1">
      <c r="A15" s="307"/>
      <c r="B15" s="307"/>
      <c r="C15" s="307"/>
      <c r="D15" s="307"/>
      <c r="E15" s="307"/>
      <c r="F15" s="308"/>
      <c r="G15" s="307"/>
      <c r="H15" s="307"/>
      <c r="I15" s="307"/>
      <c r="J15" s="307"/>
      <c r="K15" s="307"/>
      <c r="L15" s="307"/>
      <c r="M15" s="307"/>
      <c r="N15" s="307"/>
    </row>
    <row r="16" spans="1:19" ht="14.25" customHeight="1">
      <c r="A16" s="307"/>
      <c r="B16" s="307"/>
      <c r="C16" s="307"/>
      <c r="D16" s="307"/>
      <c r="E16" s="307"/>
      <c r="F16" s="308"/>
      <c r="G16" s="307"/>
      <c r="H16" s="307"/>
      <c r="I16" s="307"/>
      <c r="J16" s="307"/>
      <c r="K16" s="307"/>
      <c r="L16" s="307"/>
      <c r="M16" s="307"/>
      <c r="N16" s="307"/>
    </row>
    <row r="17" spans="1:15" ht="14.25" customHeight="1">
      <c r="A17" s="864" t="s">
        <v>589</v>
      </c>
      <c r="B17" s="864"/>
      <c r="C17" s="864"/>
      <c r="D17" s="864"/>
      <c r="E17" s="864"/>
      <c r="F17" s="864"/>
      <c r="G17" s="864"/>
      <c r="H17" s="864"/>
      <c r="I17" s="864"/>
      <c r="J17" s="864"/>
      <c r="K17" s="864"/>
      <c r="L17" s="864"/>
      <c r="M17" s="864"/>
      <c r="N17" s="864"/>
      <c r="O17" s="864"/>
    </row>
    <row r="18" spans="1:15" ht="14.25" customHeight="1">
      <c r="A18" s="309"/>
      <c r="B18" s="309"/>
      <c r="C18" s="309"/>
      <c r="D18" s="309"/>
      <c r="E18" s="309"/>
      <c r="F18" s="309"/>
      <c r="G18" s="309"/>
      <c r="H18" s="309"/>
      <c r="I18" s="309"/>
      <c r="J18" s="309"/>
      <c r="K18" s="309"/>
      <c r="L18" s="309"/>
      <c r="M18" s="309"/>
      <c r="N18" s="309"/>
      <c r="O18" s="309"/>
    </row>
    <row r="19" spans="1:15" ht="14.25" customHeight="1">
      <c r="A19" s="326" t="s">
        <v>43</v>
      </c>
      <c r="B19" s="309"/>
      <c r="C19" s="309"/>
      <c r="D19" s="1567" t="s">
        <v>1326</v>
      </c>
      <c r="E19" s="1567"/>
      <c r="F19" s="1567"/>
      <c r="G19" s="1567"/>
      <c r="H19" s="309"/>
      <c r="I19" s="309"/>
      <c r="J19" s="309"/>
      <c r="K19" s="309"/>
      <c r="L19" s="309"/>
      <c r="M19" s="309"/>
      <c r="N19" s="309"/>
      <c r="O19" s="309"/>
    </row>
    <row r="20" spans="1:15" ht="14.25" customHeight="1">
      <c r="A20" s="309"/>
      <c r="B20" s="309"/>
      <c r="C20" s="309"/>
      <c r="D20" s="309"/>
      <c r="E20" s="309"/>
      <c r="F20" s="309"/>
      <c r="G20" s="309"/>
      <c r="H20" s="309"/>
      <c r="I20" s="309"/>
      <c r="J20" s="309"/>
      <c r="K20" s="309"/>
      <c r="L20" s="309"/>
      <c r="M20" s="309"/>
      <c r="N20" s="309"/>
    </row>
    <row r="21" spans="1:15" ht="14.25" customHeight="1">
      <c r="A21" s="307" t="s">
        <v>44</v>
      </c>
      <c r="B21" s="307"/>
      <c r="C21" s="307"/>
      <c r="D21" s="307"/>
      <c r="E21" s="307"/>
      <c r="F21" s="307"/>
      <c r="G21" s="307"/>
      <c r="H21" s="307"/>
      <c r="I21" s="307"/>
      <c r="J21" s="307"/>
      <c r="K21" s="307"/>
      <c r="L21" s="307"/>
      <c r="M21" s="307"/>
      <c r="N21" s="307"/>
    </row>
    <row r="22" spans="1:15" ht="14.25" customHeight="1">
      <c r="A22" s="307"/>
      <c r="B22" s="1770"/>
      <c r="C22" s="1770"/>
      <c r="D22" s="1770"/>
      <c r="E22" s="1770"/>
      <c r="F22" s="1770"/>
      <c r="G22" s="1770"/>
      <c r="H22" s="1770"/>
      <c r="I22" s="1770"/>
      <c r="J22" s="1770"/>
      <c r="K22" s="1770"/>
      <c r="L22" s="1770"/>
      <c r="M22" s="1770"/>
      <c r="N22" s="1770"/>
    </row>
    <row r="23" spans="1:15" ht="14.25" customHeight="1">
      <c r="A23" s="307"/>
      <c r="B23" s="1770"/>
      <c r="C23" s="1770"/>
      <c r="D23" s="1770"/>
      <c r="E23" s="1770"/>
      <c r="F23" s="1770"/>
      <c r="G23" s="1770"/>
      <c r="H23" s="1770"/>
      <c r="I23" s="1770"/>
      <c r="J23" s="1770"/>
      <c r="K23" s="1770"/>
      <c r="L23" s="1770"/>
      <c r="M23" s="1770"/>
      <c r="N23" s="1770"/>
    </row>
    <row r="24" spans="1:15" ht="14.25" customHeight="1">
      <c r="A24" s="307"/>
      <c r="B24" s="1770"/>
      <c r="C24" s="1770"/>
      <c r="D24" s="1770"/>
      <c r="E24" s="1770"/>
      <c r="F24" s="1770"/>
      <c r="G24" s="1770"/>
      <c r="H24" s="1770"/>
      <c r="I24" s="1770"/>
      <c r="J24" s="1770"/>
      <c r="K24" s="1770"/>
      <c r="L24" s="1770"/>
      <c r="M24" s="1770"/>
      <c r="N24" s="1770"/>
    </row>
    <row r="25" spans="1:15" ht="14.25" customHeight="1">
      <c r="A25" s="307"/>
      <c r="B25" s="307"/>
      <c r="C25" s="307"/>
      <c r="D25" s="307"/>
      <c r="E25" s="307"/>
      <c r="F25" s="307"/>
      <c r="G25" s="307"/>
      <c r="H25" s="307"/>
      <c r="I25" s="307"/>
      <c r="J25" s="307"/>
      <c r="K25" s="307"/>
      <c r="L25" s="307"/>
      <c r="M25" s="307"/>
      <c r="N25" s="307"/>
    </row>
    <row r="26" spans="1:15" ht="14.25" customHeight="1">
      <c r="A26" s="307" t="s">
        <v>73</v>
      </c>
      <c r="B26" s="307"/>
      <c r="C26" s="307"/>
      <c r="E26" s="1800" t="s">
        <v>851</v>
      </c>
      <c r="F26" s="1800"/>
      <c r="G26" s="1800"/>
      <c r="H26" s="1800"/>
      <c r="I26" s="307" t="s">
        <v>75</v>
      </c>
      <c r="J26" s="307"/>
      <c r="K26" s="307"/>
      <c r="L26" s="307"/>
      <c r="M26" s="307"/>
      <c r="N26" s="307"/>
    </row>
    <row r="27" spans="1:15" ht="14.25" customHeight="1">
      <c r="A27" s="307"/>
      <c r="B27" s="307"/>
      <c r="C27" s="307"/>
      <c r="D27" s="307"/>
      <c r="E27" s="307"/>
      <c r="F27" s="307"/>
      <c r="G27" s="195"/>
      <c r="H27" s="307"/>
      <c r="I27" s="307"/>
      <c r="J27" s="307"/>
      <c r="K27" s="307"/>
      <c r="L27" s="307"/>
      <c r="M27" s="307"/>
      <c r="N27" s="307"/>
    </row>
    <row r="28" spans="1:15" ht="24" customHeight="1">
      <c r="A28" s="1272" t="s">
        <v>47</v>
      </c>
      <c r="B28" s="1273"/>
      <c r="C28" s="1273"/>
      <c r="D28" s="1273"/>
      <c r="E28" s="1274"/>
      <c r="F28" s="1272" t="s">
        <v>74</v>
      </c>
      <c r="G28" s="1273"/>
      <c r="H28" s="1273"/>
      <c r="I28" s="1274"/>
      <c r="J28" s="1272" t="s">
        <v>76</v>
      </c>
      <c r="K28" s="1273"/>
      <c r="L28" s="1273"/>
      <c r="M28" s="1273"/>
      <c r="N28" s="1273"/>
      <c r="O28" s="1274"/>
    </row>
    <row r="29" spans="1:15" ht="24" customHeight="1">
      <c r="A29" s="1797" t="s">
        <v>1442</v>
      </c>
      <c r="B29" s="1442"/>
      <c r="C29" s="1442"/>
      <c r="D29" s="1442"/>
      <c r="E29" s="1443"/>
      <c r="F29" s="1798"/>
      <c r="G29" s="1799"/>
      <c r="H29" s="1799"/>
      <c r="I29" s="329" t="s">
        <v>75</v>
      </c>
      <c r="J29" s="1798"/>
      <c r="K29" s="1799"/>
      <c r="L29" s="1799"/>
      <c r="M29" s="1799"/>
      <c r="N29" s="1799"/>
      <c r="O29" s="330" t="s">
        <v>75</v>
      </c>
    </row>
    <row r="30" spans="1:15" ht="24" customHeight="1">
      <c r="A30" s="1797" t="s">
        <v>1443</v>
      </c>
      <c r="B30" s="970"/>
      <c r="C30" s="970"/>
      <c r="D30" s="970"/>
      <c r="E30" s="971"/>
      <c r="F30" s="1798"/>
      <c r="G30" s="1799"/>
      <c r="H30" s="1799"/>
      <c r="I30" s="329" t="s">
        <v>75</v>
      </c>
      <c r="J30" s="1798"/>
      <c r="K30" s="1799"/>
      <c r="L30" s="1799"/>
      <c r="M30" s="1799"/>
      <c r="N30" s="1799"/>
      <c r="O30" s="330" t="s">
        <v>75</v>
      </c>
    </row>
    <row r="31" spans="1:15" ht="24" customHeight="1">
      <c r="A31" s="1797" t="s">
        <v>1444</v>
      </c>
      <c r="B31" s="970"/>
      <c r="C31" s="970"/>
      <c r="D31" s="970"/>
      <c r="E31" s="971"/>
      <c r="F31" s="1798"/>
      <c r="G31" s="1799"/>
      <c r="H31" s="1799"/>
      <c r="I31" s="329" t="s">
        <v>75</v>
      </c>
      <c r="J31" s="1798"/>
      <c r="K31" s="1799"/>
      <c r="L31" s="1799"/>
      <c r="M31" s="1799"/>
      <c r="N31" s="1799"/>
      <c r="O31" s="330" t="s">
        <v>75</v>
      </c>
    </row>
    <row r="32" spans="1:15" ht="24" customHeight="1">
      <c r="A32" s="1272" t="s">
        <v>48</v>
      </c>
      <c r="B32" s="1273"/>
      <c r="C32" s="1273"/>
      <c r="D32" s="1273"/>
      <c r="E32" s="1274"/>
      <c r="F32" s="1795"/>
      <c r="G32" s="1796"/>
      <c r="H32" s="1796"/>
      <c r="I32" s="329"/>
      <c r="J32" s="1795"/>
      <c r="K32" s="1796"/>
      <c r="L32" s="1796"/>
      <c r="M32" s="1796"/>
      <c r="N32" s="1796"/>
      <c r="O32" s="330"/>
    </row>
    <row r="34" spans="1:1">
      <c r="A34" s="289" t="s">
        <v>1445</v>
      </c>
    </row>
    <row r="35" spans="1:1">
      <c r="A35" s="289" t="s">
        <v>290</v>
      </c>
    </row>
    <row r="36" spans="1:1" ht="9.75" customHeight="1"/>
    <row r="37" spans="1:1">
      <c r="A37" s="289" t="s">
        <v>1447</v>
      </c>
    </row>
    <row r="38" spans="1:1">
      <c r="A38" s="289" t="s">
        <v>1446</v>
      </c>
    </row>
    <row r="39" spans="1:1" ht="9.75" customHeight="1"/>
    <row r="40" spans="1:1">
      <c r="A40" s="289" t="s">
        <v>1448</v>
      </c>
    </row>
    <row r="41" spans="1:1">
      <c r="A41" s="289" t="s">
        <v>1449</v>
      </c>
    </row>
    <row r="42" spans="1:1" ht="10.5" customHeight="1"/>
    <row r="43" spans="1:1">
      <c r="A43" s="289" t="s">
        <v>1450</v>
      </c>
    </row>
    <row r="44" spans="1:1">
      <c r="A44" s="289" t="s">
        <v>1451</v>
      </c>
    </row>
    <row r="45" spans="1:1">
      <c r="A45" s="289" t="s">
        <v>1439</v>
      </c>
    </row>
    <row r="46" spans="1:1">
      <c r="A46" s="289" t="s">
        <v>1440</v>
      </c>
    </row>
  </sheetData>
  <mergeCells count="21">
    <mergeCell ref="A3:P3"/>
    <mergeCell ref="E26:H26"/>
    <mergeCell ref="L5:P5"/>
    <mergeCell ref="A17:O17"/>
    <mergeCell ref="D19:G19"/>
    <mergeCell ref="B22:N24"/>
    <mergeCell ref="A28:E28"/>
    <mergeCell ref="F28:I28"/>
    <mergeCell ref="J28:O28"/>
    <mergeCell ref="A29:E29"/>
    <mergeCell ref="F29:H29"/>
    <mergeCell ref="J29:N29"/>
    <mergeCell ref="A32:E32"/>
    <mergeCell ref="F32:H32"/>
    <mergeCell ref="J32:N32"/>
    <mergeCell ref="A30:E30"/>
    <mergeCell ref="F30:H30"/>
    <mergeCell ref="J30:N30"/>
    <mergeCell ref="A31:E31"/>
    <mergeCell ref="F31:H31"/>
    <mergeCell ref="J31:N31"/>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view="pageBreakPreview" zoomScaleNormal="100" zoomScaleSheetLayoutView="100" workbookViewId="0">
      <selection activeCell="L24" sqref="L24"/>
    </sheetView>
  </sheetViews>
  <sheetFormatPr defaultColWidth="9" defaultRowHeight="14.25"/>
  <cols>
    <col min="1" max="8" width="9" style="114"/>
    <col min="9" max="9" width="13.375" style="114" customWidth="1"/>
    <col min="10" max="16384" width="9" style="114"/>
  </cols>
  <sheetData>
    <row r="1" spans="1:9">
      <c r="I1" s="138" t="s">
        <v>531</v>
      </c>
    </row>
    <row r="6" spans="1:9" ht="28.5">
      <c r="A6" s="917" t="s">
        <v>532</v>
      </c>
      <c r="B6" s="917"/>
      <c r="C6" s="917"/>
      <c r="D6" s="917"/>
      <c r="E6" s="917"/>
      <c r="F6" s="917"/>
      <c r="G6" s="917"/>
      <c r="H6" s="917"/>
      <c r="I6" s="917"/>
    </row>
    <row r="11" spans="1:9" ht="21" customHeight="1">
      <c r="A11" s="289" t="s">
        <v>721</v>
      </c>
    </row>
    <row r="12" spans="1:9" ht="21" customHeight="1">
      <c r="A12" s="289" t="s">
        <v>1325</v>
      </c>
    </row>
    <row r="13" spans="1:9" ht="21" customHeight="1">
      <c r="A13" s="289" t="s">
        <v>1055</v>
      </c>
    </row>
    <row r="19" spans="2:7">
      <c r="B19" s="918" t="str">
        <f>入力シート!C3</f>
        <v>令和4年6月22日</v>
      </c>
      <c r="C19" s="919"/>
    </row>
    <row r="20" spans="2:7">
      <c r="B20" s="139"/>
      <c r="C20" s="140"/>
    </row>
    <row r="21" spans="2:7">
      <c r="B21" s="139"/>
      <c r="C21" s="140"/>
    </row>
    <row r="23" spans="2:7">
      <c r="E23" s="114" t="s">
        <v>533</v>
      </c>
      <c r="F23" s="434">
        <f>入力シート!C22</f>
        <v>0</v>
      </c>
    </row>
    <row r="27" spans="2:7">
      <c r="E27" s="114" t="s">
        <v>534</v>
      </c>
      <c r="F27" s="280">
        <f>入力シート!C8</f>
        <v>0</v>
      </c>
      <c r="G27" s="280">
        <f>入力シート!C10</f>
        <v>0</v>
      </c>
    </row>
  </sheetData>
  <mergeCells count="2">
    <mergeCell ref="A6:I6"/>
    <mergeCell ref="B19:C19"/>
  </mergeCells>
  <phoneticPr fontId="3"/>
  <pageMargins left="0.78740157480314965" right="0.59055118110236227" top="0.78740157480314965" bottom="0.78740157480314965" header="0.51181102362204722" footer="0.51181102362204722"/>
  <pageSetup paperSize="9" orientation="portrait" horizontalDpi="200" verticalDpi="200" r:id="rId1"/>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T41"/>
  <sheetViews>
    <sheetView view="pageBreakPreview" topLeftCell="A22" zoomScaleNormal="100" zoomScaleSheetLayoutView="100" workbookViewId="0">
      <selection activeCell="U28" sqref="U28"/>
    </sheetView>
  </sheetViews>
  <sheetFormatPr defaultColWidth="5.875" defaultRowHeight="14.25"/>
  <cols>
    <col min="1" max="16384" width="5.875" style="289"/>
  </cols>
  <sheetData>
    <row r="1" spans="1:20">
      <c r="O1" s="290" t="s">
        <v>582</v>
      </c>
    </row>
    <row r="2" spans="1:20">
      <c r="A2" s="289" t="s">
        <v>345</v>
      </c>
    </row>
    <row r="3" spans="1:20">
      <c r="A3" s="949"/>
      <c r="B3" s="949"/>
      <c r="C3" s="949"/>
      <c r="D3" s="949"/>
      <c r="E3" s="949"/>
      <c r="F3" s="949"/>
      <c r="G3" s="949"/>
      <c r="H3" s="949"/>
      <c r="I3" s="949"/>
      <c r="J3" s="949"/>
      <c r="K3" s="949"/>
      <c r="L3" s="949"/>
      <c r="M3" s="949"/>
      <c r="N3" s="949"/>
      <c r="O3" s="949"/>
      <c r="P3" s="293"/>
      <c r="Q3" s="293"/>
      <c r="R3" s="293"/>
      <c r="S3" s="293"/>
      <c r="T3" s="293"/>
    </row>
    <row r="4" spans="1:20" ht="28.5">
      <c r="A4" s="921" t="s">
        <v>852</v>
      </c>
      <c r="B4" s="921"/>
      <c r="C4" s="921"/>
      <c r="D4" s="921"/>
      <c r="E4" s="921"/>
      <c r="F4" s="921"/>
      <c r="G4" s="921"/>
      <c r="H4" s="921"/>
      <c r="I4" s="921"/>
      <c r="J4" s="921"/>
      <c r="K4" s="921"/>
      <c r="L4" s="921"/>
      <c r="M4" s="921"/>
      <c r="N4" s="921"/>
      <c r="O4" s="921"/>
    </row>
    <row r="5" spans="1:20" ht="14.25" customHeight="1">
      <c r="A5" s="189"/>
      <c r="B5" s="189"/>
      <c r="C5" s="189"/>
      <c r="D5" s="189"/>
      <c r="E5" s="189"/>
      <c r="F5" s="189"/>
      <c r="G5" s="189"/>
      <c r="H5" s="189"/>
      <c r="I5" s="189"/>
      <c r="J5" s="189"/>
      <c r="K5" s="189"/>
      <c r="L5" s="189"/>
      <c r="M5" s="189"/>
      <c r="N5" s="189"/>
    </row>
    <row r="7" spans="1:20" ht="24" customHeight="1">
      <c r="A7" s="289" t="s">
        <v>1452</v>
      </c>
    </row>
    <row r="8" spans="1:20" ht="24" customHeight="1">
      <c r="A8" s="289" t="s">
        <v>1453</v>
      </c>
    </row>
    <row r="9" spans="1:20" ht="24" customHeight="1"/>
    <row r="10" spans="1:20" ht="14.25" customHeight="1"/>
    <row r="11" spans="1:20" ht="14.25" customHeight="1"/>
    <row r="13" spans="1:20">
      <c r="A13" s="331" t="s">
        <v>1332</v>
      </c>
      <c r="B13" s="295"/>
      <c r="C13" s="295"/>
      <c r="D13" s="295"/>
      <c r="E13" s="295"/>
    </row>
    <row r="15" spans="1:20">
      <c r="L15" s="1801"/>
      <c r="M15" s="1801"/>
      <c r="N15" s="1801"/>
    </row>
    <row r="17" spans="1:15">
      <c r="G17" s="289" t="s">
        <v>1435</v>
      </c>
      <c r="O17" s="290" t="s">
        <v>513</v>
      </c>
    </row>
    <row r="18" spans="1:15">
      <c r="O18" s="290"/>
    </row>
    <row r="19" spans="1:15">
      <c r="O19" s="290"/>
    </row>
    <row r="20" spans="1:15">
      <c r="O20" s="290"/>
    </row>
    <row r="21" spans="1:15">
      <c r="A21" s="949" t="s">
        <v>589</v>
      </c>
      <c r="B21" s="949"/>
      <c r="C21" s="949"/>
      <c r="D21" s="949"/>
      <c r="E21" s="949"/>
      <c r="F21" s="949"/>
      <c r="G21" s="949"/>
      <c r="H21" s="949"/>
      <c r="I21" s="949"/>
      <c r="J21" s="949"/>
      <c r="K21" s="949"/>
      <c r="L21" s="949"/>
      <c r="M21" s="949"/>
      <c r="N21" s="949"/>
      <c r="O21" s="949"/>
    </row>
    <row r="23" spans="1:15">
      <c r="A23" s="333" t="s">
        <v>853</v>
      </c>
      <c r="B23" s="280" t="str">
        <f>入力シート!C1</f>
        <v>令和4年7月10日執行参議院青森県選挙区選出議員選挙</v>
      </c>
      <c r="K23"/>
    </row>
    <row r="24" spans="1:15">
      <c r="A24" s="333"/>
      <c r="J24" s="305"/>
      <c r="K24" s="305"/>
    </row>
    <row r="26" spans="1:15">
      <c r="A26" s="333" t="s">
        <v>855</v>
      </c>
      <c r="B26" s="289" t="s">
        <v>856</v>
      </c>
      <c r="E26" s="306">
        <f>入力シート!C8</f>
        <v>0</v>
      </c>
      <c r="F26" s="280"/>
      <c r="G26" s="306">
        <f>入力シート!C10</f>
        <v>0</v>
      </c>
      <c r="H26" s="290"/>
    </row>
    <row r="27" spans="1:15">
      <c r="E27" s="306"/>
      <c r="F27" s="280"/>
      <c r="G27" s="280"/>
      <c r="H27" s="290"/>
    </row>
    <row r="29" spans="1:15">
      <c r="A29" s="333" t="s">
        <v>857</v>
      </c>
      <c r="B29" s="289" t="s">
        <v>858</v>
      </c>
      <c r="E29" s="1802" t="s">
        <v>859</v>
      </c>
      <c r="F29" s="1802"/>
      <c r="G29" s="1802"/>
      <c r="H29" s="295" t="s">
        <v>75</v>
      </c>
    </row>
    <row r="30" spans="1:15" ht="14.25" customHeight="1">
      <c r="A30" s="307"/>
      <c r="B30" s="307"/>
      <c r="C30" s="307"/>
      <c r="D30" s="307"/>
      <c r="E30" s="307"/>
      <c r="F30" s="308"/>
      <c r="G30" s="307"/>
      <c r="H30" s="307"/>
      <c r="I30" s="307"/>
      <c r="J30" s="307"/>
      <c r="K30" s="307"/>
      <c r="L30" s="307"/>
      <c r="M30" s="307"/>
      <c r="N30" s="307"/>
    </row>
    <row r="31" spans="1:15" ht="14.25" customHeight="1">
      <c r="A31" s="307"/>
      <c r="B31" s="307"/>
      <c r="C31" s="307"/>
      <c r="D31" s="307"/>
      <c r="E31" s="307"/>
      <c r="F31" s="308"/>
      <c r="G31" s="307"/>
      <c r="H31" s="307"/>
      <c r="I31" s="307"/>
      <c r="J31" s="307"/>
      <c r="K31" s="307"/>
      <c r="L31" s="307"/>
      <c r="M31" s="307"/>
      <c r="N31" s="307"/>
    </row>
    <row r="32" spans="1:15" ht="14.25" customHeight="1">
      <c r="A32" s="307"/>
      <c r="B32" s="307"/>
      <c r="C32" s="307"/>
      <c r="D32" s="307"/>
      <c r="E32" s="307"/>
      <c r="F32" s="308"/>
      <c r="G32" s="307"/>
      <c r="H32" s="307"/>
      <c r="I32" s="307"/>
      <c r="J32" s="307"/>
      <c r="K32" s="307"/>
      <c r="L32" s="307"/>
      <c r="M32" s="307"/>
      <c r="N32" s="307"/>
    </row>
    <row r="33" spans="1:8">
      <c r="B33" s="296"/>
      <c r="C33" s="147"/>
      <c r="D33" s="147"/>
      <c r="H33" s="280"/>
    </row>
    <row r="34" spans="1:8">
      <c r="A34" s="289" t="s">
        <v>1454</v>
      </c>
      <c r="B34" s="296"/>
      <c r="C34" s="147"/>
      <c r="D34" s="147"/>
      <c r="H34" s="280"/>
    </row>
    <row r="35" spans="1:8">
      <c r="A35" s="289" t="s">
        <v>1455</v>
      </c>
      <c r="B35" s="296"/>
      <c r="C35" s="147"/>
      <c r="D35" s="147"/>
    </row>
    <row r="36" spans="1:8">
      <c r="B36" s="296"/>
      <c r="C36" s="147"/>
      <c r="D36" s="147"/>
      <c r="G36" s="280"/>
    </row>
    <row r="37" spans="1:8">
      <c r="A37" s="289" t="s">
        <v>1456</v>
      </c>
      <c r="B37" s="296"/>
      <c r="C37" s="147"/>
      <c r="D37" s="147"/>
    </row>
    <row r="38" spans="1:8">
      <c r="A38" s="289" t="s">
        <v>1457</v>
      </c>
    </row>
    <row r="40" spans="1:8">
      <c r="A40" s="289" t="s">
        <v>1458</v>
      </c>
    </row>
    <row r="41" spans="1:8">
      <c r="A41" s="289" t="s">
        <v>1459</v>
      </c>
    </row>
  </sheetData>
  <mergeCells count="5">
    <mergeCell ref="L15:N15"/>
    <mergeCell ref="A21:O21"/>
    <mergeCell ref="E29:G29"/>
    <mergeCell ref="A3:O3"/>
    <mergeCell ref="A4:O4"/>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T51"/>
  <sheetViews>
    <sheetView view="pageBreakPreview" zoomScaleNormal="100" zoomScaleSheetLayoutView="100" workbookViewId="0">
      <selection activeCell="T36" sqref="T36"/>
    </sheetView>
  </sheetViews>
  <sheetFormatPr defaultColWidth="5.625" defaultRowHeight="14.25"/>
  <cols>
    <col min="1" max="15" width="5.625" style="289"/>
    <col min="16" max="16" width="6.625" style="289" customWidth="1"/>
    <col min="17" max="16384" width="5.625" style="289"/>
  </cols>
  <sheetData>
    <row r="1" spans="1:20">
      <c r="P1" s="290" t="s">
        <v>602</v>
      </c>
    </row>
    <row r="3" spans="1:20" ht="28.5">
      <c r="A3" s="921" t="s">
        <v>860</v>
      </c>
      <c r="B3" s="921"/>
      <c r="C3" s="921"/>
      <c r="D3" s="921"/>
      <c r="E3" s="921"/>
      <c r="F3" s="921"/>
      <c r="G3" s="921"/>
      <c r="H3" s="921"/>
      <c r="I3" s="921"/>
      <c r="J3" s="921"/>
      <c r="K3" s="921"/>
      <c r="L3" s="921"/>
      <c r="M3" s="921"/>
      <c r="N3" s="921"/>
      <c r="O3" s="921"/>
      <c r="P3" s="921"/>
      <c r="Q3" s="724"/>
      <c r="R3" s="724"/>
      <c r="S3" s="724"/>
      <c r="T3" s="724"/>
    </row>
    <row r="6" spans="1:20">
      <c r="A6" s="289" t="s">
        <v>861</v>
      </c>
      <c r="M6" s="332"/>
      <c r="N6" s="332"/>
      <c r="O6" s="332"/>
    </row>
    <row r="7" spans="1:20">
      <c r="M7" s="332"/>
      <c r="N7" s="332"/>
      <c r="O7" s="332"/>
    </row>
    <row r="8" spans="1:20">
      <c r="M8" s="332"/>
      <c r="N8" s="332"/>
      <c r="O8" s="332"/>
    </row>
    <row r="9" spans="1:20">
      <c r="B9" s="1027" t="s">
        <v>1329</v>
      </c>
      <c r="C9" s="1027"/>
      <c r="D9" s="1027"/>
      <c r="E9" s="1027"/>
      <c r="F9" s="1027"/>
    </row>
    <row r="10" spans="1:20">
      <c r="B10" s="332"/>
      <c r="C10" s="332"/>
      <c r="D10" s="332"/>
    </row>
    <row r="12" spans="1:20">
      <c r="B12" s="289" t="str">
        <f>入力シート!C1</f>
        <v>令和4年7月10日執行参議院青森県選挙区選出議員選挙</v>
      </c>
      <c r="J12"/>
      <c r="K12"/>
      <c r="L12" s="325"/>
    </row>
    <row r="14" spans="1:20">
      <c r="I14" s="290" t="s">
        <v>544</v>
      </c>
      <c r="K14" s="306">
        <f>入力シート!C8</f>
        <v>0</v>
      </c>
      <c r="L14" s="280"/>
      <c r="M14" s="306">
        <f>入力シート!C10</f>
        <v>0</v>
      </c>
    </row>
    <row r="15" spans="1:20">
      <c r="I15" s="290"/>
      <c r="K15" s="306"/>
      <c r="L15" s="280"/>
      <c r="M15" s="280"/>
    </row>
    <row r="16" spans="1:20" ht="14.25" customHeight="1">
      <c r="A16" s="307"/>
      <c r="B16" s="307"/>
      <c r="C16" s="307"/>
      <c r="D16" s="307"/>
      <c r="E16" s="307"/>
      <c r="F16" s="307"/>
      <c r="G16" s="308"/>
      <c r="H16" s="307"/>
      <c r="I16" s="307"/>
      <c r="J16" s="307"/>
      <c r="K16" s="307"/>
      <c r="L16" s="307"/>
      <c r="M16" s="307"/>
      <c r="N16" s="307"/>
      <c r="O16" s="307"/>
    </row>
    <row r="17" spans="1:16" ht="14.25" customHeight="1">
      <c r="A17" s="864" t="s">
        <v>589</v>
      </c>
      <c r="B17" s="864"/>
      <c r="C17" s="864"/>
      <c r="D17" s="864"/>
      <c r="E17" s="864"/>
      <c r="F17" s="864"/>
      <c r="G17" s="864"/>
      <c r="H17" s="864"/>
      <c r="I17" s="864"/>
      <c r="J17" s="864"/>
      <c r="K17" s="864"/>
      <c r="L17" s="864"/>
      <c r="M17" s="864"/>
      <c r="N17" s="864"/>
      <c r="O17" s="864"/>
      <c r="P17" s="864"/>
    </row>
    <row r="18" spans="1:16" ht="14.25" customHeight="1">
      <c r="A18" s="309"/>
      <c r="B18" s="309"/>
      <c r="C18" s="309"/>
      <c r="D18" s="309"/>
      <c r="E18" s="309"/>
      <c r="F18" s="309"/>
      <c r="G18" s="309"/>
      <c r="H18" s="309"/>
      <c r="I18" s="309"/>
      <c r="J18" s="309"/>
      <c r="K18" s="309"/>
      <c r="L18" s="309"/>
      <c r="M18" s="309"/>
      <c r="N18" s="309"/>
      <c r="O18" s="309"/>
    </row>
    <row r="19" spans="1:16" ht="28.5" customHeight="1">
      <c r="A19" s="1813" t="s">
        <v>862</v>
      </c>
      <c r="B19" s="1814"/>
      <c r="C19" s="1814"/>
      <c r="D19" s="1814"/>
      <c r="E19" s="1815"/>
      <c r="F19" s="1616"/>
      <c r="G19" s="1617"/>
      <c r="H19" s="1617"/>
      <c r="I19" s="1617"/>
      <c r="J19" s="1617"/>
      <c r="K19" s="1617"/>
      <c r="L19" s="1617"/>
      <c r="M19" s="1617"/>
      <c r="N19" s="1617"/>
      <c r="O19" s="1617"/>
      <c r="P19" s="334"/>
    </row>
    <row r="20" spans="1:16" ht="28.5" customHeight="1">
      <c r="A20" s="1816" t="s">
        <v>81</v>
      </c>
      <c r="B20" s="1817"/>
      <c r="C20" s="1817"/>
      <c r="D20" s="1817"/>
      <c r="E20" s="1818"/>
      <c r="F20" s="1619"/>
      <c r="G20" s="1620"/>
      <c r="H20" s="1620"/>
      <c r="I20" s="1620"/>
      <c r="J20" s="1620"/>
      <c r="K20" s="1620"/>
      <c r="L20" s="1620"/>
      <c r="M20" s="1620"/>
      <c r="N20" s="1620"/>
      <c r="O20" s="1620"/>
      <c r="P20" s="335"/>
    </row>
    <row r="21" spans="1:16" ht="28.5" customHeight="1">
      <c r="A21" s="1819" t="s">
        <v>82</v>
      </c>
      <c r="B21" s="1820"/>
      <c r="C21" s="1820"/>
      <c r="D21" s="1820"/>
      <c r="E21" s="1821"/>
      <c r="F21" s="1622"/>
      <c r="G21" s="1623"/>
      <c r="H21" s="1623"/>
      <c r="I21" s="1623"/>
      <c r="J21" s="1623"/>
      <c r="K21" s="1623"/>
      <c r="L21" s="1623"/>
      <c r="M21" s="1623"/>
      <c r="N21" s="1623"/>
      <c r="O21" s="1623"/>
      <c r="P21" s="336"/>
    </row>
    <row r="22" spans="1:16" ht="28.5" customHeight="1">
      <c r="A22" s="1803" t="s">
        <v>74</v>
      </c>
      <c r="B22" s="970"/>
      <c r="C22" s="970"/>
      <c r="D22" s="970"/>
      <c r="E22" s="971"/>
      <c r="F22" s="1804"/>
      <c r="G22" s="1805"/>
      <c r="H22" s="1805"/>
      <c r="I22" s="1805"/>
      <c r="J22" s="1805"/>
      <c r="K22" s="1805"/>
      <c r="L22" s="1805"/>
      <c r="M22" s="1805"/>
      <c r="N22" s="1805"/>
      <c r="O22" s="1805"/>
      <c r="P22" s="232" t="s">
        <v>75</v>
      </c>
    </row>
    <row r="23" spans="1:16" ht="28.5" customHeight="1">
      <c r="A23" s="1803" t="s">
        <v>83</v>
      </c>
      <c r="B23" s="970"/>
      <c r="C23" s="970"/>
      <c r="D23" s="970"/>
      <c r="E23" s="971"/>
      <c r="F23" s="1806"/>
      <c r="G23" s="1807"/>
      <c r="H23" s="1807"/>
      <c r="I23" s="1807"/>
      <c r="J23" s="1807"/>
      <c r="K23" s="1807"/>
      <c r="L23" s="1807"/>
      <c r="M23" s="1807"/>
      <c r="N23" s="1807"/>
      <c r="O23" s="1807"/>
      <c r="P23" s="208" t="s">
        <v>2</v>
      </c>
    </row>
    <row r="24" spans="1:16" ht="28.5" customHeight="1">
      <c r="A24" s="1808" t="s">
        <v>683</v>
      </c>
      <c r="B24" s="1809"/>
      <c r="C24" s="1809"/>
      <c r="D24" s="1809"/>
      <c r="E24" s="1810"/>
      <c r="F24" s="1811"/>
      <c r="G24" s="1812"/>
      <c r="H24" s="1812"/>
      <c r="I24" s="1812"/>
      <c r="J24" s="1812"/>
      <c r="K24" s="1812"/>
      <c r="L24" s="1812"/>
      <c r="M24" s="1812"/>
      <c r="N24" s="1812"/>
      <c r="O24" s="1812"/>
      <c r="P24" s="249"/>
    </row>
    <row r="25" spans="1:16" ht="21" customHeight="1">
      <c r="A25" s="236"/>
      <c r="B25" s="236"/>
      <c r="C25" s="236"/>
      <c r="D25" s="236"/>
      <c r="E25" s="236"/>
      <c r="F25" s="236"/>
      <c r="G25" s="236"/>
      <c r="H25" s="236"/>
      <c r="I25" s="236"/>
      <c r="J25" s="236"/>
      <c r="K25" s="236"/>
      <c r="L25" s="236"/>
      <c r="M25" s="236"/>
      <c r="N25" s="236"/>
      <c r="O25" s="236"/>
      <c r="P25" s="236"/>
    </row>
    <row r="26" spans="1:16">
      <c r="A26" s="289" t="s">
        <v>1573</v>
      </c>
      <c r="B26" s="216"/>
      <c r="C26" s="216"/>
      <c r="D26" s="216"/>
      <c r="E26" s="216"/>
      <c r="F26" s="216"/>
      <c r="G26" s="216"/>
      <c r="H26" s="216"/>
      <c r="I26" s="216"/>
      <c r="J26" s="216"/>
      <c r="K26" s="216"/>
      <c r="L26" s="216"/>
      <c r="M26" s="216"/>
      <c r="N26" s="216"/>
      <c r="O26" s="216"/>
      <c r="P26" s="216"/>
    </row>
    <row r="27" spans="1:16">
      <c r="A27" s="289" t="s">
        <v>1572</v>
      </c>
    </row>
    <row r="29" spans="1:16">
      <c r="A29" s="289" t="s">
        <v>1574</v>
      </c>
    </row>
    <row r="30" spans="1:16">
      <c r="A30" s="289" t="s">
        <v>912</v>
      </c>
    </row>
    <row r="32" spans="1:16">
      <c r="A32" s="289" t="s">
        <v>1575</v>
      </c>
    </row>
    <row r="33" spans="1:10">
      <c r="A33" s="289" t="s">
        <v>1479</v>
      </c>
    </row>
    <row r="35" spans="1:10">
      <c r="A35" s="289" t="s">
        <v>1576</v>
      </c>
    </row>
    <row r="36" spans="1:10">
      <c r="A36" s="289" t="s">
        <v>1577</v>
      </c>
    </row>
    <row r="37" spans="1:10" ht="6.75" customHeight="1"/>
    <row r="38" spans="1:10">
      <c r="A38" s="289" t="s">
        <v>864</v>
      </c>
      <c r="E38" s="289" t="s">
        <v>1296</v>
      </c>
    </row>
    <row r="39" spans="1:10">
      <c r="A39" s="289" t="s">
        <v>85</v>
      </c>
    </row>
    <row r="40" spans="1:10">
      <c r="A40" s="289" t="s">
        <v>1017</v>
      </c>
    </row>
    <row r="42" spans="1:10">
      <c r="C42" s="289" t="s">
        <v>1460</v>
      </c>
    </row>
    <row r="45" spans="1:10">
      <c r="B45" s="289" t="s">
        <v>1018</v>
      </c>
    </row>
    <row r="47" spans="1:10">
      <c r="C47" s="307" t="s">
        <v>1461</v>
      </c>
      <c r="D47" s="307"/>
      <c r="E47" s="307"/>
      <c r="F47" s="307"/>
      <c r="G47" s="307"/>
      <c r="H47" s="307"/>
      <c r="I47" s="307"/>
    </row>
    <row r="48" spans="1:10">
      <c r="C48" s="307"/>
      <c r="D48" s="307"/>
      <c r="E48" s="307"/>
      <c r="F48" s="307"/>
      <c r="G48" s="307"/>
      <c r="H48" s="307"/>
      <c r="I48" s="307"/>
      <c r="J48" s="333" t="s">
        <v>319</v>
      </c>
    </row>
    <row r="49" spans="2:5">
      <c r="E49" s="289" t="s">
        <v>318</v>
      </c>
    </row>
    <row r="51" spans="2:5">
      <c r="B51" s="289" t="s">
        <v>307</v>
      </c>
      <c r="C51" s="280" t="s">
        <v>320</v>
      </c>
    </row>
  </sheetData>
  <mergeCells count="13">
    <mergeCell ref="A3:P3"/>
    <mergeCell ref="B9:F9"/>
    <mergeCell ref="A17:P17"/>
    <mergeCell ref="A19:E19"/>
    <mergeCell ref="F19:O21"/>
    <mergeCell ref="A20:E20"/>
    <mergeCell ref="A21:E21"/>
    <mergeCell ref="A22:E22"/>
    <mergeCell ref="F22:O22"/>
    <mergeCell ref="A23:E23"/>
    <mergeCell ref="F23:O23"/>
    <mergeCell ref="A24:E24"/>
    <mergeCell ref="F24:O24"/>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drawing r:id="rId2"/>
  <legacyDrawing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Z60"/>
  <sheetViews>
    <sheetView view="pageBreakPreview" topLeftCell="A40" zoomScaleNormal="100" zoomScaleSheetLayoutView="100" workbookViewId="0">
      <selection activeCell="X50" sqref="X50"/>
    </sheetView>
  </sheetViews>
  <sheetFormatPr defaultColWidth="5.875" defaultRowHeight="14.25"/>
  <cols>
    <col min="1" max="1" width="2.625" style="289" customWidth="1"/>
    <col min="2" max="2" width="5.875" style="289" customWidth="1"/>
    <col min="3" max="3" width="3.5" style="289" customWidth="1"/>
    <col min="4" max="4" width="5.875" style="289" customWidth="1"/>
    <col min="5" max="5" width="3.5" style="289" customWidth="1"/>
    <col min="6" max="6" width="5.875" style="289" customWidth="1"/>
    <col min="7" max="7" width="3.5" style="289" customWidth="1"/>
    <col min="8" max="8" width="5.875" style="289" customWidth="1"/>
    <col min="9" max="9" width="3.5" style="289" customWidth="1"/>
    <col min="10" max="10" width="5.875" style="289" customWidth="1"/>
    <col min="11" max="11" width="3.5" style="289" customWidth="1"/>
    <col min="12" max="12" width="5.875" style="289" customWidth="1"/>
    <col min="13" max="13" width="3.5" style="289" customWidth="1"/>
    <col min="14" max="14" width="5.875" style="289" customWidth="1"/>
    <col min="15" max="15" width="3.5" style="289" customWidth="1"/>
    <col min="16" max="16" width="5.875" style="289" customWidth="1"/>
    <col min="17" max="17" width="3.5" style="289" customWidth="1"/>
    <col min="18" max="18" width="5.875" style="289"/>
    <col min="19" max="19" width="3.5" style="289" customWidth="1"/>
    <col min="20" max="20" width="3.25" style="289" bestFit="1" customWidth="1"/>
    <col min="21" max="21" width="3.5" style="289" customWidth="1"/>
    <col min="22" max="22" width="5.875" style="289"/>
    <col min="23" max="23" width="3.5" style="289" customWidth="1"/>
    <col min="24" max="24" width="20.5" style="289" bestFit="1" customWidth="1"/>
    <col min="25" max="25" width="13.875" style="289" bestFit="1" customWidth="1"/>
    <col min="26" max="26" width="5.875" style="289"/>
    <col min="27" max="27" width="3.5" style="289" customWidth="1"/>
    <col min="28" max="16384" width="5.875" style="289"/>
  </cols>
  <sheetData>
    <row r="1" spans="1:20">
      <c r="T1" s="290" t="s">
        <v>611</v>
      </c>
    </row>
    <row r="2" spans="1:20" ht="28.5">
      <c r="A2" s="921" t="s">
        <v>18</v>
      </c>
      <c r="B2" s="921"/>
      <c r="C2" s="921"/>
      <c r="D2" s="921"/>
      <c r="E2" s="921"/>
      <c r="F2" s="921"/>
      <c r="G2" s="921"/>
      <c r="H2" s="921"/>
      <c r="I2" s="921"/>
      <c r="J2" s="921"/>
      <c r="K2" s="921"/>
      <c r="L2" s="921"/>
      <c r="M2" s="921"/>
      <c r="N2" s="921"/>
      <c r="O2" s="921"/>
      <c r="P2" s="921"/>
      <c r="Q2" s="921"/>
      <c r="R2" s="921"/>
      <c r="S2" s="921"/>
      <c r="T2" s="921"/>
    </row>
    <row r="3" spans="1:20" ht="21" customHeight="1">
      <c r="A3" s="949" t="s">
        <v>865</v>
      </c>
      <c r="B3" s="949"/>
      <c r="C3" s="949"/>
      <c r="D3" s="949"/>
      <c r="E3" s="949"/>
      <c r="F3" s="949"/>
      <c r="G3" s="949"/>
      <c r="H3" s="949"/>
      <c r="I3" s="949"/>
      <c r="J3" s="949"/>
      <c r="K3" s="949"/>
      <c r="L3" s="949"/>
      <c r="M3" s="949"/>
      <c r="N3" s="949"/>
      <c r="O3" s="949"/>
      <c r="P3" s="949"/>
      <c r="Q3" s="949"/>
      <c r="R3" s="949"/>
      <c r="S3" s="949"/>
      <c r="T3" s="949"/>
    </row>
    <row r="4" spans="1:20" ht="21" customHeight="1">
      <c r="M4" s="415"/>
      <c r="N4" s="1848" t="s">
        <v>1337</v>
      </c>
      <c r="O4" s="1848"/>
      <c r="P4" s="1848"/>
      <c r="Q4" s="1848"/>
      <c r="R4" s="1848"/>
      <c r="S4" s="416"/>
      <c r="T4" s="416"/>
    </row>
    <row r="5" spans="1:20">
      <c r="M5" s="332"/>
    </row>
    <row r="6" spans="1:20">
      <c r="A6" s="289" t="s">
        <v>20</v>
      </c>
      <c r="C6" s="332"/>
      <c r="D6" s="332"/>
      <c r="E6" s="332"/>
    </row>
    <row r="7" spans="1:20">
      <c r="C7" s="332"/>
      <c r="D7" s="332"/>
      <c r="E7" s="332"/>
    </row>
    <row r="8" spans="1:20" ht="21" customHeight="1">
      <c r="C8" s="332"/>
      <c r="D8" s="332"/>
      <c r="E8" s="332"/>
      <c r="F8" s="1276" t="s">
        <v>275</v>
      </c>
      <c r="G8" s="1276"/>
      <c r="H8" s="1276"/>
      <c r="I8" s="1276"/>
      <c r="J8" s="1276"/>
      <c r="K8" s="1426"/>
      <c r="L8" s="1426"/>
      <c r="M8" s="1426"/>
      <c r="N8" s="1426"/>
      <c r="O8" s="1426"/>
      <c r="P8" s="1426"/>
      <c r="Q8" s="1426"/>
      <c r="R8" s="1426"/>
    </row>
    <row r="9" spans="1:20" ht="21" customHeight="1">
      <c r="C9" s="332"/>
      <c r="D9" s="332"/>
      <c r="E9" s="332"/>
      <c r="F9" s="1276" t="s">
        <v>866</v>
      </c>
      <c r="G9" s="1276"/>
      <c r="H9" s="1276"/>
      <c r="I9" s="1276"/>
      <c r="J9" s="1276"/>
      <c r="K9" s="1426"/>
      <c r="L9" s="1426"/>
      <c r="M9" s="1426"/>
      <c r="N9" s="1426"/>
      <c r="O9" s="1426"/>
      <c r="P9" s="1426"/>
      <c r="Q9" s="1426"/>
      <c r="R9" s="1426"/>
    </row>
    <row r="10" spans="1:20" ht="21" customHeight="1">
      <c r="C10" s="332"/>
      <c r="D10" s="332"/>
      <c r="E10" s="332"/>
      <c r="F10" s="1276" t="s">
        <v>867</v>
      </c>
      <c r="G10" s="1276"/>
      <c r="H10" s="1276"/>
      <c r="I10" s="1276"/>
      <c r="J10" s="1276"/>
      <c r="K10" s="1426"/>
      <c r="L10" s="1426"/>
      <c r="M10" s="1426"/>
      <c r="N10" s="1426"/>
      <c r="O10" s="1426"/>
      <c r="P10" s="1426"/>
      <c r="Q10" s="1426"/>
      <c r="R10" s="1426"/>
      <c r="S10" s="949"/>
      <c r="T10" s="949"/>
    </row>
    <row r="11" spans="1:20" ht="21" customHeight="1">
      <c r="C11" s="332"/>
      <c r="D11" s="332"/>
      <c r="E11" s="332"/>
      <c r="F11" s="1276" t="s">
        <v>21</v>
      </c>
      <c r="G11" s="1276"/>
      <c r="H11" s="1276"/>
      <c r="I11" s="1276"/>
      <c r="J11" s="1276"/>
      <c r="K11" s="1427"/>
      <c r="L11" s="1427"/>
      <c r="M11" s="1427"/>
      <c r="N11" s="1427"/>
      <c r="O11" s="1427"/>
      <c r="P11" s="1427"/>
      <c r="Q11" s="1427"/>
      <c r="R11" s="1427"/>
    </row>
    <row r="12" spans="1:20">
      <c r="C12" s="332"/>
      <c r="D12" s="332"/>
      <c r="E12" s="332"/>
    </row>
    <row r="13" spans="1:20">
      <c r="A13" s="289" t="s">
        <v>868</v>
      </c>
      <c r="C13" s="332"/>
      <c r="D13" s="332"/>
      <c r="E13" s="332"/>
    </row>
    <row r="14" spans="1:20">
      <c r="C14" s="332"/>
      <c r="D14" s="332"/>
      <c r="E14" s="332"/>
    </row>
    <row r="15" spans="1:20">
      <c r="A15" s="864" t="s">
        <v>589</v>
      </c>
      <c r="B15" s="864"/>
      <c r="C15" s="864"/>
      <c r="D15" s="864"/>
      <c r="E15" s="864"/>
      <c r="F15" s="864"/>
      <c r="G15" s="864"/>
      <c r="H15" s="864"/>
      <c r="I15" s="864"/>
      <c r="J15" s="864"/>
      <c r="K15" s="864"/>
      <c r="L15" s="864"/>
      <c r="M15" s="864"/>
      <c r="N15" s="864"/>
      <c r="O15" s="864"/>
      <c r="P15" s="864"/>
    </row>
    <row r="16" spans="1:20" ht="9" customHeight="1">
      <c r="C16" s="332"/>
      <c r="D16" s="332"/>
      <c r="E16" s="332"/>
    </row>
    <row r="17" spans="1:26" ht="21" customHeight="1">
      <c r="A17" s="289" t="s">
        <v>23</v>
      </c>
      <c r="C17" s="332"/>
      <c r="D17" s="332"/>
      <c r="E17" s="1846">
        <f>R39</f>
        <v>303200</v>
      </c>
      <c r="F17" s="1846"/>
      <c r="G17" s="1846"/>
      <c r="H17" s="1846"/>
      <c r="I17" s="1846"/>
      <c r="J17" s="146" t="s">
        <v>2</v>
      </c>
    </row>
    <row r="18" spans="1:26" ht="9" customHeight="1">
      <c r="C18" s="332"/>
      <c r="D18" s="332"/>
      <c r="E18" s="332"/>
    </row>
    <row r="19" spans="1:26">
      <c r="A19" s="289" t="s">
        <v>24</v>
      </c>
      <c r="C19" s="332"/>
      <c r="D19" s="332"/>
      <c r="E19" s="332"/>
    </row>
    <row r="20" spans="1:26">
      <c r="A20" s="289" t="s">
        <v>869</v>
      </c>
      <c r="C20" s="332"/>
      <c r="D20" s="332"/>
      <c r="E20" s="332"/>
    </row>
    <row r="21" spans="1:26" ht="9" customHeight="1"/>
    <row r="22" spans="1:26">
      <c r="A22" s="333" t="s">
        <v>870</v>
      </c>
      <c r="B22" s="325" t="str">
        <f>入力シート!C1</f>
        <v>令和4年7月10日執行参議院青森県選挙区選出議員選挙</v>
      </c>
      <c r="C22" s="293"/>
      <c r="D22" s="293"/>
      <c r="E22" s="293"/>
      <c r="F22" s="293"/>
      <c r="G22" s="293"/>
      <c r="H22" s="293"/>
      <c r="I22" s="293"/>
      <c r="J22" s="293"/>
      <c r="K22" s="293"/>
      <c r="L22" s="293"/>
      <c r="M22"/>
      <c r="N22" s="293"/>
      <c r="O22" s="293"/>
      <c r="P22" s="293"/>
    </row>
    <row r="23" spans="1:26" ht="9" customHeight="1"/>
    <row r="24" spans="1:26">
      <c r="A24" s="289" t="s">
        <v>26</v>
      </c>
      <c r="F24" s="1847">
        <f>入力シート!C8</f>
        <v>0</v>
      </c>
      <c r="G24" s="1847"/>
      <c r="H24" s="1847"/>
      <c r="J24" s="1072">
        <f>入力シート!C10</f>
        <v>0</v>
      </c>
      <c r="K24" s="1072"/>
      <c r="L24" s="1072"/>
    </row>
    <row r="25" spans="1:26" ht="9" customHeight="1">
      <c r="A25" s="307"/>
      <c r="B25" s="307"/>
      <c r="C25" s="307"/>
      <c r="D25" s="307"/>
      <c r="E25" s="307"/>
      <c r="F25" s="307"/>
      <c r="G25" s="308"/>
      <c r="H25" s="307"/>
      <c r="I25" s="307"/>
      <c r="J25" s="307"/>
      <c r="K25" s="307"/>
      <c r="L25" s="307"/>
      <c r="M25" s="307"/>
      <c r="N25" s="307"/>
      <c r="O25" s="307"/>
    </row>
    <row r="26" spans="1:26">
      <c r="A26" s="307" t="s">
        <v>267</v>
      </c>
      <c r="B26" s="307"/>
      <c r="C26" s="307"/>
      <c r="D26" s="307"/>
      <c r="E26" s="307"/>
      <c r="F26" s="218"/>
      <c r="G26" s="337"/>
      <c r="H26" s="311"/>
      <c r="I26" s="311"/>
      <c r="J26" s="218"/>
      <c r="K26" s="311"/>
      <c r="L26" s="311"/>
      <c r="M26" s="307"/>
      <c r="N26" s="307"/>
      <c r="O26" s="307"/>
    </row>
    <row r="27" spans="1:26" ht="24" customHeight="1">
      <c r="A27" s="307"/>
      <c r="B27" s="1797" t="s">
        <v>268</v>
      </c>
      <c r="C27" s="1442"/>
      <c r="D27" s="1442"/>
      <c r="E27" s="1443"/>
      <c r="F27" s="1452"/>
      <c r="G27" s="1453"/>
      <c r="H27" s="1453"/>
      <c r="I27" s="1453"/>
      <c r="J27" s="1453"/>
      <c r="K27" s="1454"/>
      <c r="L27" s="1447" t="s">
        <v>272</v>
      </c>
      <c r="M27" s="1448"/>
      <c r="N27" s="1448"/>
      <c r="O27" s="1841"/>
      <c r="P27" s="1842"/>
      <c r="Q27" s="1842"/>
      <c r="R27" s="1842"/>
      <c r="S27" s="1842"/>
      <c r="T27" s="1843"/>
    </row>
    <row r="28" spans="1:26" ht="24" customHeight="1">
      <c r="A28" s="307"/>
      <c r="B28" s="1797" t="s">
        <v>269</v>
      </c>
      <c r="C28" s="1442"/>
      <c r="D28" s="1442"/>
      <c r="E28" s="1443"/>
      <c r="F28" s="1444"/>
      <c r="G28" s="1445"/>
      <c r="H28" s="1445"/>
      <c r="I28" s="1445"/>
      <c r="J28" s="1445"/>
      <c r="K28" s="1446"/>
      <c r="L28" s="1447" t="s">
        <v>273</v>
      </c>
      <c r="M28" s="1448"/>
      <c r="N28" s="1448"/>
      <c r="O28" s="1841"/>
      <c r="P28" s="1842"/>
      <c r="Q28" s="1842"/>
      <c r="R28" s="1842"/>
      <c r="S28" s="1842"/>
      <c r="T28" s="1843"/>
    </row>
    <row r="29" spans="1:26" ht="24" customHeight="1">
      <c r="A29" s="307"/>
      <c r="B29" s="1797" t="s">
        <v>270</v>
      </c>
      <c r="C29" s="1442"/>
      <c r="D29" s="1442"/>
      <c r="E29" s="1443"/>
      <c r="F29" s="1452"/>
      <c r="G29" s="1453"/>
      <c r="H29" s="1453"/>
      <c r="I29" s="1453"/>
      <c r="J29" s="1453"/>
      <c r="K29" s="1454"/>
      <c r="L29" s="1447" t="s">
        <v>274</v>
      </c>
      <c r="M29" s="1448"/>
      <c r="N29" s="1448"/>
      <c r="O29" s="1841"/>
      <c r="P29" s="1842"/>
      <c r="Q29" s="1842"/>
      <c r="R29" s="1842"/>
      <c r="S29" s="1842"/>
      <c r="T29" s="1843"/>
    </row>
    <row r="30" spans="1:26" ht="24" customHeight="1">
      <c r="A30" s="307"/>
      <c r="B30" s="1844" t="s">
        <v>871</v>
      </c>
      <c r="C30" s="1456"/>
      <c r="D30" s="1456"/>
      <c r="E30" s="1457"/>
      <c r="F30" s="1458"/>
      <c r="G30" s="1459"/>
      <c r="H30" s="1459"/>
      <c r="I30" s="1459"/>
      <c r="J30" s="1459"/>
      <c r="K30" s="1459"/>
      <c r="L30" s="1459"/>
      <c r="M30" s="1459"/>
      <c r="N30" s="1459"/>
      <c r="O30" s="1459"/>
      <c r="P30" s="1459"/>
      <c r="Q30" s="1459"/>
      <c r="R30" s="1459"/>
      <c r="S30" s="1459"/>
      <c r="T30" s="1845"/>
      <c r="X30" s="216"/>
      <c r="Y30" s="216" t="s">
        <v>1019</v>
      </c>
      <c r="Z30" s="216" t="s">
        <v>88</v>
      </c>
    </row>
    <row r="31" spans="1:26" ht="24" customHeight="1">
      <c r="A31" s="307"/>
      <c r="B31" s="1834" t="s">
        <v>271</v>
      </c>
      <c r="C31" s="1835"/>
      <c r="D31" s="1835"/>
      <c r="E31" s="1836"/>
      <c r="F31" s="1837"/>
      <c r="G31" s="1838"/>
      <c r="H31" s="1838"/>
      <c r="I31" s="1838"/>
      <c r="J31" s="1838"/>
      <c r="K31" s="1838"/>
      <c r="L31" s="1838"/>
      <c r="M31" s="1838"/>
      <c r="N31" s="1838"/>
      <c r="O31" s="1838"/>
      <c r="P31" s="1838"/>
      <c r="Q31" s="1838"/>
      <c r="R31" s="1838"/>
      <c r="S31" s="1838"/>
      <c r="T31" s="1839"/>
      <c r="X31" s="216" t="s">
        <v>1020</v>
      </c>
      <c r="Y31" s="342">
        <v>35000</v>
      </c>
      <c r="Z31" s="343">
        <v>7.95</v>
      </c>
    </row>
    <row r="32" spans="1:26" ht="9" customHeight="1">
      <c r="A32" s="307"/>
      <c r="B32" s="307"/>
      <c r="C32" s="307"/>
      <c r="D32" s="307"/>
      <c r="E32" s="307"/>
      <c r="F32" s="218"/>
      <c r="G32" s="337"/>
      <c r="H32" s="311"/>
      <c r="I32" s="311"/>
      <c r="J32" s="311"/>
      <c r="K32" s="311"/>
      <c r="L32" s="311"/>
      <c r="M32" s="307"/>
      <c r="N32" s="307"/>
      <c r="O32" s="307"/>
      <c r="X32" s="216"/>
      <c r="Y32" s="216"/>
      <c r="Z32" s="216"/>
    </row>
    <row r="33" spans="1:26" ht="21" customHeight="1">
      <c r="A33" s="307"/>
      <c r="B33" s="307" t="s">
        <v>872</v>
      </c>
      <c r="C33" s="307"/>
      <c r="D33" s="307"/>
      <c r="E33" s="307"/>
      <c r="F33" s="218"/>
      <c r="G33" s="337"/>
      <c r="H33" s="311"/>
      <c r="I33" s="311"/>
      <c r="J33" s="311"/>
      <c r="K33" s="311"/>
      <c r="L33" s="311"/>
      <c r="M33" s="307"/>
      <c r="N33" s="307"/>
      <c r="O33" s="307"/>
      <c r="X33" s="216" t="s">
        <v>1021</v>
      </c>
      <c r="Y33" s="342">
        <v>40000</v>
      </c>
      <c r="Z33" s="343">
        <f>ROUNDUP((278250+6.88*(Y33-35000))/Y33,2)</f>
        <v>7.8199999999999994</v>
      </c>
    </row>
    <row r="34" spans="1:26" ht="39" customHeight="1">
      <c r="A34" s="307"/>
      <c r="B34" s="1840" t="s">
        <v>83</v>
      </c>
      <c r="C34" s="1840"/>
      <c r="D34" s="1840"/>
      <c r="E34" s="1840"/>
      <c r="F34" s="1840"/>
      <c r="G34" s="1840"/>
      <c r="H34" s="1840" t="s">
        <v>99</v>
      </c>
      <c r="I34" s="1840"/>
      <c r="J34" s="1840"/>
      <c r="K34" s="1840"/>
      <c r="L34" s="1840"/>
      <c r="M34" s="1840"/>
      <c r="N34" s="1840" t="s">
        <v>100</v>
      </c>
      <c r="O34" s="1840"/>
      <c r="P34" s="1840"/>
      <c r="Q34" s="1840"/>
      <c r="R34" s="1840"/>
      <c r="S34" s="1840"/>
      <c r="T34" s="417" t="s">
        <v>683</v>
      </c>
    </row>
    <row r="35" spans="1:26">
      <c r="A35" s="307"/>
      <c r="B35" s="1615" t="s">
        <v>88</v>
      </c>
      <c r="C35" s="1480"/>
      <c r="D35" s="1615" t="s">
        <v>89</v>
      </c>
      <c r="E35" s="1481"/>
      <c r="F35" s="1480" t="s">
        <v>90</v>
      </c>
      <c r="G35" s="1481"/>
      <c r="H35" s="1615" t="s">
        <v>88</v>
      </c>
      <c r="I35" s="1480"/>
      <c r="J35" s="1615" t="s">
        <v>89</v>
      </c>
      <c r="K35" s="1481"/>
      <c r="L35" s="1480" t="s">
        <v>90</v>
      </c>
      <c r="M35" s="1481"/>
      <c r="N35" s="1615" t="s">
        <v>88</v>
      </c>
      <c r="O35" s="1480"/>
      <c r="P35" s="1615" t="s">
        <v>89</v>
      </c>
      <c r="Q35" s="1481"/>
      <c r="R35" s="1480" t="s">
        <v>90</v>
      </c>
      <c r="S35" s="1481"/>
      <c r="T35" s="1775"/>
    </row>
    <row r="36" spans="1:26">
      <c r="A36" s="307"/>
      <c r="B36" s="253" t="s">
        <v>873</v>
      </c>
      <c r="C36" s="254"/>
      <c r="D36" s="253" t="s">
        <v>874</v>
      </c>
      <c r="E36" s="255"/>
      <c r="F36" s="256" t="s">
        <v>875</v>
      </c>
      <c r="G36" s="255"/>
      <c r="H36" s="253" t="s">
        <v>876</v>
      </c>
      <c r="I36" s="254"/>
      <c r="J36" s="253" t="s">
        <v>877</v>
      </c>
      <c r="K36" s="255"/>
      <c r="L36" s="256" t="s">
        <v>878</v>
      </c>
      <c r="M36" s="255"/>
      <c r="N36" s="253" t="s">
        <v>879</v>
      </c>
      <c r="O36" s="254"/>
      <c r="P36" s="253" t="s">
        <v>880</v>
      </c>
      <c r="Q36" s="255"/>
      <c r="R36" s="256" t="s">
        <v>881</v>
      </c>
      <c r="S36" s="255"/>
      <c r="T36" s="1776"/>
    </row>
    <row r="37" spans="1:26">
      <c r="A37" s="307"/>
      <c r="B37" s="257"/>
      <c r="C37" s="258"/>
      <c r="D37" s="257"/>
      <c r="E37" s="259"/>
      <c r="F37" s="258" t="s">
        <v>882</v>
      </c>
      <c r="G37" s="260"/>
      <c r="H37" s="257"/>
      <c r="I37" s="258"/>
      <c r="J37" s="257"/>
      <c r="K37" s="259"/>
      <c r="L37" s="258" t="s">
        <v>883</v>
      </c>
      <c r="M37" s="260"/>
      <c r="N37" s="257"/>
      <c r="O37" s="258"/>
      <c r="P37" s="257"/>
      <c r="Q37" s="259"/>
      <c r="R37" s="258" t="s">
        <v>884</v>
      </c>
      <c r="S37" s="260"/>
      <c r="T37" s="1776"/>
    </row>
    <row r="38" spans="1:26">
      <c r="A38" s="307"/>
      <c r="B38" s="206"/>
      <c r="C38" s="262" t="s">
        <v>2</v>
      </c>
      <c r="D38" s="261"/>
      <c r="E38" s="261" t="s">
        <v>75</v>
      </c>
      <c r="F38" s="263"/>
      <c r="G38" s="262" t="s">
        <v>2</v>
      </c>
      <c r="H38" s="261"/>
      <c r="I38" s="261" t="s">
        <v>2</v>
      </c>
      <c r="J38" s="263"/>
      <c r="K38" s="262" t="s">
        <v>75</v>
      </c>
      <c r="L38" s="261"/>
      <c r="M38" s="261" t="s">
        <v>2</v>
      </c>
      <c r="N38" s="263"/>
      <c r="O38" s="262" t="s">
        <v>2</v>
      </c>
      <c r="P38" s="261"/>
      <c r="Q38" s="261" t="s">
        <v>75</v>
      </c>
      <c r="R38" s="263"/>
      <c r="S38" s="262" t="s">
        <v>2</v>
      </c>
      <c r="T38" s="1776"/>
    </row>
    <row r="39" spans="1:26" ht="24.75" customHeight="1">
      <c r="A39" s="307"/>
      <c r="B39" s="1826">
        <v>7.58</v>
      </c>
      <c r="C39" s="1827"/>
      <c r="D39" s="1828">
        <v>40000</v>
      </c>
      <c r="E39" s="1829"/>
      <c r="F39" s="1490">
        <f>B39*D39</f>
        <v>303200</v>
      </c>
      <c r="G39" s="1491"/>
      <c r="H39" s="1830">
        <f>IF(D39&lt;=35000,"7.95",ROUNDUP((278250+6.88*(D39-35000))/D39,2))</f>
        <v>7.8199999999999994</v>
      </c>
      <c r="I39" s="1831"/>
      <c r="J39" s="1832">
        <v>40000</v>
      </c>
      <c r="K39" s="1833"/>
      <c r="L39" s="1490">
        <f>H39*J39</f>
        <v>312800</v>
      </c>
      <c r="M39" s="1491"/>
      <c r="N39" s="1822">
        <f>IF(B39&gt;H39,(H39),(B39))</f>
        <v>7.58</v>
      </c>
      <c r="O39" s="1823"/>
      <c r="P39" s="1824">
        <f>IF(D39&gt;J39,(J39),(D39))</f>
        <v>40000</v>
      </c>
      <c r="Q39" s="1825"/>
      <c r="R39" s="1490">
        <f>N39*P39</f>
        <v>303200</v>
      </c>
      <c r="S39" s="1491"/>
      <c r="T39" s="1777"/>
    </row>
    <row r="40" spans="1:26" ht="14.25" customHeight="1">
      <c r="A40" s="307"/>
      <c r="B40" s="418"/>
      <c r="C40" s="418"/>
      <c r="D40" s="419"/>
      <c r="E40" s="419"/>
      <c r="F40" s="420"/>
      <c r="G40" s="420"/>
      <c r="H40" s="418"/>
      <c r="I40" s="418"/>
      <c r="J40" s="421"/>
      <c r="K40" s="421"/>
      <c r="L40" s="420"/>
      <c r="M40" s="420"/>
      <c r="N40" s="420"/>
      <c r="O40" s="420"/>
      <c r="P40" s="422"/>
      <c r="Q40" s="422"/>
      <c r="R40" s="420"/>
      <c r="S40" s="420"/>
    </row>
    <row r="41" spans="1:26" ht="14.25" customHeight="1">
      <c r="A41" s="307"/>
      <c r="B41" s="457"/>
      <c r="C41" s="457"/>
      <c r="D41" s="458"/>
      <c r="E41" s="458"/>
      <c r="F41" s="459"/>
      <c r="G41" s="459"/>
      <c r="H41" s="457"/>
      <c r="I41" s="457"/>
      <c r="J41" s="460"/>
      <c r="K41" s="460"/>
      <c r="L41" s="459"/>
      <c r="M41" s="459"/>
      <c r="N41" s="459"/>
      <c r="O41" s="459"/>
      <c r="P41" s="461"/>
      <c r="Q41" s="461"/>
      <c r="R41" s="459"/>
      <c r="S41" s="459"/>
    </row>
    <row r="42" spans="1:26" ht="14.25" customHeight="1">
      <c r="A42" s="307"/>
      <c r="B42" s="457"/>
      <c r="C42" s="457"/>
      <c r="D42" s="458"/>
      <c r="E42" s="458"/>
      <c r="F42" s="459"/>
      <c r="G42" s="459"/>
      <c r="H42" s="457"/>
      <c r="I42" s="457"/>
      <c r="J42" s="460"/>
      <c r="K42" s="460"/>
      <c r="L42" s="459"/>
      <c r="M42" s="459"/>
      <c r="N42" s="459"/>
      <c r="O42" s="459"/>
      <c r="P42" s="461"/>
      <c r="Q42" s="461"/>
      <c r="R42" s="459"/>
      <c r="S42" s="459"/>
    </row>
    <row r="43" spans="1:26" ht="14.25" customHeight="1">
      <c r="A43" s="307" t="s">
        <v>1578</v>
      </c>
      <c r="B43" s="423"/>
      <c r="C43" s="423"/>
      <c r="D43" s="424"/>
      <c r="E43" s="424"/>
      <c r="F43" s="425"/>
      <c r="G43" s="425"/>
      <c r="H43" s="423"/>
      <c r="I43" s="423"/>
      <c r="J43" s="426"/>
      <c r="K43" s="426"/>
      <c r="L43" s="425"/>
      <c r="M43" s="425"/>
      <c r="N43" s="425"/>
      <c r="O43" s="425"/>
      <c r="P43" s="427"/>
      <c r="Q43" s="427"/>
      <c r="R43" s="425"/>
      <c r="S43" s="425"/>
    </row>
    <row r="44" spans="1:26" ht="14.25" customHeight="1">
      <c r="A44" s="289" t="s">
        <v>1579</v>
      </c>
      <c r="B44" s="307"/>
      <c r="C44" s="307"/>
      <c r="D44" s="307"/>
      <c r="E44" s="307"/>
      <c r="F44" s="307"/>
      <c r="G44" s="307"/>
      <c r="H44" s="307"/>
      <c r="I44" s="307"/>
      <c r="J44" s="307"/>
      <c r="K44" s="307"/>
      <c r="L44" s="307"/>
      <c r="M44" s="307"/>
      <c r="N44" s="307"/>
      <c r="O44" s="307"/>
      <c r="P44" s="307"/>
      <c r="Q44" s="307"/>
      <c r="R44" s="307"/>
      <c r="S44" s="307"/>
    </row>
    <row r="45" spans="1:26" ht="14.25" customHeight="1">
      <c r="A45" s="289" t="s">
        <v>1032</v>
      </c>
      <c r="C45" s="216"/>
      <c r="D45" s="216"/>
      <c r="E45" s="216"/>
      <c r="F45" s="216"/>
      <c r="G45" s="216"/>
      <c r="H45" s="216"/>
      <c r="I45" s="216"/>
      <c r="J45" s="216"/>
      <c r="K45" s="216"/>
      <c r="L45" s="216"/>
      <c r="M45" s="216"/>
      <c r="N45" s="216"/>
      <c r="O45" s="216"/>
      <c r="P45" s="216"/>
      <c r="Q45" s="216"/>
      <c r="R45" s="216"/>
      <c r="S45" s="216"/>
    </row>
    <row r="46" spans="1:26" ht="14.25" customHeight="1">
      <c r="A46" s="289" t="s">
        <v>1033</v>
      </c>
      <c r="C46" s="216"/>
      <c r="D46" s="216"/>
      <c r="E46" s="216"/>
      <c r="F46" s="216"/>
      <c r="G46" s="216"/>
      <c r="H46" s="216"/>
      <c r="I46" s="216"/>
      <c r="J46" s="216"/>
      <c r="K46" s="216"/>
      <c r="L46" s="216"/>
      <c r="M46" s="216"/>
      <c r="O46" s="289" t="s">
        <v>1462</v>
      </c>
      <c r="P46" s="216"/>
      <c r="Q46" s="216"/>
      <c r="R46" s="216"/>
      <c r="S46" s="216"/>
    </row>
    <row r="47" spans="1:26" ht="14.25" customHeight="1">
      <c r="A47" s="289" t="s">
        <v>1034</v>
      </c>
      <c r="C47" s="216"/>
      <c r="D47" s="216"/>
      <c r="E47" s="216"/>
      <c r="F47" s="216"/>
      <c r="G47" s="216"/>
      <c r="H47" s="216"/>
      <c r="I47" s="216"/>
      <c r="J47" s="216"/>
      <c r="K47" s="216"/>
      <c r="L47" s="216"/>
      <c r="M47" s="216"/>
      <c r="N47" s="216"/>
      <c r="O47" s="216"/>
      <c r="P47" s="216"/>
      <c r="Q47" s="216"/>
      <c r="R47" s="216"/>
      <c r="S47" s="216"/>
    </row>
    <row r="48" spans="1:26" ht="7.5" customHeight="1">
      <c r="A48" s="216"/>
      <c r="B48" s="216"/>
      <c r="C48" s="216"/>
      <c r="D48" s="216"/>
      <c r="E48" s="216"/>
      <c r="F48" s="216"/>
      <c r="G48" s="216"/>
      <c r="H48" s="216"/>
      <c r="I48" s="216"/>
      <c r="J48" s="216"/>
      <c r="K48" s="216"/>
      <c r="L48" s="216"/>
      <c r="M48" s="216"/>
      <c r="N48" s="216"/>
      <c r="O48" s="216"/>
      <c r="P48" s="216"/>
      <c r="Q48" s="216"/>
      <c r="R48" s="216"/>
      <c r="S48" s="216"/>
    </row>
    <row r="49" spans="1:19" ht="14.25" customHeight="1">
      <c r="A49" s="216"/>
      <c r="B49" s="236"/>
      <c r="C49" s="236" t="s">
        <v>1461</v>
      </c>
      <c r="D49" s="236"/>
      <c r="E49" s="236"/>
      <c r="F49" s="236"/>
      <c r="G49" s="236"/>
      <c r="H49" s="216"/>
      <c r="I49" s="216"/>
      <c r="J49" s="216"/>
      <c r="K49" s="216"/>
      <c r="L49" s="216"/>
      <c r="M49" s="216"/>
      <c r="N49" s="216"/>
      <c r="O49" s="216"/>
      <c r="P49" s="216"/>
      <c r="Q49" s="216"/>
      <c r="R49" s="216"/>
      <c r="S49" s="216"/>
    </row>
    <row r="50" spans="1:19" ht="14.25" customHeight="1">
      <c r="A50" s="236"/>
      <c r="B50" s="236"/>
      <c r="C50" s="236"/>
      <c r="D50" s="236"/>
      <c r="E50" s="236"/>
      <c r="F50" s="236"/>
      <c r="G50" s="236"/>
      <c r="H50" s="216"/>
      <c r="I50" s="216"/>
      <c r="J50" s="216"/>
      <c r="K50" s="216"/>
      <c r="L50" s="216" t="s">
        <v>344</v>
      </c>
      <c r="M50" s="216"/>
      <c r="N50" s="216"/>
      <c r="O50" s="216"/>
      <c r="P50" s="216"/>
      <c r="Q50" s="216"/>
      <c r="R50" s="216"/>
      <c r="S50" s="216"/>
    </row>
    <row r="51" spans="1:19" ht="14.25" customHeight="1">
      <c r="A51" s="216"/>
      <c r="B51" s="216"/>
      <c r="C51" s="216"/>
      <c r="D51" s="216"/>
      <c r="E51" s="216" t="s">
        <v>318</v>
      </c>
      <c r="F51" s="216"/>
      <c r="G51" s="216"/>
      <c r="H51" s="216"/>
      <c r="I51" s="216"/>
      <c r="J51" s="216"/>
      <c r="K51" s="216"/>
      <c r="L51" s="216"/>
      <c r="M51" s="216"/>
      <c r="N51" s="216"/>
      <c r="O51" s="216"/>
      <c r="P51" s="216"/>
      <c r="Q51" s="216"/>
      <c r="R51" s="216"/>
      <c r="S51" s="216"/>
    </row>
    <row r="52" spans="1:19" ht="6.75" customHeight="1">
      <c r="A52" s="216"/>
      <c r="B52" s="216"/>
      <c r="C52" s="216"/>
      <c r="D52" s="216"/>
      <c r="E52" s="216"/>
      <c r="F52" s="216"/>
      <c r="G52" s="216"/>
      <c r="H52" s="216"/>
      <c r="I52" s="216"/>
      <c r="J52" s="216"/>
      <c r="K52" s="216"/>
      <c r="L52" s="216"/>
      <c r="M52" s="216"/>
      <c r="N52" s="216"/>
      <c r="O52" s="216"/>
      <c r="P52" s="216"/>
      <c r="Q52" s="216"/>
      <c r="R52" s="216"/>
      <c r="S52" s="216"/>
    </row>
    <row r="53" spans="1:19" ht="14.25" customHeight="1">
      <c r="A53" s="289" t="s">
        <v>1035</v>
      </c>
      <c r="C53" s="307"/>
      <c r="D53" s="307"/>
      <c r="E53" s="307"/>
      <c r="F53" s="307"/>
      <c r="G53" s="308"/>
      <c r="H53" s="307"/>
      <c r="I53" s="307"/>
      <c r="J53" s="307"/>
      <c r="K53" s="307"/>
      <c r="L53" s="307"/>
      <c r="M53" s="307"/>
      <c r="N53" s="307"/>
      <c r="O53" s="307"/>
    </row>
    <row r="54" spans="1:19" ht="14.25" customHeight="1">
      <c r="A54" s="289" t="s">
        <v>1036</v>
      </c>
      <c r="C54" s="309"/>
      <c r="D54" s="309"/>
      <c r="E54" s="309"/>
      <c r="F54" s="309"/>
      <c r="G54" s="309"/>
      <c r="H54" s="309"/>
      <c r="I54" s="309"/>
      <c r="J54" s="309"/>
      <c r="K54" s="309"/>
      <c r="L54" s="309"/>
      <c r="M54" s="309"/>
      <c r="N54" s="309"/>
      <c r="O54" s="309"/>
      <c r="P54" s="309"/>
    </row>
    <row r="55" spans="1:19">
      <c r="A55" s="289" t="s">
        <v>1037</v>
      </c>
      <c r="B55" s="307"/>
    </row>
    <row r="56" spans="1:19">
      <c r="A56" s="289" t="s">
        <v>1038</v>
      </c>
    </row>
    <row r="57" spans="1:19">
      <c r="A57" s="289" t="s">
        <v>1580</v>
      </c>
    </row>
    <row r="58" spans="1:19">
      <c r="A58" s="289" t="s">
        <v>1422</v>
      </c>
    </row>
    <row r="59" spans="1:19">
      <c r="A59" s="289" t="s">
        <v>1423</v>
      </c>
    </row>
    <row r="60" spans="1:19">
      <c r="A60" s="289" t="s">
        <v>1424</v>
      </c>
    </row>
  </sheetData>
  <mergeCells count="52">
    <mergeCell ref="A2:T2"/>
    <mergeCell ref="A3:T3"/>
    <mergeCell ref="N4:R4"/>
    <mergeCell ref="F8:J8"/>
    <mergeCell ref="K8:R10"/>
    <mergeCell ref="F9:J9"/>
    <mergeCell ref="F10:J10"/>
    <mergeCell ref="S10:T10"/>
    <mergeCell ref="F11:J11"/>
    <mergeCell ref="K11:R11"/>
    <mergeCell ref="A15:P15"/>
    <mergeCell ref="E17:I17"/>
    <mergeCell ref="F24:H24"/>
    <mergeCell ref="J24:L24"/>
    <mergeCell ref="B27:E27"/>
    <mergeCell ref="F27:K27"/>
    <mergeCell ref="L27:N27"/>
    <mergeCell ref="O27:T27"/>
    <mergeCell ref="B28:E28"/>
    <mergeCell ref="F28:K28"/>
    <mergeCell ref="L28:N28"/>
    <mergeCell ref="O28:T28"/>
    <mergeCell ref="B29:E29"/>
    <mergeCell ref="F29:K29"/>
    <mergeCell ref="L29:N29"/>
    <mergeCell ref="O29:T29"/>
    <mergeCell ref="B30:E30"/>
    <mergeCell ref="F30:T30"/>
    <mergeCell ref="B35:C35"/>
    <mergeCell ref="D35:E35"/>
    <mergeCell ref="F35:G35"/>
    <mergeCell ref="H35:I35"/>
    <mergeCell ref="J35:K35"/>
    <mergeCell ref="B31:E31"/>
    <mergeCell ref="F31:T31"/>
    <mergeCell ref="B34:G34"/>
    <mergeCell ref="H34:M34"/>
    <mergeCell ref="N34:S34"/>
    <mergeCell ref="B39:C39"/>
    <mergeCell ref="D39:E39"/>
    <mergeCell ref="F39:G39"/>
    <mergeCell ref="H39:I39"/>
    <mergeCell ref="J39:K39"/>
    <mergeCell ref="L35:M35"/>
    <mergeCell ref="N35:O35"/>
    <mergeCell ref="P35:Q35"/>
    <mergeCell ref="R35:S35"/>
    <mergeCell ref="T35:T39"/>
    <mergeCell ref="L39:M39"/>
    <mergeCell ref="N39:O39"/>
    <mergeCell ref="P39:Q39"/>
    <mergeCell ref="R39:S39"/>
  </mergeCells>
  <phoneticPr fontId="3"/>
  <pageMargins left="0.78740157480314965" right="0.15748031496062992" top="0.59055118110236227" bottom="0.59055118110236227" header="0.51181102362204722" footer="0.51181102362204722"/>
  <pageSetup paperSize="9" orientation="portrait" blackAndWhite="1" horizontalDpi="200" verticalDpi="200" r:id="rId1"/>
  <headerFooter alignWithMargins="0"/>
  <rowBreaks count="1" manualBreakCount="1">
    <brk id="42" max="19" man="1"/>
  </rowBreaks>
  <colBreaks count="1" manualBreakCount="1">
    <brk id="25" max="42" man="1"/>
  </colBreaks>
  <drawing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T39"/>
  <sheetViews>
    <sheetView view="pageBreakPreview" topLeftCell="A19" zoomScaleNormal="100" zoomScaleSheetLayoutView="100" workbookViewId="0">
      <selection activeCell="J37" sqref="J37"/>
    </sheetView>
  </sheetViews>
  <sheetFormatPr defaultColWidth="5.875" defaultRowHeight="14.25"/>
  <cols>
    <col min="1" max="12" width="5.875" style="289"/>
    <col min="13" max="13" width="8.75" style="289" customWidth="1"/>
    <col min="14" max="14" width="3.375" style="289" customWidth="1"/>
    <col min="15" max="16384" width="5.875" style="289"/>
  </cols>
  <sheetData>
    <row r="1" spans="1:20">
      <c r="O1" s="290" t="s">
        <v>626</v>
      </c>
    </row>
    <row r="3" spans="1:20" ht="28.5">
      <c r="A3" s="921" t="s">
        <v>299</v>
      </c>
      <c r="B3" s="921"/>
      <c r="C3" s="921"/>
      <c r="D3" s="921"/>
      <c r="E3" s="921"/>
      <c r="F3" s="921"/>
      <c r="G3" s="921"/>
      <c r="H3" s="921"/>
      <c r="I3" s="921"/>
      <c r="J3" s="921"/>
      <c r="K3" s="921"/>
      <c r="L3" s="921"/>
      <c r="M3" s="921"/>
      <c r="N3" s="921"/>
      <c r="O3" s="921"/>
      <c r="P3" s="724"/>
      <c r="Q3" s="724"/>
      <c r="R3" s="724"/>
      <c r="S3" s="724"/>
      <c r="T3" s="724"/>
    </row>
    <row r="5" spans="1:20">
      <c r="K5" s="303" t="s">
        <v>1346</v>
      </c>
      <c r="L5" s="304"/>
      <c r="M5" s="304"/>
      <c r="N5" s="304"/>
    </row>
    <row r="7" spans="1:20">
      <c r="A7" s="289" t="s">
        <v>613</v>
      </c>
    </row>
    <row r="10" spans="1:20">
      <c r="B10" s="289" t="str">
        <f>入力シート!C1</f>
        <v>令和4年7月10日執行参議院青森県選挙区選出議員選挙</v>
      </c>
      <c r="J10" s="325"/>
      <c r="K10" s="325"/>
    </row>
    <row r="12" spans="1:20">
      <c r="H12" s="290" t="s">
        <v>544</v>
      </c>
      <c r="J12" s="306">
        <f>入力シート!C8</f>
        <v>0</v>
      </c>
      <c r="K12" s="280"/>
      <c r="L12" s="280">
        <f>入力シート!C10</f>
        <v>0</v>
      </c>
    </row>
    <row r="13" spans="1:20">
      <c r="H13" s="290"/>
      <c r="J13" s="306"/>
      <c r="K13" s="280"/>
      <c r="L13" s="280"/>
    </row>
    <row r="15" spans="1:20">
      <c r="A15" s="289" t="s">
        <v>300</v>
      </c>
    </row>
    <row r="17" spans="1:15" ht="14.25" customHeight="1">
      <c r="A17" s="307"/>
      <c r="B17" s="307"/>
      <c r="C17" s="307"/>
      <c r="D17" s="307"/>
      <c r="E17" s="307"/>
      <c r="F17" s="308"/>
      <c r="G17" s="307"/>
      <c r="H17" s="307"/>
      <c r="I17" s="307"/>
      <c r="J17" s="307"/>
      <c r="K17" s="307"/>
      <c r="L17" s="307"/>
      <c r="M17" s="307"/>
      <c r="N17" s="307"/>
    </row>
    <row r="18" spans="1:15" ht="14.25" customHeight="1">
      <c r="A18" s="864" t="s">
        <v>589</v>
      </c>
      <c r="B18" s="864"/>
      <c r="C18" s="864"/>
      <c r="D18" s="864"/>
      <c r="E18" s="864"/>
      <c r="F18" s="864"/>
      <c r="G18" s="864"/>
      <c r="H18" s="864"/>
      <c r="I18" s="864"/>
      <c r="J18" s="864"/>
      <c r="K18" s="864"/>
      <c r="L18" s="864"/>
      <c r="M18" s="864"/>
      <c r="N18" s="864"/>
      <c r="O18" s="864"/>
    </row>
    <row r="19" spans="1:15" ht="14.25" customHeight="1">
      <c r="A19" s="309"/>
      <c r="B19" s="309"/>
      <c r="C19" s="309"/>
      <c r="D19" s="309"/>
      <c r="E19" s="309"/>
      <c r="F19" s="309"/>
      <c r="G19" s="309"/>
      <c r="H19" s="309"/>
      <c r="I19" s="309"/>
      <c r="J19" s="309"/>
      <c r="K19" s="309"/>
      <c r="L19" s="309"/>
      <c r="M19" s="309"/>
      <c r="N19" s="309"/>
    </row>
    <row r="20" spans="1:15" ht="14.25" customHeight="1">
      <c r="A20" s="307"/>
      <c r="B20" s="307"/>
      <c r="C20" s="307"/>
      <c r="D20" s="307"/>
      <c r="E20" s="307"/>
      <c r="F20" s="307"/>
      <c r="G20" s="307"/>
      <c r="H20" s="307"/>
      <c r="I20" s="307"/>
      <c r="J20" s="307"/>
      <c r="K20" s="307"/>
      <c r="L20" s="307"/>
      <c r="M20" s="307"/>
      <c r="N20" s="307"/>
    </row>
    <row r="21" spans="1:15" ht="14.25" customHeight="1">
      <c r="A21" s="307"/>
      <c r="B21" s="307"/>
      <c r="C21" s="307"/>
      <c r="D21" s="307"/>
      <c r="E21" s="307"/>
      <c r="F21" s="307"/>
      <c r="G21" s="195"/>
      <c r="H21" s="307"/>
      <c r="I21" s="307"/>
      <c r="J21" s="307"/>
      <c r="K21" s="307"/>
      <c r="L21" s="307"/>
      <c r="M21" s="307"/>
      <c r="N21" s="307"/>
    </row>
    <row r="22" spans="1:15" ht="18" customHeight="1">
      <c r="A22" s="1783" t="s">
        <v>702</v>
      </c>
      <c r="B22" s="1784"/>
      <c r="C22" s="1785"/>
      <c r="D22" s="1790" t="s">
        <v>298</v>
      </c>
      <c r="E22" s="1791"/>
      <c r="F22" s="1791"/>
      <c r="G22" s="1791"/>
      <c r="H22" s="1792"/>
      <c r="I22" s="1783" t="s">
        <v>704</v>
      </c>
      <c r="J22" s="1784"/>
      <c r="K22" s="1784"/>
      <c r="L22" s="1784"/>
      <c r="M22" s="1784"/>
      <c r="N22" s="1785"/>
      <c r="O22" s="1775" t="s">
        <v>683</v>
      </c>
    </row>
    <row r="23" spans="1:15" ht="18" customHeight="1">
      <c r="A23" s="1786"/>
      <c r="B23" s="864"/>
      <c r="C23" s="1279"/>
      <c r="D23" s="1793"/>
      <c r="E23" s="911"/>
      <c r="F23" s="911"/>
      <c r="G23" s="911"/>
      <c r="H23" s="1794"/>
      <c r="I23" s="1787"/>
      <c r="J23" s="1788"/>
      <c r="K23" s="1788"/>
      <c r="L23" s="1788"/>
      <c r="M23" s="1788"/>
      <c r="N23" s="1789"/>
      <c r="O23" s="1776"/>
    </row>
    <row r="24" spans="1:15" ht="18" customHeight="1">
      <c r="A24" s="1786"/>
      <c r="B24" s="864"/>
      <c r="C24" s="1279"/>
      <c r="D24" s="1793"/>
      <c r="E24" s="911"/>
      <c r="F24" s="911"/>
      <c r="G24" s="911"/>
      <c r="H24" s="1794"/>
      <c r="I24" s="1783" t="s">
        <v>69</v>
      </c>
      <c r="J24" s="1784"/>
      <c r="K24" s="1785"/>
      <c r="L24" s="1783" t="s">
        <v>70</v>
      </c>
      <c r="M24" s="1784"/>
      <c r="N24" s="1785"/>
      <c r="O24" s="1776"/>
    </row>
    <row r="25" spans="1:15" ht="18" customHeight="1">
      <c r="A25" s="1787"/>
      <c r="B25" s="1788"/>
      <c r="C25" s="1789"/>
      <c r="D25" s="1793"/>
      <c r="E25" s="911"/>
      <c r="F25" s="911"/>
      <c r="G25" s="911"/>
      <c r="H25" s="1794"/>
      <c r="I25" s="1787"/>
      <c r="J25" s="1788"/>
      <c r="K25" s="1789"/>
      <c r="L25" s="1787"/>
      <c r="M25" s="1788"/>
      <c r="N25" s="1789"/>
      <c r="O25" s="1777"/>
    </row>
    <row r="26" spans="1:15" ht="22.5" customHeight="1">
      <c r="A26" s="310"/>
      <c r="B26" s="311"/>
      <c r="C26" s="312"/>
      <c r="D26" s="1766"/>
      <c r="E26" s="1767"/>
      <c r="F26" s="1767"/>
      <c r="G26" s="1767"/>
      <c r="H26" s="1768"/>
      <c r="I26" s="313"/>
      <c r="J26" s="314"/>
      <c r="K26" s="315"/>
      <c r="L26" s="313"/>
      <c r="M26" s="314"/>
      <c r="N26" s="315"/>
      <c r="O26" s="1775"/>
    </row>
    <row r="27" spans="1:15" ht="22.5" customHeight="1">
      <c r="A27" s="1566" t="s">
        <v>1413</v>
      </c>
      <c r="B27" s="1567"/>
      <c r="C27" s="1568"/>
      <c r="D27" s="1769"/>
      <c r="E27" s="1770"/>
      <c r="F27" s="1770"/>
      <c r="G27" s="1770"/>
      <c r="H27" s="1771"/>
      <c r="I27" s="1778"/>
      <c r="J27" s="1779"/>
      <c r="K27" s="1780"/>
      <c r="L27" s="1781"/>
      <c r="M27" s="1782"/>
      <c r="N27" s="316" t="s">
        <v>2</v>
      </c>
      <c r="O27" s="1776"/>
    </row>
    <row r="28" spans="1:15" ht="22.5" customHeight="1">
      <c r="A28" s="317"/>
      <c r="B28" s="318"/>
      <c r="C28" s="319"/>
      <c r="D28" s="1772"/>
      <c r="E28" s="1773"/>
      <c r="F28" s="1773"/>
      <c r="G28" s="1773"/>
      <c r="H28" s="1774"/>
      <c r="I28" s="320"/>
      <c r="J28" s="321"/>
      <c r="K28" s="322"/>
      <c r="L28" s="320"/>
      <c r="M28" s="321"/>
      <c r="N28" s="322"/>
      <c r="O28" s="1777"/>
    </row>
    <row r="29" spans="1:15">
      <c r="A29" s="307"/>
      <c r="B29" s="307"/>
      <c r="C29" s="307"/>
      <c r="D29" s="307"/>
      <c r="E29" s="307"/>
      <c r="F29" s="307"/>
      <c r="G29" s="307"/>
      <c r="H29" s="307"/>
      <c r="I29" s="307"/>
      <c r="J29" s="307"/>
      <c r="K29" s="307"/>
      <c r="L29" s="307"/>
      <c r="M29" s="307"/>
      <c r="N29" s="307"/>
    </row>
    <row r="30" spans="1:15" s="293" customFormat="1" ht="14.25" customHeight="1">
      <c r="B30" s="323"/>
      <c r="C30" s="161"/>
      <c r="D30" s="161"/>
    </row>
    <row r="31" spans="1:15">
      <c r="A31" s="289" t="s">
        <v>1436</v>
      </c>
      <c r="B31" s="296"/>
      <c r="C31" s="147"/>
      <c r="D31" s="147"/>
    </row>
    <row r="32" spans="1:15">
      <c r="A32" s="289" t="s">
        <v>1463</v>
      </c>
      <c r="B32" s="296"/>
      <c r="C32" s="147"/>
      <c r="D32" s="147"/>
    </row>
    <row r="33" spans="1:8">
      <c r="A33" s="289" t="s">
        <v>1464</v>
      </c>
      <c r="B33" s="296"/>
      <c r="C33" s="147"/>
      <c r="D33" s="147"/>
    </row>
    <row r="34" spans="1:8">
      <c r="A34" s="289" t="s">
        <v>1465</v>
      </c>
      <c r="B34" s="296"/>
      <c r="C34" s="147"/>
      <c r="D34" s="147"/>
    </row>
    <row r="35" spans="1:8">
      <c r="A35" s="289" t="s">
        <v>1466</v>
      </c>
      <c r="B35" s="296"/>
      <c r="C35" s="147"/>
      <c r="D35" s="147"/>
      <c r="H35" s="280"/>
    </row>
    <row r="36" spans="1:8">
      <c r="B36" s="296"/>
      <c r="C36" s="147"/>
      <c r="D36" s="147"/>
      <c r="H36" s="280"/>
    </row>
    <row r="37" spans="1:8">
      <c r="B37" s="296"/>
      <c r="C37" s="147"/>
      <c r="D37" s="147"/>
    </row>
    <row r="38" spans="1:8">
      <c r="B38" s="296"/>
      <c r="C38" s="147"/>
      <c r="D38" s="147"/>
      <c r="G38" s="280"/>
    </row>
    <row r="39" spans="1:8">
      <c r="B39" s="296"/>
      <c r="C39" s="147"/>
      <c r="D39" s="147"/>
    </row>
  </sheetData>
  <mergeCells count="13">
    <mergeCell ref="A3:O3"/>
    <mergeCell ref="A18:O18"/>
    <mergeCell ref="O26:O28"/>
    <mergeCell ref="A22:C25"/>
    <mergeCell ref="D22:H25"/>
    <mergeCell ref="I22:N23"/>
    <mergeCell ref="O22:O25"/>
    <mergeCell ref="I24:K25"/>
    <mergeCell ref="L27:M27"/>
    <mergeCell ref="I27:K27"/>
    <mergeCell ref="A27:C27"/>
    <mergeCell ref="D26:H28"/>
    <mergeCell ref="L24:N25"/>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S46"/>
  <sheetViews>
    <sheetView view="pageBreakPreview" topLeftCell="A31" zoomScaleNormal="100" zoomScaleSheetLayoutView="100" workbookViewId="0">
      <selection activeCell="L51" sqref="L51"/>
    </sheetView>
  </sheetViews>
  <sheetFormatPr defaultColWidth="5.875" defaultRowHeight="14.25"/>
  <cols>
    <col min="1" max="8" width="5.875" style="289"/>
    <col min="9" max="9" width="3.5" style="289" bestFit="1" customWidth="1"/>
    <col min="10" max="14" width="5.875" style="289"/>
    <col min="15" max="16" width="4.125" style="289" customWidth="1"/>
    <col min="17" max="16384" width="5.875" style="289"/>
  </cols>
  <sheetData>
    <row r="1" spans="1:19">
      <c r="P1" s="290" t="s">
        <v>639</v>
      </c>
    </row>
    <row r="3" spans="1:19" ht="28.5">
      <c r="A3" s="921" t="s">
        <v>302</v>
      </c>
      <c r="B3" s="921"/>
      <c r="C3" s="921"/>
      <c r="D3" s="921"/>
      <c r="E3" s="921"/>
      <c r="F3" s="921"/>
      <c r="G3" s="921"/>
      <c r="H3" s="921"/>
      <c r="I3" s="921"/>
      <c r="J3" s="921"/>
      <c r="K3" s="921"/>
      <c r="L3" s="921"/>
      <c r="M3" s="921"/>
      <c r="N3" s="921"/>
      <c r="O3" s="921"/>
      <c r="P3" s="921"/>
      <c r="Q3" s="724"/>
      <c r="R3" s="724"/>
      <c r="S3" s="724"/>
    </row>
    <row r="5" spans="1:19">
      <c r="L5" s="304"/>
      <c r="M5" s="304"/>
      <c r="N5" s="304"/>
      <c r="O5" s="303"/>
      <c r="P5" s="324" t="s">
        <v>1426</v>
      </c>
    </row>
    <row r="7" spans="1:19">
      <c r="A7" s="289" t="s">
        <v>613</v>
      </c>
    </row>
    <row r="9" spans="1:19">
      <c r="B9" s="289" t="str">
        <f>入力シート!C1</f>
        <v>令和4年7月10日執行参議院青森県選挙区選出議員選挙</v>
      </c>
      <c r="K9" s="325"/>
    </row>
    <row r="11" spans="1:19">
      <c r="H11" s="290" t="s">
        <v>544</v>
      </c>
      <c r="J11" s="306">
        <f>入力シート!C8</f>
        <v>0</v>
      </c>
      <c r="K11" s="280"/>
      <c r="L11" s="280">
        <f>入力シート!C10</f>
        <v>0</v>
      </c>
    </row>
    <row r="13" spans="1:19">
      <c r="A13" s="289" t="s">
        <v>839</v>
      </c>
    </row>
    <row r="14" spans="1:19" ht="14.25" customHeight="1">
      <c r="A14" s="307" t="s">
        <v>840</v>
      </c>
      <c r="B14" s="307"/>
      <c r="C14" s="307"/>
      <c r="D14" s="307"/>
      <c r="E14" s="307"/>
      <c r="F14" s="308"/>
      <c r="G14" s="307"/>
      <c r="H14" s="307"/>
      <c r="I14" s="307"/>
      <c r="J14" s="307"/>
      <c r="K14" s="307"/>
      <c r="L14" s="307"/>
      <c r="M14" s="307"/>
      <c r="N14" s="307"/>
    </row>
    <row r="15" spans="1:19" ht="14.25" customHeight="1">
      <c r="A15" s="307"/>
      <c r="B15" s="307"/>
      <c r="C15" s="307"/>
      <c r="D15" s="307"/>
      <c r="E15" s="307"/>
      <c r="F15" s="308"/>
      <c r="G15" s="307"/>
      <c r="H15" s="307"/>
      <c r="I15" s="307"/>
      <c r="J15" s="307"/>
      <c r="K15" s="307"/>
      <c r="L15" s="307"/>
      <c r="M15" s="307"/>
      <c r="N15" s="307"/>
    </row>
    <row r="16" spans="1:19" ht="14.25" customHeight="1">
      <c r="A16" s="307"/>
      <c r="B16" s="307"/>
      <c r="C16" s="307"/>
      <c r="D16" s="307"/>
      <c r="E16" s="307"/>
      <c r="F16" s="308"/>
      <c r="G16" s="307"/>
      <c r="H16" s="307"/>
      <c r="I16" s="307"/>
      <c r="J16" s="307"/>
      <c r="K16" s="307"/>
      <c r="L16" s="307"/>
      <c r="M16" s="307"/>
      <c r="N16" s="307"/>
    </row>
    <row r="17" spans="1:15" ht="14.25" customHeight="1">
      <c r="A17" s="864" t="s">
        <v>589</v>
      </c>
      <c r="B17" s="864"/>
      <c r="C17" s="864"/>
      <c r="D17" s="864"/>
      <c r="E17" s="864"/>
      <c r="F17" s="864"/>
      <c r="G17" s="864"/>
      <c r="H17" s="864"/>
      <c r="I17" s="864"/>
      <c r="J17" s="864"/>
      <c r="K17" s="864"/>
      <c r="L17" s="864"/>
      <c r="M17" s="864"/>
      <c r="N17" s="864"/>
      <c r="O17" s="864"/>
    </row>
    <row r="18" spans="1:15" ht="14.25" customHeight="1">
      <c r="A18" s="309"/>
      <c r="B18" s="309"/>
      <c r="C18" s="309"/>
      <c r="D18" s="309"/>
      <c r="E18" s="309"/>
      <c r="F18" s="309"/>
      <c r="G18" s="309"/>
      <c r="H18" s="309"/>
      <c r="I18" s="309"/>
      <c r="J18" s="309"/>
      <c r="K18" s="309"/>
      <c r="L18" s="309"/>
      <c r="M18" s="309"/>
      <c r="N18" s="309"/>
      <c r="O18" s="309"/>
    </row>
    <row r="19" spans="1:15" ht="14.25" customHeight="1">
      <c r="A19" s="326" t="s">
        <v>43</v>
      </c>
      <c r="B19" s="309"/>
      <c r="C19" s="309"/>
      <c r="D19" s="327" t="s">
        <v>1326</v>
      </c>
      <c r="E19" s="328"/>
      <c r="F19" s="328"/>
      <c r="G19" s="328"/>
      <c r="H19" s="309"/>
      <c r="I19" s="309"/>
      <c r="J19" s="309"/>
      <c r="K19" s="309"/>
      <c r="L19" s="309"/>
      <c r="M19" s="309"/>
      <c r="N19" s="309"/>
      <c r="O19" s="309"/>
    </row>
    <row r="20" spans="1:15" ht="14.25" customHeight="1">
      <c r="A20" s="309"/>
      <c r="B20" s="309"/>
      <c r="C20" s="309"/>
      <c r="D20" s="309"/>
      <c r="E20" s="309"/>
      <c r="F20" s="309"/>
      <c r="G20" s="309"/>
      <c r="H20" s="309"/>
      <c r="I20" s="309"/>
      <c r="J20" s="309"/>
      <c r="K20" s="309"/>
      <c r="L20" s="309"/>
      <c r="M20" s="309"/>
      <c r="N20" s="309"/>
    </row>
    <row r="21" spans="1:15" ht="14.25" customHeight="1">
      <c r="A21" s="307" t="s">
        <v>44</v>
      </c>
      <c r="B21" s="307"/>
      <c r="C21" s="307"/>
      <c r="D21" s="307"/>
      <c r="E21" s="307"/>
      <c r="F21" s="307"/>
      <c r="G21" s="307"/>
      <c r="H21" s="307"/>
      <c r="I21" s="307"/>
      <c r="J21" s="307"/>
      <c r="K21" s="307"/>
      <c r="L21" s="307"/>
      <c r="M21" s="307"/>
      <c r="N21" s="307"/>
    </row>
    <row r="22" spans="1:15" ht="14.25" customHeight="1">
      <c r="A22" s="307"/>
      <c r="B22" s="1770"/>
      <c r="C22" s="1770"/>
      <c r="D22" s="1770"/>
      <c r="E22" s="1770"/>
      <c r="F22" s="1770"/>
      <c r="G22" s="1770"/>
      <c r="H22" s="1770"/>
      <c r="I22" s="1770"/>
      <c r="J22" s="1770"/>
      <c r="K22" s="1770"/>
      <c r="L22" s="1770"/>
      <c r="M22" s="1770"/>
      <c r="N22" s="1770"/>
    </row>
    <row r="23" spans="1:15" ht="14.25" customHeight="1">
      <c r="A23" s="307"/>
      <c r="B23" s="1770"/>
      <c r="C23" s="1770"/>
      <c r="D23" s="1770"/>
      <c r="E23" s="1770"/>
      <c r="F23" s="1770"/>
      <c r="G23" s="1770"/>
      <c r="H23" s="1770"/>
      <c r="I23" s="1770"/>
      <c r="J23" s="1770"/>
      <c r="K23" s="1770"/>
      <c r="L23" s="1770"/>
      <c r="M23" s="1770"/>
      <c r="N23" s="1770"/>
    </row>
    <row r="24" spans="1:15" ht="14.25" customHeight="1">
      <c r="A24" s="307"/>
      <c r="B24" s="1770"/>
      <c r="C24" s="1770"/>
      <c r="D24" s="1770"/>
      <c r="E24" s="1770"/>
      <c r="F24" s="1770"/>
      <c r="G24" s="1770"/>
      <c r="H24" s="1770"/>
      <c r="I24" s="1770"/>
      <c r="J24" s="1770"/>
      <c r="K24" s="1770"/>
      <c r="L24" s="1770"/>
      <c r="M24" s="1770"/>
      <c r="N24" s="1770"/>
    </row>
    <row r="25" spans="1:15" ht="14.25" customHeight="1">
      <c r="A25" s="307"/>
      <c r="B25" s="307"/>
      <c r="C25" s="307"/>
      <c r="D25" s="307"/>
      <c r="E25" s="307"/>
      <c r="F25" s="307"/>
      <c r="G25" s="307"/>
      <c r="H25" s="307"/>
      <c r="I25" s="307"/>
      <c r="J25" s="307"/>
      <c r="K25" s="307"/>
      <c r="L25" s="307"/>
      <c r="M25" s="307"/>
      <c r="N25" s="307"/>
    </row>
    <row r="26" spans="1:15" ht="14.25" customHeight="1">
      <c r="A26" s="307" t="s">
        <v>73</v>
      </c>
      <c r="B26" s="307"/>
      <c r="C26" s="307"/>
      <c r="E26" s="1800" t="s">
        <v>301</v>
      </c>
      <c r="F26" s="1800"/>
      <c r="G26" s="1800"/>
      <c r="H26" s="1800"/>
      <c r="I26" s="307" t="s">
        <v>75</v>
      </c>
      <c r="J26" s="307"/>
      <c r="K26" s="307"/>
      <c r="L26" s="307"/>
      <c r="M26" s="307"/>
      <c r="N26" s="307"/>
    </row>
    <row r="27" spans="1:15" ht="14.25" customHeight="1">
      <c r="A27" s="307"/>
      <c r="B27" s="307"/>
      <c r="C27" s="307"/>
      <c r="D27" s="307"/>
      <c r="E27" s="307"/>
      <c r="F27" s="307"/>
      <c r="G27" s="195"/>
      <c r="H27" s="307"/>
      <c r="I27" s="307"/>
      <c r="J27" s="307"/>
      <c r="K27" s="307"/>
      <c r="L27" s="307"/>
      <c r="M27" s="307"/>
      <c r="N27" s="307"/>
    </row>
    <row r="28" spans="1:15" ht="24" customHeight="1">
      <c r="A28" s="1272" t="s">
        <v>47</v>
      </c>
      <c r="B28" s="1273"/>
      <c r="C28" s="1273"/>
      <c r="D28" s="1273"/>
      <c r="E28" s="1274"/>
      <c r="F28" s="1272" t="s">
        <v>74</v>
      </c>
      <c r="G28" s="1273"/>
      <c r="H28" s="1273"/>
      <c r="I28" s="1274"/>
      <c r="J28" s="1272" t="s">
        <v>76</v>
      </c>
      <c r="K28" s="1273"/>
      <c r="L28" s="1273"/>
      <c r="M28" s="1273"/>
      <c r="N28" s="1273"/>
      <c r="O28" s="1274"/>
    </row>
    <row r="29" spans="1:15" ht="24" customHeight="1">
      <c r="A29" s="1797" t="s">
        <v>1442</v>
      </c>
      <c r="B29" s="1442"/>
      <c r="C29" s="1442"/>
      <c r="D29" s="1442"/>
      <c r="E29" s="1443"/>
      <c r="F29" s="1798"/>
      <c r="G29" s="1799"/>
      <c r="H29" s="1799"/>
      <c r="I29" s="329" t="s">
        <v>75</v>
      </c>
      <c r="J29" s="1798"/>
      <c r="K29" s="1799"/>
      <c r="L29" s="1799"/>
      <c r="M29" s="1799"/>
      <c r="N29" s="1799"/>
      <c r="O29" s="330" t="s">
        <v>75</v>
      </c>
    </row>
    <row r="30" spans="1:15" ht="24" customHeight="1">
      <c r="A30" s="1797" t="s">
        <v>1443</v>
      </c>
      <c r="B30" s="970"/>
      <c r="C30" s="970"/>
      <c r="D30" s="970"/>
      <c r="E30" s="971"/>
      <c r="F30" s="1798"/>
      <c r="G30" s="1799"/>
      <c r="H30" s="1799"/>
      <c r="I30" s="329" t="s">
        <v>75</v>
      </c>
      <c r="J30" s="1798"/>
      <c r="K30" s="1799"/>
      <c r="L30" s="1799"/>
      <c r="M30" s="1799"/>
      <c r="N30" s="1799"/>
      <c r="O30" s="330" t="s">
        <v>75</v>
      </c>
    </row>
    <row r="31" spans="1:15" ht="24" customHeight="1">
      <c r="A31" s="1797" t="s">
        <v>1444</v>
      </c>
      <c r="B31" s="970"/>
      <c r="C31" s="970"/>
      <c r="D31" s="970"/>
      <c r="E31" s="971"/>
      <c r="F31" s="1798"/>
      <c r="G31" s="1799"/>
      <c r="H31" s="1799"/>
      <c r="I31" s="329" t="s">
        <v>75</v>
      </c>
      <c r="J31" s="1798"/>
      <c r="K31" s="1799"/>
      <c r="L31" s="1799"/>
      <c r="M31" s="1799"/>
      <c r="N31" s="1799"/>
      <c r="O31" s="330" t="s">
        <v>75</v>
      </c>
    </row>
    <row r="32" spans="1:15" ht="24" customHeight="1">
      <c r="A32" s="1272" t="s">
        <v>48</v>
      </c>
      <c r="B32" s="1273"/>
      <c r="C32" s="1273"/>
      <c r="D32" s="1273"/>
      <c r="E32" s="1274"/>
      <c r="F32" s="1795"/>
      <c r="G32" s="1796"/>
      <c r="H32" s="1796"/>
      <c r="I32" s="329"/>
      <c r="J32" s="1795"/>
      <c r="K32" s="1796"/>
      <c r="L32" s="1796"/>
      <c r="M32" s="1796"/>
      <c r="N32" s="1796"/>
      <c r="O32" s="330"/>
    </row>
    <row r="34" spans="1:1">
      <c r="A34" s="289" t="s">
        <v>1467</v>
      </c>
    </row>
    <row r="35" spans="1:1">
      <c r="A35" s="289" t="s">
        <v>1468</v>
      </c>
    </row>
    <row r="37" spans="1:1">
      <c r="A37" s="289" t="s">
        <v>1469</v>
      </c>
    </row>
    <row r="38" spans="1:1">
      <c r="A38" s="289" t="s">
        <v>1470</v>
      </c>
    </row>
    <row r="40" spans="1:1">
      <c r="A40" s="289" t="s">
        <v>1471</v>
      </c>
    </row>
    <row r="41" spans="1:1">
      <c r="A41" s="289" t="s">
        <v>894</v>
      </c>
    </row>
    <row r="43" spans="1:1">
      <c r="A43" s="289" t="s">
        <v>1472</v>
      </c>
    </row>
    <row r="44" spans="1:1">
      <c r="A44" s="289" t="s">
        <v>1473</v>
      </c>
    </row>
    <row r="45" spans="1:1">
      <c r="A45" s="289" t="s">
        <v>1474</v>
      </c>
    </row>
    <row r="46" spans="1:1">
      <c r="A46" s="289" t="s">
        <v>1466</v>
      </c>
    </row>
  </sheetData>
  <mergeCells count="19">
    <mergeCell ref="A17:O17"/>
    <mergeCell ref="A28:E28"/>
    <mergeCell ref="F28:I28"/>
    <mergeCell ref="J28:O28"/>
    <mergeCell ref="B22:N24"/>
    <mergeCell ref="E26:H26"/>
    <mergeCell ref="A3:P3"/>
    <mergeCell ref="A32:E32"/>
    <mergeCell ref="F32:H32"/>
    <mergeCell ref="J32:N32"/>
    <mergeCell ref="A30:E30"/>
    <mergeCell ref="A31:E31"/>
    <mergeCell ref="F30:H30"/>
    <mergeCell ref="J30:N30"/>
    <mergeCell ref="F31:H31"/>
    <mergeCell ref="J31:N31"/>
    <mergeCell ref="A29:E29"/>
    <mergeCell ref="F29:H29"/>
    <mergeCell ref="J29:N29"/>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T41"/>
  <sheetViews>
    <sheetView view="pageBreakPreview" topLeftCell="A28" zoomScaleNormal="100" zoomScaleSheetLayoutView="100" workbookViewId="0">
      <selection activeCell="A4" sqref="A4:O4"/>
    </sheetView>
  </sheetViews>
  <sheetFormatPr defaultColWidth="5.875" defaultRowHeight="14.25"/>
  <cols>
    <col min="1" max="16384" width="5.875" style="289"/>
  </cols>
  <sheetData>
    <row r="1" spans="1:20">
      <c r="O1" s="290" t="s">
        <v>171</v>
      </c>
    </row>
    <row r="2" spans="1:20">
      <c r="A2" s="289" t="s">
        <v>345</v>
      </c>
    </row>
    <row r="3" spans="1:20">
      <c r="A3" s="949"/>
      <c r="B3" s="949"/>
      <c r="C3" s="949"/>
      <c r="D3" s="949"/>
      <c r="E3" s="949"/>
      <c r="F3" s="949"/>
      <c r="G3" s="949"/>
      <c r="H3" s="949"/>
      <c r="I3" s="949"/>
      <c r="J3" s="949"/>
      <c r="K3" s="949"/>
      <c r="L3" s="949"/>
      <c r="M3" s="949"/>
      <c r="N3" s="949"/>
      <c r="O3" s="949"/>
      <c r="P3" s="293"/>
      <c r="Q3" s="293"/>
      <c r="R3" s="293"/>
      <c r="S3" s="293"/>
      <c r="T3" s="293"/>
    </row>
    <row r="4" spans="1:20" ht="28.5">
      <c r="A4" s="921" t="s">
        <v>304</v>
      </c>
      <c r="B4" s="921"/>
      <c r="C4" s="921"/>
      <c r="D4" s="921"/>
      <c r="E4" s="921"/>
      <c r="F4" s="921"/>
      <c r="G4" s="921"/>
      <c r="H4" s="921"/>
      <c r="I4" s="921"/>
      <c r="J4" s="921"/>
      <c r="K4" s="921"/>
      <c r="L4" s="921"/>
      <c r="M4" s="921"/>
      <c r="N4" s="921"/>
      <c r="O4" s="921"/>
    </row>
    <row r="5" spans="1:20" ht="14.25" customHeight="1">
      <c r="A5" s="189"/>
      <c r="B5" s="189"/>
      <c r="C5" s="189"/>
      <c r="D5" s="189"/>
      <c r="E5" s="189"/>
      <c r="F5" s="189"/>
      <c r="G5" s="189"/>
      <c r="H5" s="189"/>
      <c r="I5" s="189"/>
      <c r="J5" s="189"/>
      <c r="K5" s="189"/>
      <c r="L5" s="189"/>
      <c r="M5" s="189"/>
      <c r="N5" s="189"/>
    </row>
    <row r="7" spans="1:20" ht="24" customHeight="1">
      <c r="A7" s="289" t="s">
        <v>841</v>
      </c>
    </row>
    <row r="8" spans="1:20" ht="24" customHeight="1">
      <c r="A8" s="289" t="s">
        <v>842</v>
      </c>
    </row>
    <row r="9" spans="1:20" ht="24" customHeight="1">
      <c r="A9" s="289" t="s">
        <v>843</v>
      </c>
    </row>
    <row r="10" spans="1:20" ht="14.25" customHeight="1"/>
    <row r="11" spans="1:20" ht="14.25" customHeight="1"/>
    <row r="13" spans="1:20">
      <c r="A13" s="331" t="s">
        <v>1434</v>
      </c>
      <c r="B13" s="295"/>
      <c r="C13" s="295"/>
      <c r="D13" s="295"/>
      <c r="E13" s="295"/>
    </row>
    <row r="15" spans="1:20">
      <c r="L15" s="1801"/>
      <c r="M15" s="1801"/>
      <c r="N15" s="1801"/>
    </row>
    <row r="17" spans="1:15">
      <c r="G17" s="289" t="s">
        <v>1435</v>
      </c>
      <c r="O17" s="290" t="s">
        <v>513</v>
      </c>
    </row>
    <row r="18" spans="1:15">
      <c r="O18" s="290"/>
    </row>
    <row r="19" spans="1:15">
      <c r="O19" s="290"/>
    </row>
    <row r="20" spans="1:15">
      <c r="O20" s="290"/>
    </row>
    <row r="21" spans="1:15">
      <c r="A21" s="949" t="s">
        <v>589</v>
      </c>
      <c r="B21" s="949"/>
      <c r="C21" s="949"/>
      <c r="D21" s="949"/>
      <c r="E21" s="949"/>
      <c r="F21" s="949"/>
      <c r="G21" s="949"/>
      <c r="H21" s="949"/>
      <c r="I21" s="949"/>
      <c r="J21" s="949"/>
      <c r="K21" s="949"/>
      <c r="L21" s="949"/>
      <c r="M21" s="949"/>
      <c r="N21" s="949"/>
      <c r="O21" s="949"/>
    </row>
    <row r="23" spans="1:15">
      <c r="A23" s="333" t="s">
        <v>832</v>
      </c>
      <c r="B23" s="289" t="str">
        <f>入力シート!C1</f>
        <v>令和4年7月10日執行参議院青森県選挙区選出議員選挙</v>
      </c>
      <c r="K23" s="325"/>
    </row>
    <row r="24" spans="1:15">
      <c r="A24" s="333"/>
      <c r="J24" s="305"/>
      <c r="K24" s="305"/>
    </row>
    <row r="26" spans="1:15">
      <c r="A26" s="289" t="s">
        <v>59</v>
      </c>
      <c r="E26" s="306">
        <f>入力シート!C8</f>
        <v>0</v>
      </c>
      <c r="F26" s="280"/>
      <c r="G26" s="280">
        <f>入力シート!C10</f>
        <v>0</v>
      </c>
      <c r="H26" s="290"/>
    </row>
    <row r="27" spans="1:15">
      <c r="E27" s="306"/>
      <c r="F27" s="280"/>
      <c r="G27" s="280"/>
      <c r="H27" s="290"/>
    </row>
    <row r="29" spans="1:15">
      <c r="A29" s="289" t="s">
        <v>78</v>
      </c>
      <c r="E29" s="1802" t="s">
        <v>303</v>
      </c>
      <c r="F29" s="1802"/>
      <c r="G29" s="1802"/>
      <c r="H29" s="295" t="s">
        <v>75</v>
      </c>
    </row>
    <row r="30" spans="1:15" ht="14.25" customHeight="1">
      <c r="A30" s="307"/>
      <c r="B30" s="307"/>
      <c r="C30" s="307"/>
      <c r="D30" s="307"/>
      <c r="E30" s="307"/>
      <c r="F30" s="308"/>
      <c r="G30" s="307"/>
      <c r="H30" s="307"/>
      <c r="I30" s="307"/>
      <c r="J30" s="307"/>
      <c r="K30" s="307"/>
      <c r="L30" s="307"/>
      <c r="M30" s="307"/>
      <c r="N30" s="307"/>
    </row>
    <row r="31" spans="1:15" ht="14.25" customHeight="1">
      <c r="A31" s="307"/>
      <c r="B31" s="307"/>
      <c r="C31" s="307"/>
      <c r="D31" s="307"/>
      <c r="E31" s="307"/>
      <c r="F31" s="308"/>
      <c r="G31" s="307"/>
      <c r="H31" s="307"/>
      <c r="I31" s="307"/>
      <c r="J31" s="307"/>
      <c r="K31" s="307"/>
      <c r="L31" s="307"/>
      <c r="M31" s="307"/>
      <c r="N31" s="307"/>
    </row>
    <row r="32" spans="1:15" ht="14.25" customHeight="1">
      <c r="A32" s="307"/>
      <c r="B32" s="307"/>
      <c r="C32" s="307"/>
      <c r="D32" s="307"/>
      <c r="E32" s="307"/>
      <c r="F32" s="308"/>
      <c r="G32" s="307"/>
      <c r="H32" s="307"/>
      <c r="I32" s="307"/>
      <c r="J32" s="307"/>
      <c r="K32" s="307"/>
      <c r="L32" s="307"/>
      <c r="M32" s="307"/>
      <c r="N32" s="307"/>
    </row>
    <row r="33" spans="1:8">
      <c r="B33" s="296"/>
      <c r="C33" s="147"/>
      <c r="D33" s="147"/>
      <c r="H33" s="280"/>
    </row>
    <row r="34" spans="1:8">
      <c r="A34" s="289" t="s">
        <v>1475</v>
      </c>
      <c r="B34" s="296"/>
      <c r="C34" s="147"/>
      <c r="D34" s="147"/>
      <c r="H34" s="280"/>
    </row>
    <row r="35" spans="1:8">
      <c r="A35" s="289" t="s">
        <v>290</v>
      </c>
      <c r="B35" s="296"/>
      <c r="C35" s="147"/>
      <c r="D35" s="147"/>
    </row>
    <row r="36" spans="1:8">
      <c r="B36" s="296"/>
      <c r="C36" s="147"/>
      <c r="D36" s="147"/>
      <c r="G36" s="280"/>
    </row>
    <row r="37" spans="1:8">
      <c r="A37" s="289" t="s">
        <v>1476</v>
      </c>
      <c r="B37" s="296"/>
      <c r="C37" s="147"/>
      <c r="D37" s="147"/>
    </row>
    <row r="38" spans="1:8" ht="16.5" customHeight="1">
      <c r="A38" s="289" t="s">
        <v>1477</v>
      </c>
    </row>
    <row r="40" spans="1:8">
      <c r="A40" s="289" t="s">
        <v>1478</v>
      </c>
    </row>
    <row r="41" spans="1:8">
      <c r="A41" s="289" t="s">
        <v>1479</v>
      </c>
    </row>
  </sheetData>
  <mergeCells count="5">
    <mergeCell ref="L15:N15"/>
    <mergeCell ref="A21:O21"/>
    <mergeCell ref="E29:G29"/>
    <mergeCell ref="A3:O3"/>
    <mergeCell ref="A4:O4"/>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T47"/>
  <sheetViews>
    <sheetView view="pageBreakPreview" topLeftCell="A28" zoomScaleNormal="100" zoomScaleSheetLayoutView="100" workbookViewId="0">
      <selection activeCell="O11" sqref="O11"/>
    </sheetView>
  </sheetViews>
  <sheetFormatPr defaultColWidth="5.625" defaultRowHeight="14.25"/>
  <cols>
    <col min="1" max="15" width="5.625" style="289"/>
    <col min="16" max="16" width="9" style="289" customWidth="1"/>
    <col min="17" max="16384" width="5.625" style="289"/>
  </cols>
  <sheetData>
    <row r="1" spans="1:20">
      <c r="P1" s="290" t="s">
        <v>159</v>
      </c>
    </row>
    <row r="3" spans="1:20" ht="28.5">
      <c r="A3" s="921" t="s">
        <v>308</v>
      </c>
      <c r="B3" s="921"/>
      <c r="C3" s="921"/>
      <c r="D3" s="921"/>
      <c r="E3" s="921"/>
      <c r="F3" s="921"/>
      <c r="G3" s="921"/>
      <c r="H3" s="921"/>
      <c r="I3" s="921"/>
      <c r="J3" s="921"/>
      <c r="K3" s="921"/>
      <c r="L3" s="921"/>
      <c r="M3" s="921"/>
      <c r="N3" s="921"/>
      <c r="O3" s="921"/>
      <c r="P3" s="921"/>
      <c r="Q3" s="724"/>
      <c r="R3" s="724"/>
      <c r="S3" s="724"/>
      <c r="T3" s="724"/>
    </row>
    <row r="6" spans="1:20">
      <c r="A6" s="289" t="s">
        <v>309</v>
      </c>
      <c r="M6" s="332"/>
      <c r="N6" s="332"/>
      <c r="O6" s="332"/>
    </row>
    <row r="7" spans="1:20">
      <c r="M7" s="332"/>
      <c r="N7" s="332"/>
      <c r="O7" s="332"/>
    </row>
    <row r="8" spans="1:20">
      <c r="M8" s="332"/>
      <c r="N8" s="332"/>
      <c r="O8" s="332"/>
    </row>
    <row r="9" spans="1:20">
      <c r="B9" s="304" t="s">
        <v>1326</v>
      </c>
      <c r="C9" s="304"/>
      <c r="D9" s="304"/>
      <c r="E9" s="303"/>
      <c r="F9" s="303"/>
    </row>
    <row r="10" spans="1:20">
      <c r="B10" s="332"/>
      <c r="C10" s="332"/>
      <c r="D10" s="332"/>
    </row>
    <row r="12" spans="1:20">
      <c r="B12" s="289" t="str">
        <f>入力シート!C1</f>
        <v>令和4年7月10日執行参議院青森県選挙区選出議員選挙</v>
      </c>
      <c r="K12" s="325"/>
      <c r="L12" s="325"/>
    </row>
    <row r="14" spans="1:20">
      <c r="I14" s="290" t="s">
        <v>544</v>
      </c>
      <c r="K14" s="306">
        <f>入力シート!C8</f>
        <v>0</v>
      </c>
      <c r="L14" s="280"/>
      <c r="M14" s="280">
        <f>入力シート!C10</f>
        <v>0</v>
      </c>
    </row>
    <row r="15" spans="1:20">
      <c r="I15" s="290"/>
      <c r="K15" s="306"/>
      <c r="L15" s="280"/>
      <c r="M15" s="280"/>
    </row>
    <row r="16" spans="1:20" ht="14.25" customHeight="1">
      <c r="A16" s="307"/>
      <c r="B16" s="307"/>
      <c r="C16" s="307"/>
      <c r="D16" s="307"/>
      <c r="E16" s="307"/>
      <c r="F16" s="307"/>
      <c r="G16" s="308"/>
      <c r="H16" s="307"/>
      <c r="I16" s="307"/>
      <c r="J16" s="307"/>
      <c r="K16" s="307"/>
      <c r="L16" s="307"/>
      <c r="M16" s="307"/>
      <c r="N16" s="307"/>
      <c r="O16" s="307"/>
    </row>
    <row r="17" spans="1:16" ht="14.25" customHeight="1">
      <c r="A17" s="864" t="s">
        <v>589</v>
      </c>
      <c r="B17" s="864"/>
      <c r="C17" s="864"/>
      <c r="D17" s="864"/>
      <c r="E17" s="864"/>
      <c r="F17" s="864"/>
      <c r="G17" s="864"/>
      <c r="H17" s="864"/>
      <c r="I17" s="864"/>
      <c r="J17" s="864"/>
      <c r="K17" s="864"/>
      <c r="L17" s="864"/>
      <c r="M17" s="864"/>
      <c r="N17" s="864"/>
      <c r="O17" s="864"/>
      <c r="P17" s="864"/>
    </row>
    <row r="18" spans="1:16" ht="14.25" customHeight="1">
      <c r="A18" s="309"/>
      <c r="B18" s="309"/>
      <c r="C18" s="309"/>
      <c r="D18" s="309"/>
      <c r="E18" s="309"/>
      <c r="F18" s="309"/>
      <c r="G18" s="309"/>
      <c r="H18" s="309"/>
      <c r="I18" s="309"/>
      <c r="J18" s="309"/>
      <c r="K18" s="309"/>
      <c r="L18" s="309"/>
      <c r="M18" s="309"/>
      <c r="N18" s="309"/>
      <c r="O18" s="309"/>
    </row>
    <row r="19" spans="1:16" ht="28.5" customHeight="1">
      <c r="A19" s="1813" t="s">
        <v>310</v>
      </c>
      <c r="B19" s="1814"/>
      <c r="C19" s="1814"/>
      <c r="D19" s="1814"/>
      <c r="E19" s="1815"/>
      <c r="F19" s="1616"/>
      <c r="G19" s="1617"/>
      <c r="H19" s="1617"/>
      <c r="I19" s="1617"/>
      <c r="J19" s="1617"/>
      <c r="K19" s="1617"/>
      <c r="L19" s="1617"/>
      <c r="M19" s="1617"/>
      <c r="N19" s="1617"/>
      <c r="O19" s="1617"/>
      <c r="P19" s="334"/>
    </row>
    <row r="20" spans="1:16" ht="28.5" customHeight="1">
      <c r="A20" s="1816" t="s">
        <v>81</v>
      </c>
      <c r="B20" s="1817"/>
      <c r="C20" s="1817"/>
      <c r="D20" s="1817"/>
      <c r="E20" s="1818"/>
      <c r="F20" s="1619"/>
      <c r="G20" s="1620"/>
      <c r="H20" s="1620"/>
      <c r="I20" s="1620"/>
      <c r="J20" s="1620"/>
      <c r="K20" s="1620"/>
      <c r="L20" s="1620"/>
      <c r="M20" s="1620"/>
      <c r="N20" s="1620"/>
      <c r="O20" s="1620"/>
      <c r="P20" s="335"/>
    </row>
    <row r="21" spans="1:16" ht="28.5" customHeight="1">
      <c r="A21" s="1819" t="s">
        <v>82</v>
      </c>
      <c r="B21" s="1820"/>
      <c r="C21" s="1820"/>
      <c r="D21" s="1820"/>
      <c r="E21" s="1821"/>
      <c r="F21" s="1622"/>
      <c r="G21" s="1623"/>
      <c r="H21" s="1623"/>
      <c r="I21" s="1623"/>
      <c r="J21" s="1623"/>
      <c r="K21" s="1623"/>
      <c r="L21" s="1623"/>
      <c r="M21" s="1623"/>
      <c r="N21" s="1623"/>
      <c r="O21" s="1623"/>
      <c r="P21" s="336"/>
    </row>
    <row r="22" spans="1:16" ht="28.5" customHeight="1">
      <c r="A22" s="1803" t="s">
        <v>74</v>
      </c>
      <c r="B22" s="970"/>
      <c r="C22" s="970"/>
      <c r="D22" s="970"/>
      <c r="E22" s="971"/>
      <c r="F22" s="1804"/>
      <c r="G22" s="1805"/>
      <c r="H22" s="1805"/>
      <c r="I22" s="1805"/>
      <c r="J22" s="1805"/>
      <c r="K22" s="1805"/>
      <c r="L22" s="1805"/>
      <c r="M22" s="1805"/>
      <c r="N22" s="1805"/>
      <c r="O22" s="1805"/>
      <c r="P22" s="232" t="s">
        <v>75</v>
      </c>
    </row>
    <row r="23" spans="1:16" ht="28.5" customHeight="1">
      <c r="A23" s="1803" t="s">
        <v>83</v>
      </c>
      <c r="B23" s="970"/>
      <c r="C23" s="970"/>
      <c r="D23" s="970"/>
      <c r="E23" s="971"/>
      <c r="F23" s="1806"/>
      <c r="G23" s="1807"/>
      <c r="H23" s="1807"/>
      <c r="I23" s="1807"/>
      <c r="J23" s="1807"/>
      <c r="K23" s="1807"/>
      <c r="L23" s="1807"/>
      <c r="M23" s="1807"/>
      <c r="N23" s="1807"/>
      <c r="O23" s="1807"/>
      <c r="P23" s="208" t="s">
        <v>2</v>
      </c>
    </row>
    <row r="24" spans="1:16" ht="28.5" customHeight="1">
      <c r="A24" s="1808" t="s">
        <v>683</v>
      </c>
      <c r="B24" s="1809"/>
      <c r="C24" s="1809"/>
      <c r="D24" s="1809"/>
      <c r="E24" s="1810"/>
      <c r="F24" s="1849"/>
      <c r="G24" s="1850"/>
      <c r="H24" s="1850"/>
      <c r="I24" s="1850"/>
      <c r="J24" s="1850"/>
      <c r="K24" s="1850"/>
      <c r="L24" s="1850"/>
      <c r="M24" s="1850"/>
      <c r="N24" s="1850"/>
      <c r="O24" s="1850"/>
      <c r="P24" s="249"/>
    </row>
    <row r="25" spans="1:16" ht="21" customHeight="1">
      <c r="A25" s="236"/>
      <c r="B25" s="236"/>
      <c r="C25" s="236"/>
      <c r="D25" s="236"/>
      <c r="E25" s="236"/>
      <c r="F25" s="236"/>
      <c r="G25" s="236"/>
      <c r="H25" s="236"/>
      <c r="I25" s="236"/>
      <c r="J25" s="236"/>
      <c r="K25" s="236"/>
      <c r="L25" s="236"/>
      <c r="M25" s="236"/>
      <c r="N25" s="236"/>
      <c r="O25" s="236"/>
      <c r="P25" s="236"/>
    </row>
    <row r="26" spans="1:16">
      <c r="A26" s="289" t="s">
        <v>311</v>
      </c>
      <c r="B26" s="216"/>
      <c r="C26" s="216"/>
      <c r="D26" s="216"/>
      <c r="E26" s="216"/>
      <c r="F26" s="216"/>
      <c r="G26" s="216"/>
      <c r="H26" s="216"/>
      <c r="I26" s="216"/>
      <c r="J26" s="216"/>
      <c r="K26" s="216"/>
      <c r="L26" s="216"/>
      <c r="M26" s="216"/>
      <c r="N26" s="216"/>
      <c r="O26" s="216"/>
      <c r="P26" s="216"/>
    </row>
    <row r="27" spans="1:16">
      <c r="A27" s="289" t="s">
        <v>1302</v>
      </c>
    </row>
    <row r="28" spans="1:16">
      <c r="A28" s="289" t="s">
        <v>313</v>
      </c>
    </row>
    <row r="29" spans="1:16">
      <c r="A29" s="289" t="s">
        <v>312</v>
      </c>
    </row>
    <row r="30" spans="1:16">
      <c r="A30" s="289" t="s">
        <v>314</v>
      </c>
    </row>
    <row r="31" spans="1:16">
      <c r="A31" s="289" t="s">
        <v>315</v>
      </c>
    </row>
    <row r="32" spans="1:16">
      <c r="A32" s="289" t="s">
        <v>305</v>
      </c>
    </row>
    <row r="33" spans="1:10">
      <c r="A33" s="289" t="s">
        <v>306</v>
      </c>
    </row>
    <row r="34" spans="1:10">
      <c r="A34" s="289" t="s">
        <v>1295</v>
      </c>
    </row>
    <row r="35" spans="1:10">
      <c r="A35" s="289" t="s">
        <v>85</v>
      </c>
    </row>
    <row r="36" spans="1:10">
      <c r="A36" s="289" t="s">
        <v>316</v>
      </c>
    </row>
    <row r="38" spans="1:10">
      <c r="C38" s="289" t="s">
        <v>1480</v>
      </c>
    </row>
    <row r="41" spans="1:10">
      <c r="B41" s="289" t="s">
        <v>317</v>
      </c>
    </row>
    <row r="43" spans="1:10">
      <c r="C43" s="307" t="s">
        <v>1481</v>
      </c>
      <c r="D43" s="307"/>
      <c r="E43" s="307"/>
      <c r="F43" s="307"/>
      <c r="G43" s="307"/>
      <c r="H43" s="307"/>
      <c r="I43" s="307"/>
    </row>
    <row r="44" spans="1:10">
      <c r="C44" s="307"/>
      <c r="D44" s="307"/>
      <c r="E44" s="307"/>
      <c r="F44" s="307"/>
      <c r="G44" s="307"/>
      <c r="H44" s="307"/>
      <c r="I44" s="307"/>
      <c r="J44" s="333" t="s">
        <v>319</v>
      </c>
    </row>
    <row r="45" spans="1:10">
      <c r="E45" s="289" t="s">
        <v>318</v>
      </c>
    </row>
    <row r="47" spans="1:10">
      <c r="B47" s="289" t="s">
        <v>307</v>
      </c>
      <c r="C47" s="280" t="s">
        <v>320</v>
      </c>
    </row>
  </sheetData>
  <mergeCells count="12">
    <mergeCell ref="F23:O23"/>
    <mergeCell ref="F22:O22"/>
    <mergeCell ref="F24:O24"/>
    <mergeCell ref="A24:E24"/>
    <mergeCell ref="A22:E22"/>
    <mergeCell ref="A23:E23"/>
    <mergeCell ref="A3:P3"/>
    <mergeCell ref="A17:P17"/>
    <mergeCell ref="A19:E19"/>
    <mergeCell ref="A20:E20"/>
    <mergeCell ref="A21:E21"/>
    <mergeCell ref="F19:O21"/>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drawing r:id="rId2"/>
  <legacyDrawing r:id="rId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T41"/>
  <sheetViews>
    <sheetView view="pageBreakPreview" topLeftCell="A25" zoomScaleNormal="100" zoomScaleSheetLayoutView="100" workbookViewId="0">
      <selection activeCell="D20" sqref="D20:F20"/>
    </sheetView>
  </sheetViews>
  <sheetFormatPr defaultColWidth="5.875" defaultRowHeight="14.25"/>
  <cols>
    <col min="1" max="14" width="5.875" style="289" customWidth="1"/>
    <col min="15" max="15" width="6.75" style="289" customWidth="1"/>
    <col min="16" max="16" width="4.625" style="289" customWidth="1"/>
    <col min="17" max="16384" width="5.875" style="289"/>
  </cols>
  <sheetData>
    <row r="1" spans="1:20">
      <c r="O1" s="290" t="s">
        <v>160</v>
      </c>
    </row>
    <row r="3" spans="1:20" ht="28.5">
      <c r="A3" s="921" t="s">
        <v>18</v>
      </c>
      <c r="B3" s="921"/>
      <c r="C3" s="921"/>
      <c r="D3" s="921"/>
      <c r="E3" s="921"/>
      <c r="F3" s="921"/>
      <c r="G3" s="921"/>
      <c r="H3" s="921"/>
      <c r="I3" s="921"/>
      <c r="J3" s="921"/>
      <c r="K3" s="921"/>
      <c r="L3" s="921"/>
      <c r="M3" s="921"/>
      <c r="N3" s="921"/>
      <c r="O3" s="921"/>
      <c r="P3" s="724"/>
      <c r="Q3" s="724"/>
      <c r="R3" s="724"/>
      <c r="S3" s="724"/>
      <c r="T3" s="724"/>
    </row>
    <row r="4" spans="1:20" ht="21" customHeight="1">
      <c r="A4" s="949" t="s">
        <v>325</v>
      </c>
      <c r="B4" s="949"/>
      <c r="C4" s="949"/>
      <c r="D4" s="949"/>
      <c r="E4" s="949"/>
      <c r="F4" s="949"/>
      <c r="G4" s="949"/>
      <c r="H4" s="949"/>
      <c r="I4" s="949"/>
      <c r="J4" s="949"/>
      <c r="K4" s="949"/>
      <c r="L4" s="949"/>
      <c r="M4" s="949"/>
      <c r="N4" s="949"/>
      <c r="O4" s="949"/>
    </row>
    <row r="5" spans="1:20" ht="21" customHeight="1">
      <c r="K5" s="1658" t="s">
        <v>1420</v>
      </c>
      <c r="L5" s="1658"/>
      <c r="M5" s="1658"/>
      <c r="N5" s="1658"/>
      <c r="O5" s="1658"/>
    </row>
    <row r="6" spans="1:20">
      <c r="L6" s="332"/>
      <c r="M6" s="332"/>
      <c r="N6" s="332"/>
    </row>
    <row r="7" spans="1:20" ht="21" customHeight="1">
      <c r="A7" s="289" t="s">
        <v>20</v>
      </c>
      <c r="B7" s="332"/>
      <c r="C7" s="332"/>
      <c r="D7" s="332"/>
    </row>
    <row r="8" spans="1:20">
      <c r="B8" s="332"/>
      <c r="C8" s="332"/>
      <c r="D8" s="332"/>
    </row>
    <row r="9" spans="1:20">
      <c r="B9" s="332"/>
      <c r="C9" s="332"/>
      <c r="D9" s="332"/>
    </row>
    <row r="10" spans="1:20" ht="21" customHeight="1">
      <c r="B10" s="332"/>
      <c r="C10" s="332"/>
      <c r="D10" s="332"/>
      <c r="E10" s="289" t="s">
        <v>275</v>
      </c>
      <c r="I10" s="1426"/>
      <c r="J10" s="1426"/>
      <c r="K10" s="1426"/>
      <c r="L10" s="1426"/>
      <c r="M10" s="1426"/>
      <c r="N10" s="1426"/>
    </row>
    <row r="11" spans="1:20" ht="21" customHeight="1">
      <c r="B11" s="332"/>
      <c r="C11" s="332"/>
      <c r="D11" s="332"/>
      <c r="E11" s="289" t="s">
        <v>321</v>
      </c>
      <c r="I11" s="1426"/>
      <c r="J11" s="1426"/>
      <c r="K11" s="1426"/>
      <c r="L11" s="1426"/>
      <c r="M11" s="1426"/>
      <c r="N11" s="1426"/>
      <c r="O11" s="290"/>
    </row>
    <row r="12" spans="1:20" ht="21" customHeight="1">
      <c r="B12" s="332"/>
      <c r="C12" s="332"/>
      <c r="D12" s="332"/>
      <c r="E12" s="289" t="s">
        <v>322</v>
      </c>
      <c r="G12" s="295"/>
      <c r="H12" s="295"/>
      <c r="I12" s="1426"/>
      <c r="J12" s="1426"/>
      <c r="K12" s="1426"/>
      <c r="L12" s="1426"/>
      <c r="M12" s="1426"/>
      <c r="N12" s="1426"/>
    </row>
    <row r="13" spans="1:20" ht="21" customHeight="1">
      <c r="B13" s="332"/>
      <c r="C13" s="332"/>
      <c r="D13" s="332"/>
      <c r="E13" s="289" t="s">
        <v>21</v>
      </c>
      <c r="G13" s="295"/>
      <c r="H13" s="295"/>
      <c r="I13" s="1854"/>
      <c r="J13" s="1854"/>
      <c r="K13" s="1854"/>
      <c r="L13" s="1854"/>
      <c r="M13" s="1854"/>
      <c r="N13" s="1854"/>
    </row>
    <row r="14" spans="1:20">
      <c r="B14" s="332"/>
      <c r="C14" s="332"/>
      <c r="D14" s="332"/>
    </row>
    <row r="15" spans="1:20">
      <c r="A15" s="289" t="s">
        <v>844</v>
      </c>
      <c r="B15" s="332"/>
      <c r="C15" s="332"/>
      <c r="D15" s="332"/>
    </row>
    <row r="16" spans="1:20">
      <c r="A16" s="289" t="s">
        <v>845</v>
      </c>
      <c r="B16" s="332"/>
      <c r="C16" s="332"/>
      <c r="D16" s="332"/>
    </row>
    <row r="17" spans="1:15">
      <c r="B17" s="332"/>
      <c r="C17" s="332"/>
      <c r="D17" s="332"/>
    </row>
    <row r="18" spans="1:15">
      <c r="A18" s="864" t="s">
        <v>589</v>
      </c>
      <c r="B18" s="864"/>
      <c r="C18" s="864"/>
      <c r="D18" s="864"/>
      <c r="E18" s="864"/>
      <c r="F18" s="864"/>
      <c r="G18" s="864"/>
      <c r="H18" s="864"/>
      <c r="I18" s="864"/>
      <c r="J18" s="864"/>
      <c r="K18" s="864"/>
      <c r="L18" s="864"/>
      <c r="M18" s="864"/>
      <c r="N18" s="864"/>
      <c r="O18" s="864"/>
    </row>
    <row r="19" spans="1:15">
      <c r="B19" s="332"/>
      <c r="C19" s="332"/>
      <c r="D19" s="332"/>
    </row>
    <row r="20" spans="1:15" ht="26.25" customHeight="1">
      <c r="A20" s="289" t="s">
        <v>23</v>
      </c>
      <c r="B20" s="332"/>
      <c r="C20" s="332"/>
      <c r="D20" s="1855">
        <f>公営１７別紙内訳!Q13</f>
        <v>802100</v>
      </c>
      <c r="E20" s="1855"/>
      <c r="F20" s="1855"/>
      <c r="G20" s="146" t="s">
        <v>2</v>
      </c>
    </row>
    <row r="21" spans="1:15">
      <c r="B21" s="332"/>
      <c r="C21" s="332"/>
      <c r="D21" s="332"/>
    </row>
    <row r="22" spans="1:15" ht="21" customHeight="1">
      <c r="A22" s="289" t="s">
        <v>24</v>
      </c>
      <c r="B22" s="332"/>
      <c r="C22" s="332"/>
      <c r="D22" s="332"/>
    </row>
    <row r="23" spans="1:15" ht="21" customHeight="1">
      <c r="A23" s="289" t="s">
        <v>25</v>
      </c>
      <c r="B23" s="332"/>
      <c r="C23" s="332"/>
      <c r="D23" s="332"/>
    </row>
    <row r="25" spans="1:15" ht="21" customHeight="1">
      <c r="A25" s="333" t="s">
        <v>323</v>
      </c>
      <c r="B25" s="289" t="str">
        <f>入力シート!C1</f>
        <v>令和4年7月10日執行参議院青森県選挙区選出議員選挙</v>
      </c>
      <c r="K25" s="305"/>
    </row>
    <row r="27" spans="1:15" ht="21" customHeight="1">
      <c r="A27" s="289" t="s">
        <v>26</v>
      </c>
      <c r="E27" s="306">
        <f>入力シート!C8</f>
        <v>0</v>
      </c>
      <c r="F27" s="280"/>
      <c r="G27" s="280">
        <f>入力シート!C10</f>
        <v>0</v>
      </c>
    </row>
    <row r="28" spans="1:15" ht="14.25" customHeight="1">
      <c r="A28" s="307"/>
      <c r="B28" s="307"/>
      <c r="C28" s="307"/>
      <c r="D28" s="307"/>
      <c r="E28" s="307"/>
      <c r="F28" s="308"/>
      <c r="G28" s="307"/>
      <c r="H28" s="307"/>
      <c r="I28" s="307"/>
      <c r="J28" s="307"/>
      <c r="K28" s="307"/>
      <c r="L28" s="307"/>
      <c r="M28" s="307"/>
      <c r="N28" s="307"/>
    </row>
    <row r="29" spans="1:15" ht="21" customHeight="1">
      <c r="A29" s="307" t="s">
        <v>267</v>
      </c>
      <c r="B29" s="307"/>
      <c r="C29" s="307"/>
      <c r="D29" s="307"/>
      <c r="E29" s="218"/>
      <c r="F29" s="337"/>
      <c r="G29" s="311"/>
      <c r="H29" s="311"/>
      <c r="I29" s="218"/>
      <c r="J29" s="311"/>
      <c r="K29" s="311"/>
      <c r="L29" s="307"/>
      <c r="M29" s="307"/>
      <c r="N29" s="307"/>
    </row>
    <row r="30" spans="1:15" ht="24" customHeight="1">
      <c r="A30" s="307"/>
      <c r="B30" s="1797" t="s">
        <v>268</v>
      </c>
      <c r="C30" s="1442"/>
      <c r="D30" s="1443"/>
      <c r="E30" s="1862"/>
      <c r="F30" s="1863"/>
      <c r="G30" s="1863"/>
      <c r="H30" s="1864"/>
      <c r="I30" s="1447" t="s">
        <v>272</v>
      </c>
      <c r="J30" s="1868"/>
      <c r="K30" s="1862"/>
      <c r="L30" s="1863"/>
      <c r="M30" s="1863"/>
      <c r="N30" s="1864"/>
    </row>
    <row r="31" spans="1:15" ht="24" customHeight="1">
      <c r="A31" s="307"/>
      <c r="B31" s="1797" t="s">
        <v>269</v>
      </c>
      <c r="C31" s="1442"/>
      <c r="D31" s="1443"/>
      <c r="E31" s="1865"/>
      <c r="F31" s="1866"/>
      <c r="G31" s="1866"/>
      <c r="H31" s="1867"/>
      <c r="I31" s="1447" t="s">
        <v>273</v>
      </c>
      <c r="J31" s="1868"/>
      <c r="K31" s="1865"/>
      <c r="L31" s="1866"/>
      <c r="M31" s="1866"/>
      <c r="N31" s="1867"/>
    </row>
    <row r="32" spans="1:15" ht="24" customHeight="1">
      <c r="A32" s="307"/>
      <c r="B32" s="1797" t="s">
        <v>270</v>
      </c>
      <c r="C32" s="1442"/>
      <c r="D32" s="1443"/>
      <c r="E32" s="1862"/>
      <c r="F32" s="1863"/>
      <c r="G32" s="1863"/>
      <c r="H32" s="1864"/>
      <c r="I32" s="1447" t="s">
        <v>274</v>
      </c>
      <c r="J32" s="1868"/>
      <c r="K32" s="1865"/>
      <c r="L32" s="1866"/>
      <c r="M32" s="1866"/>
      <c r="N32" s="1867"/>
    </row>
    <row r="33" spans="1:15" ht="24" customHeight="1">
      <c r="A33" s="307"/>
      <c r="B33" s="1851" t="s">
        <v>324</v>
      </c>
      <c r="C33" s="1852"/>
      <c r="D33" s="1853"/>
      <c r="E33" s="1856"/>
      <c r="F33" s="1857"/>
      <c r="G33" s="1857"/>
      <c r="H33" s="1857"/>
      <c r="I33" s="1857"/>
      <c r="J33" s="1857"/>
      <c r="K33" s="1857"/>
      <c r="L33" s="1857"/>
      <c r="M33" s="1857"/>
      <c r="N33" s="1858"/>
    </row>
    <row r="34" spans="1:15" ht="24" customHeight="1">
      <c r="A34" s="307"/>
      <c r="B34" s="1834" t="s">
        <v>271</v>
      </c>
      <c r="C34" s="1835"/>
      <c r="D34" s="1836"/>
      <c r="E34" s="1859"/>
      <c r="F34" s="1860"/>
      <c r="G34" s="1860"/>
      <c r="H34" s="1860"/>
      <c r="I34" s="1860"/>
      <c r="J34" s="1860"/>
      <c r="K34" s="1860"/>
      <c r="L34" s="1860"/>
      <c r="M34" s="1860"/>
      <c r="N34" s="1861"/>
    </row>
    <row r="35" spans="1:15" ht="21" customHeight="1">
      <c r="A35" s="307"/>
      <c r="B35" s="307"/>
      <c r="C35" s="307"/>
      <c r="D35" s="307"/>
      <c r="E35" s="218"/>
      <c r="F35" s="337"/>
      <c r="G35" s="311"/>
      <c r="H35" s="311"/>
      <c r="I35" s="311"/>
      <c r="J35" s="311"/>
      <c r="K35" s="311"/>
      <c r="L35" s="307"/>
      <c r="M35" s="307"/>
      <c r="N35" s="307"/>
    </row>
    <row r="36" spans="1:15" ht="21" customHeight="1">
      <c r="A36" s="307"/>
      <c r="B36" s="307"/>
      <c r="C36" s="307"/>
      <c r="D36" s="307"/>
      <c r="E36" s="307"/>
      <c r="F36" s="308"/>
      <c r="G36" s="307"/>
      <c r="H36" s="307"/>
      <c r="I36" s="307"/>
      <c r="J36" s="307"/>
      <c r="K36" s="307"/>
      <c r="L36" s="307"/>
      <c r="M36" s="307"/>
      <c r="N36" s="307"/>
    </row>
    <row r="37" spans="1:15" ht="14.25" customHeight="1">
      <c r="A37" s="307"/>
      <c r="B37" s="307"/>
      <c r="C37" s="307"/>
      <c r="D37" s="307"/>
      <c r="E37" s="307"/>
      <c r="F37" s="308"/>
      <c r="G37" s="307"/>
      <c r="H37" s="307"/>
      <c r="I37" s="307"/>
      <c r="J37" s="307"/>
      <c r="K37" s="307"/>
      <c r="L37" s="307"/>
      <c r="M37" s="307"/>
      <c r="N37" s="307"/>
    </row>
    <row r="38" spans="1:15" ht="21" customHeight="1">
      <c r="A38" s="307"/>
      <c r="B38" s="307"/>
      <c r="C38" s="307"/>
      <c r="D38" s="307"/>
      <c r="E38" s="307"/>
      <c r="F38" s="308"/>
      <c r="G38" s="307"/>
      <c r="H38" s="307"/>
      <c r="I38" s="307"/>
      <c r="J38" s="307"/>
      <c r="K38" s="307"/>
      <c r="L38" s="307"/>
      <c r="M38" s="307"/>
      <c r="N38" s="307"/>
    </row>
    <row r="39" spans="1:15" ht="21" customHeight="1">
      <c r="B39" s="307"/>
      <c r="C39" s="307"/>
      <c r="D39" s="307"/>
      <c r="E39" s="307"/>
      <c r="F39" s="308"/>
      <c r="G39" s="307"/>
      <c r="H39" s="307"/>
      <c r="I39" s="307"/>
      <c r="J39" s="307"/>
      <c r="K39" s="307"/>
      <c r="L39" s="307"/>
      <c r="M39" s="307"/>
      <c r="N39" s="307"/>
    </row>
    <row r="40" spans="1:15" ht="21" customHeight="1">
      <c r="B40" s="309"/>
      <c r="C40" s="309"/>
      <c r="D40" s="309"/>
      <c r="E40" s="309"/>
      <c r="F40" s="309"/>
      <c r="G40" s="309"/>
      <c r="H40" s="309"/>
      <c r="I40" s="309"/>
      <c r="J40" s="309"/>
      <c r="K40" s="309"/>
      <c r="L40" s="309"/>
      <c r="M40" s="309"/>
      <c r="N40" s="309"/>
      <c r="O40" s="309"/>
    </row>
    <row r="41" spans="1:15" ht="21" customHeight="1">
      <c r="A41" s="307"/>
    </row>
  </sheetData>
  <mergeCells count="23">
    <mergeCell ref="B34:D34"/>
    <mergeCell ref="D20:F20"/>
    <mergeCell ref="B30:D30"/>
    <mergeCell ref="E33:N33"/>
    <mergeCell ref="E34:N34"/>
    <mergeCell ref="K30:N30"/>
    <mergeCell ref="K31:N31"/>
    <mergeCell ref="K32:N32"/>
    <mergeCell ref="E31:H31"/>
    <mergeCell ref="E32:H32"/>
    <mergeCell ref="I31:J31"/>
    <mergeCell ref="I32:J32"/>
    <mergeCell ref="E30:H30"/>
    <mergeCell ref="I30:J30"/>
    <mergeCell ref="B31:D31"/>
    <mergeCell ref="B32:D32"/>
    <mergeCell ref="B33:D33"/>
    <mergeCell ref="A3:O3"/>
    <mergeCell ref="A4:O4"/>
    <mergeCell ref="K5:O5"/>
    <mergeCell ref="A18:O18"/>
    <mergeCell ref="I10:N12"/>
    <mergeCell ref="I13:N13"/>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W42"/>
  <sheetViews>
    <sheetView view="pageBreakPreview" zoomScaleNormal="100" zoomScaleSheetLayoutView="100" workbookViewId="0">
      <selection activeCell="I15" sqref="I15"/>
    </sheetView>
  </sheetViews>
  <sheetFormatPr defaultColWidth="5.875" defaultRowHeight="13.5"/>
  <cols>
    <col min="1" max="1" width="5.875" style="216" customWidth="1"/>
    <col min="2" max="2" width="3.5" style="216" bestFit="1" customWidth="1"/>
    <col min="3" max="3" width="7.5" style="216" bestFit="1" customWidth="1"/>
    <col min="4" max="4" width="3.5" style="216" customWidth="1"/>
    <col min="5" max="5" width="7.5" style="216" customWidth="1"/>
    <col min="6" max="6" width="3.5" style="216" bestFit="1" customWidth="1"/>
    <col min="7" max="7" width="5.875" style="216" customWidth="1"/>
    <col min="8" max="8" width="3.5" style="216" bestFit="1" customWidth="1"/>
    <col min="9" max="9" width="5.875" style="216" customWidth="1"/>
    <col min="10" max="10" width="3.5" style="216" bestFit="1" customWidth="1"/>
    <col min="11" max="11" width="7.5" style="216" customWidth="1"/>
    <col min="12" max="12" width="3.5" style="216" bestFit="1" customWidth="1"/>
    <col min="13" max="13" width="5.875" style="216" customWidth="1"/>
    <col min="14" max="14" width="3.5" style="216" customWidth="1"/>
    <col min="15" max="15" width="5.875" style="216" customWidth="1"/>
    <col min="16" max="16" width="3.625" style="216" customWidth="1"/>
    <col min="17" max="17" width="7.5" style="216" customWidth="1"/>
    <col min="18" max="18" width="3.5" style="216" customWidth="1"/>
    <col min="19" max="20" width="5.875" style="216"/>
    <col min="21" max="21" width="20.5" style="216" bestFit="1" customWidth="1"/>
    <col min="22" max="22" width="13.875" style="216" bestFit="1" customWidth="1"/>
    <col min="23" max="23" width="6.5" style="216" bestFit="1" customWidth="1"/>
    <col min="24" max="16384" width="5.875" style="216"/>
  </cols>
  <sheetData>
    <row r="1" spans="1:23" ht="14.25">
      <c r="A1" s="289"/>
      <c r="B1" s="289"/>
      <c r="C1" s="289"/>
      <c r="D1" s="289"/>
      <c r="E1" s="289"/>
      <c r="F1" s="289"/>
      <c r="G1" s="289"/>
      <c r="H1" s="289"/>
      <c r="I1" s="289"/>
      <c r="J1" s="289"/>
      <c r="K1" s="289"/>
      <c r="L1" s="289"/>
      <c r="S1" s="290" t="s">
        <v>161</v>
      </c>
    </row>
    <row r="2" spans="1:23" ht="14.25">
      <c r="A2" s="289"/>
      <c r="B2" s="289"/>
      <c r="C2" s="289"/>
      <c r="D2" s="289"/>
      <c r="E2" s="289"/>
      <c r="F2" s="289"/>
      <c r="G2" s="289"/>
      <c r="H2" s="289"/>
      <c r="I2" s="289"/>
      <c r="J2" s="289"/>
      <c r="K2" s="289"/>
      <c r="L2" s="289"/>
      <c r="M2" s="289"/>
    </row>
    <row r="3" spans="1:23" ht="39" customHeight="1">
      <c r="A3" s="921" t="s">
        <v>29</v>
      </c>
      <c r="B3" s="921"/>
      <c r="C3" s="921"/>
      <c r="D3" s="921"/>
      <c r="E3" s="921"/>
      <c r="F3" s="921"/>
      <c r="G3" s="921"/>
      <c r="H3" s="921"/>
      <c r="I3" s="921"/>
      <c r="J3" s="921"/>
      <c r="K3" s="921"/>
      <c r="L3" s="921"/>
      <c r="M3" s="921"/>
      <c r="N3" s="921"/>
      <c r="O3" s="921"/>
      <c r="P3" s="921"/>
      <c r="Q3" s="921"/>
      <c r="R3" s="921"/>
      <c r="S3" s="921"/>
      <c r="T3" s="724"/>
    </row>
    <row r="4" spans="1:23">
      <c r="A4" s="1038"/>
      <c r="B4" s="1038"/>
      <c r="C4" s="1038"/>
      <c r="D4" s="1038"/>
      <c r="E4" s="1038"/>
      <c r="F4" s="1038"/>
      <c r="G4" s="1038"/>
      <c r="H4" s="1038"/>
      <c r="I4" s="1038"/>
      <c r="J4" s="1038"/>
      <c r="K4" s="1038"/>
      <c r="L4" s="1038"/>
      <c r="M4" s="1038"/>
    </row>
    <row r="5" spans="1:23">
      <c r="A5" s="250"/>
      <c r="B5" s="250"/>
      <c r="C5" s="250"/>
      <c r="D5" s="250"/>
      <c r="E5" s="250"/>
      <c r="F5" s="250"/>
      <c r="G5" s="250"/>
      <c r="H5" s="250"/>
      <c r="I5" s="250"/>
      <c r="J5" s="250"/>
      <c r="K5" s="250"/>
      <c r="L5" s="250"/>
      <c r="M5" s="250"/>
    </row>
    <row r="6" spans="1:23">
      <c r="A6" s="250"/>
      <c r="B6" s="250"/>
      <c r="C6" s="250"/>
      <c r="D6" s="250"/>
      <c r="E6" s="250"/>
      <c r="F6" s="250"/>
      <c r="G6" s="250"/>
      <c r="H6" s="250"/>
      <c r="I6" s="250"/>
      <c r="J6" s="250"/>
      <c r="K6" s="250"/>
      <c r="L6" s="250"/>
      <c r="M6" s="250"/>
    </row>
    <row r="7" spans="1:23" ht="24" customHeight="1">
      <c r="A7" s="1840" t="s">
        <v>83</v>
      </c>
      <c r="B7" s="1840"/>
      <c r="C7" s="1840"/>
      <c r="D7" s="1840"/>
      <c r="E7" s="1840"/>
      <c r="F7" s="1840"/>
      <c r="G7" s="1840" t="s">
        <v>99</v>
      </c>
      <c r="H7" s="1840"/>
      <c r="I7" s="1840"/>
      <c r="J7" s="1840"/>
      <c r="K7" s="1840"/>
      <c r="L7" s="1840"/>
      <c r="M7" s="1840" t="s">
        <v>100</v>
      </c>
      <c r="N7" s="1840"/>
      <c r="O7" s="1840"/>
      <c r="P7" s="1840"/>
      <c r="Q7" s="1840"/>
      <c r="R7" s="1840"/>
      <c r="S7" s="302" t="s">
        <v>683</v>
      </c>
    </row>
    <row r="8" spans="1:23" ht="24" customHeight="1">
      <c r="A8" s="1615" t="s">
        <v>88</v>
      </c>
      <c r="B8" s="1480"/>
      <c r="C8" s="1615" t="s">
        <v>89</v>
      </c>
      <c r="D8" s="1481"/>
      <c r="E8" s="1480" t="s">
        <v>90</v>
      </c>
      <c r="F8" s="1481"/>
      <c r="G8" s="1615" t="s">
        <v>88</v>
      </c>
      <c r="H8" s="1480"/>
      <c r="I8" s="1615" t="s">
        <v>89</v>
      </c>
      <c r="J8" s="1481"/>
      <c r="K8" s="1480" t="s">
        <v>90</v>
      </c>
      <c r="L8" s="1481"/>
      <c r="M8" s="1615" t="s">
        <v>88</v>
      </c>
      <c r="N8" s="1480"/>
      <c r="O8" s="1615" t="s">
        <v>89</v>
      </c>
      <c r="P8" s="1481"/>
      <c r="Q8" s="1480" t="s">
        <v>90</v>
      </c>
      <c r="R8" s="1481"/>
      <c r="S8" s="338"/>
      <c r="V8" s="216" t="s">
        <v>167</v>
      </c>
      <c r="W8" s="216" t="s">
        <v>88</v>
      </c>
    </row>
    <row r="9" spans="1:23" ht="24" customHeight="1">
      <c r="A9" s="253" t="s">
        <v>326</v>
      </c>
      <c r="B9" s="254"/>
      <c r="C9" s="253" t="s">
        <v>327</v>
      </c>
      <c r="D9" s="255"/>
      <c r="E9" s="256" t="s">
        <v>328</v>
      </c>
      <c r="F9" s="255"/>
      <c r="G9" s="253" t="s">
        <v>329</v>
      </c>
      <c r="H9" s="254"/>
      <c r="I9" s="253" t="s">
        <v>330</v>
      </c>
      <c r="J9" s="255"/>
      <c r="K9" s="256" t="s">
        <v>331</v>
      </c>
      <c r="L9" s="255"/>
      <c r="M9" s="253" t="s">
        <v>332</v>
      </c>
      <c r="N9" s="254"/>
      <c r="O9" s="253" t="s">
        <v>333</v>
      </c>
      <c r="P9" s="255"/>
      <c r="Q9" s="256" t="s">
        <v>334</v>
      </c>
      <c r="R9" s="255"/>
      <c r="S9" s="339"/>
      <c r="U9" s="216" t="s">
        <v>168</v>
      </c>
      <c r="V9" s="342">
        <v>50000</v>
      </c>
      <c r="W9" s="343">
        <v>7.73</v>
      </c>
    </row>
    <row r="10" spans="1:23" ht="24" customHeight="1">
      <c r="A10" s="257"/>
      <c r="B10" s="258"/>
      <c r="C10" s="257"/>
      <c r="D10" s="259"/>
      <c r="E10" s="258" t="s">
        <v>335</v>
      </c>
      <c r="F10" s="260"/>
      <c r="G10" s="257"/>
      <c r="H10" s="258"/>
      <c r="I10" s="257"/>
      <c r="J10" s="259"/>
      <c r="K10" s="258" t="s">
        <v>336</v>
      </c>
      <c r="L10" s="260"/>
      <c r="M10" s="257"/>
      <c r="N10" s="258"/>
      <c r="O10" s="257"/>
      <c r="P10" s="259"/>
      <c r="Q10" s="258" t="s">
        <v>337</v>
      </c>
      <c r="R10" s="260"/>
      <c r="S10" s="339"/>
    </row>
    <row r="11" spans="1:23" ht="24" customHeight="1">
      <c r="A11" s="206"/>
      <c r="B11" s="262" t="s">
        <v>2</v>
      </c>
      <c r="C11" s="261"/>
      <c r="D11" s="261" t="s">
        <v>75</v>
      </c>
      <c r="E11" s="263"/>
      <c r="F11" s="262" t="s">
        <v>2</v>
      </c>
      <c r="G11" s="261"/>
      <c r="H11" s="261" t="s">
        <v>2</v>
      </c>
      <c r="I11" s="263"/>
      <c r="J11" s="262" t="s">
        <v>75</v>
      </c>
      <c r="K11" s="261"/>
      <c r="L11" s="261" t="s">
        <v>2</v>
      </c>
      <c r="M11" s="263"/>
      <c r="N11" s="262" t="s">
        <v>2</v>
      </c>
      <c r="O11" s="261"/>
      <c r="P11" s="261" t="s">
        <v>75</v>
      </c>
      <c r="Q11" s="263"/>
      <c r="R11" s="262" t="s">
        <v>2</v>
      </c>
      <c r="S11" s="339"/>
      <c r="U11" s="216" t="s">
        <v>169</v>
      </c>
      <c r="V11" s="342">
        <v>130000</v>
      </c>
      <c r="W11" s="343">
        <f>ROUNDUP((386500+5.18*(V11-50000))/V11,2)</f>
        <v>6.17</v>
      </c>
    </row>
    <row r="12" spans="1:23" ht="12" customHeight="1">
      <c r="A12" s="251"/>
      <c r="B12" s="252"/>
      <c r="C12" s="236"/>
      <c r="D12" s="236"/>
      <c r="E12" s="251"/>
      <c r="F12" s="252"/>
      <c r="G12" s="236"/>
      <c r="H12" s="236"/>
      <c r="I12" s="251"/>
      <c r="J12" s="252"/>
      <c r="K12" s="236"/>
      <c r="L12" s="236"/>
      <c r="M12" s="251"/>
      <c r="N12" s="252"/>
      <c r="O12" s="236"/>
      <c r="P12" s="236"/>
      <c r="Q12" s="251"/>
      <c r="R12" s="252"/>
      <c r="S12" s="339"/>
    </row>
    <row r="13" spans="1:23" ht="24" customHeight="1">
      <c r="A13" s="1826">
        <v>8.1999999999999993</v>
      </c>
      <c r="B13" s="1827"/>
      <c r="C13" s="1828">
        <v>130000</v>
      </c>
      <c r="D13" s="1829"/>
      <c r="E13" s="1490">
        <f>A13*C13</f>
        <v>1066000</v>
      </c>
      <c r="F13" s="1491"/>
      <c r="G13" s="1830">
        <f>IF(C13&lt;=50000,"7.73",ROUNDUP((386500+5.18*(C13-50000))/C13,2))</f>
        <v>6.17</v>
      </c>
      <c r="H13" s="1831"/>
      <c r="I13" s="1871">
        <v>130000</v>
      </c>
      <c r="J13" s="1872"/>
      <c r="K13" s="1490">
        <f>G13*I13</f>
        <v>802100</v>
      </c>
      <c r="L13" s="1491"/>
      <c r="M13" s="1869">
        <f>IF(ABS(G13)&gt;ABS(A13),ABS(A13),ABS(G13))</f>
        <v>6.17</v>
      </c>
      <c r="N13" s="1870"/>
      <c r="O13" s="1824">
        <f>IF(C13&gt;I13,I13,C13)</f>
        <v>130000</v>
      </c>
      <c r="P13" s="1825"/>
      <c r="Q13" s="1490">
        <f>M13*O13</f>
        <v>802100</v>
      </c>
      <c r="R13" s="1491"/>
      <c r="S13" s="339"/>
    </row>
    <row r="14" spans="1:23" ht="12" customHeight="1">
      <c r="A14" s="210"/>
      <c r="B14" s="212"/>
      <c r="C14" s="211"/>
      <c r="D14" s="211"/>
      <c r="E14" s="210"/>
      <c r="F14" s="212"/>
      <c r="G14" s="211"/>
      <c r="H14" s="211"/>
      <c r="I14" s="210"/>
      <c r="J14" s="212"/>
      <c r="K14" s="211"/>
      <c r="L14" s="211"/>
      <c r="M14" s="210"/>
      <c r="N14" s="212"/>
      <c r="O14" s="211"/>
      <c r="P14" s="211"/>
      <c r="Q14" s="210"/>
      <c r="R14" s="212"/>
      <c r="S14" s="340"/>
    </row>
    <row r="17" spans="1:14">
      <c r="A17" s="216" t="s">
        <v>1483</v>
      </c>
      <c r="J17" s="264"/>
    </row>
    <row r="18" spans="1:14">
      <c r="A18" s="216" t="s">
        <v>1484</v>
      </c>
      <c r="J18" s="264"/>
    </row>
    <row r="20" spans="1:14">
      <c r="A20" s="216" t="s">
        <v>162</v>
      </c>
    </row>
    <row r="22" spans="1:14">
      <c r="A22" s="216" t="s">
        <v>163</v>
      </c>
    </row>
    <row r="23" spans="1:14">
      <c r="A23" s="216" t="s">
        <v>342</v>
      </c>
      <c r="N23" s="216" t="s">
        <v>1482</v>
      </c>
    </row>
    <row r="25" spans="1:14">
      <c r="A25" s="216" t="s">
        <v>343</v>
      </c>
    </row>
    <row r="27" spans="1:14">
      <c r="B27" s="236"/>
      <c r="C27" s="236" t="s">
        <v>1481</v>
      </c>
      <c r="D27" s="236"/>
      <c r="E27" s="236"/>
      <c r="F27" s="236"/>
      <c r="G27" s="236"/>
    </row>
    <row r="28" spans="1:14">
      <c r="A28" s="236"/>
      <c r="B28" s="236"/>
      <c r="C28" s="236"/>
      <c r="D28" s="236"/>
      <c r="E28" s="236"/>
      <c r="F28" s="236"/>
      <c r="G28" s="236"/>
      <c r="L28" s="216" t="s">
        <v>344</v>
      </c>
    </row>
    <row r="29" spans="1:14">
      <c r="E29" s="216" t="s">
        <v>318</v>
      </c>
    </row>
    <row r="31" spans="1:14">
      <c r="A31" s="216" t="s">
        <v>164</v>
      </c>
    </row>
    <row r="33" spans="1:7">
      <c r="A33" s="216" t="s">
        <v>165</v>
      </c>
    </row>
    <row r="35" spans="1:7">
      <c r="A35" s="216" t="s">
        <v>166</v>
      </c>
    </row>
    <row r="37" spans="1:7">
      <c r="A37" s="216" t="s">
        <v>170</v>
      </c>
    </row>
    <row r="39" spans="1:7">
      <c r="A39" s="216" t="s">
        <v>1485</v>
      </c>
    </row>
    <row r="40" spans="1:7">
      <c r="A40" s="236" t="s">
        <v>1486</v>
      </c>
      <c r="B40" s="236"/>
      <c r="C40" s="236"/>
      <c r="D40" s="236"/>
      <c r="E40" s="236"/>
      <c r="F40" s="236"/>
      <c r="G40" s="236"/>
    </row>
    <row r="41" spans="1:7">
      <c r="A41" s="236" t="s">
        <v>1487</v>
      </c>
      <c r="B41" s="236"/>
      <c r="C41" s="236"/>
      <c r="D41" s="236"/>
      <c r="E41" s="236"/>
      <c r="F41" s="236"/>
      <c r="G41" s="236"/>
    </row>
    <row r="42" spans="1:7">
      <c r="A42" s="216" t="s">
        <v>1488</v>
      </c>
    </row>
  </sheetData>
  <mergeCells count="23">
    <mergeCell ref="Q13:R13"/>
    <mergeCell ref="O13:P13"/>
    <mergeCell ref="M13:N13"/>
    <mergeCell ref="K13:L13"/>
    <mergeCell ref="I13:J13"/>
    <mergeCell ref="C13:D13"/>
    <mergeCell ref="A13:B13"/>
    <mergeCell ref="G13:H13"/>
    <mergeCell ref="E13:F13"/>
    <mergeCell ref="M8:N8"/>
    <mergeCell ref="O8:P8"/>
    <mergeCell ref="Q8:R8"/>
    <mergeCell ref="A8:B8"/>
    <mergeCell ref="C8:D8"/>
    <mergeCell ref="G8:H8"/>
    <mergeCell ref="I8:J8"/>
    <mergeCell ref="K8:L8"/>
    <mergeCell ref="E8:F8"/>
    <mergeCell ref="A3:S3"/>
    <mergeCell ref="A7:F7"/>
    <mergeCell ref="A4:M4"/>
    <mergeCell ref="M7:R7"/>
    <mergeCell ref="G7:L7"/>
  </mergeCells>
  <phoneticPr fontId="3"/>
  <pageMargins left="0.98425196850393704" right="0.39370078740157483" top="0.78740157480314965" bottom="0.78740157480314965" header="0.51181102362204722" footer="0.51181102362204722"/>
  <pageSetup paperSize="9" scale="86" orientation="portrait" blackAndWhite="1" horizontalDpi="200" verticalDpi="200" r:id="rId1"/>
  <headerFooter alignWithMargins="0"/>
  <drawing r:id="rId2"/>
  <legacyDrawing r:id="rId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T39"/>
  <sheetViews>
    <sheetView view="pageBreakPreview" topLeftCell="A22" zoomScaleNormal="100" zoomScaleSheetLayoutView="100" workbookViewId="0">
      <selection activeCell="S27" sqref="S27"/>
    </sheetView>
  </sheetViews>
  <sheetFormatPr defaultColWidth="5.875" defaultRowHeight="14.25"/>
  <cols>
    <col min="1" max="12" width="5.875" style="289"/>
    <col min="13" max="13" width="8.75" style="289" customWidth="1"/>
    <col min="14" max="14" width="3.375" style="289" customWidth="1"/>
    <col min="15" max="16384" width="5.875" style="289"/>
  </cols>
  <sheetData>
    <row r="1" spans="1:20">
      <c r="O1" s="290" t="s">
        <v>658</v>
      </c>
    </row>
    <row r="3" spans="1:20" ht="28.5">
      <c r="A3" s="921" t="s">
        <v>887</v>
      </c>
      <c r="B3" s="921"/>
      <c r="C3" s="921"/>
      <c r="D3" s="921"/>
      <c r="E3" s="921"/>
      <c r="F3" s="921"/>
      <c r="G3" s="921"/>
      <c r="H3" s="921"/>
      <c r="I3" s="921"/>
      <c r="J3" s="921"/>
      <c r="K3" s="921"/>
      <c r="L3" s="921"/>
      <c r="M3" s="921"/>
      <c r="N3" s="921"/>
      <c r="O3" s="921"/>
      <c r="P3" s="724"/>
      <c r="Q3" s="724"/>
      <c r="R3" s="724"/>
      <c r="S3" s="724"/>
      <c r="T3" s="724"/>
    </row>
    <row r="5" spans="1:20">
      <c r="K5" s="1658" t="s">
        <v>1420</v>
      </c>
      <c r="L5" s="1658"/>
      <c r="M5" s="1658"/>
      <c r="N5" s="1658"/>
      <c r="O5" s="1658"/>
    </row>
    <row r="7" spans="1:20">
      <c r="A7" s="289" t="s">
        <v>613</v>
      </c>
    </row>
    <row r="10" spans="1:20">
      <c r="B10" s="289" t="str">
        <f>入力シート!C1</f>
        <v>令和4年7月10日執行参議院青森県選挙区選出議員選挙</v>
      </c>
      <c r="I10" s="306"/>
      <c r="J10"/>
      <c r="K10" s="325"/>
    </row>
    <row r="12" spans="1:20">
      <c r="H12" s="290" t="s">
        <v>544</v>
      </c>
      <c r="J12" s="280">
        <f>入力シート!C8</f>
        <v>0</v>
      </c>
      <c r="K12" s="280"/>
      <c r="L12" s="280">
        <f>入力シート!C10</f>
        <v>0</v>
      </c>
    </row>
    <row r="13" spans="1:20">
      <c r="H13" s="290"/>
      <c r="J13" s="306"/>
      <c r="K13" s="280"/>
      <c r="L13" s="280"/>
    </row>
    <row r="15" spans="1:20">
      <c r="A15" s="289" t="s">
        <v>888</v>
      </c>
    </row>
    <row r="17" spans="1:15" ht="14.25" customHeight="1">
      <c r="A17" s="307"/>
      <c r="B17" s="307"/>
      <c r="C17" s="307"/>
      <c r="D17" s="307"/>
      <c r="E17" s="307"/>
      <c r="F17" s="308"/>
      <c r="G17" s="307"/>
      <c r="H17" s="307"/>
      <c r="I17" s="307"/>
      <c r="J17" s="307"/>
      <c r="K17" s="307"/>
      <c r="L17" s="307"/>
      <c r="M17" s="307"/>
      <c r="N17" s="307"/>
    </row>
    <row r="18" spans="1:15" ht="14.25" customHeight="1">
      <c r="A18" s="864" t="s">
        <v>589</v>
      </c>
      <c r="B18" s="864"/>
      <c r="C18" s="864"/>
      <c r="D18" s="864"/>
      <c r="E18" s="864"/>
      <c r="F18" s="864"/>
      <c r="G18" s="864"/>
      <c r="H18" s="864"/>
      <c r="I18" s="864"/>
      <c r="J18" s="864"/>
      <c r="K18" s="864"/>
      <c r="L18" s="864"/>
      <c r="M18" s="864"/>
      <c r="N18" s="864"/>
      <c r="O18" s="864"/>
    </row>
    <row r="19" spans="1:15" ht="14.25" customHeight="1">
      <c r="A19" s="309"/>
      <c r="B19" s="309"/>
      <c r="C19" s="309"/>
      <c r="D19" s="309"/>
      <c r="E19" s="309"/>
      <c r="F19" s="309"/>
      <c r="G19" s="309"/>
      <c r="H19" s="309"/>
      <c r="I19" s="309"/>
      <c r="J19" s="309"/>
      <c r="K19" s="309"/>
      <c r="L19" s="309"/>
      <c r="M19" s="309"/>
      <c r="N19" s="309"/>
    </row>
    <row r="20" spans="1:15" ht="14.25" customHeight="1">
      <c r="A20" s="307"/>
      <c r="B20" s="307"/>
      <c r="C20" s="307"/>
      <c r="D20" s="307"/>
      <c r="E20" s="307"/>
      <c r="F20" s="307"/>
      <c r="G20" s="307"/>
      <c r="H20" s="307"/>
      <c r="I20" s="307"/>
      <c r="J20" s="307"/>
      <c r="K20" s="307"/>
      <c r="L20" s="307"/>
      <c r="M20" s="307"/>
      <c r="N20" s="307"/>
    </row>
    <row r="21" spans="1:15" ht="14.25" customHeight="1">
      <c r="A21" s="307"/>
      <c r="B21" s="307"/>
      <c r="C21" s="307"/>
      <c r="D21" s="307"/>
      <c r="E21" s="307"/>
      <c r="F21" s="307"/>
      <c r="G21" s="195"/>
      <c r="H21" s="307"/>
      <c r="I21" s="307"/>
      <c r="J21" s="307"/>
      <c r="K21" s="307"/>
      <c r="L21" s="307"/>
      <c r="M21" s="307"/>
      <c r="N21" s="307"/>
    </row>
    <row r="22" spans="1:15" ht="18" customHeight="1">
      <c r="A22" s="1783" t="s">
        <v>702</v>
      </c>
      <c r="B22" s="1784"/>
      <c r="C22" s="1785"/>
      <c r="D22" s="1790" t="s">
        <v>848</v>
      </c>
      <c r="E22" s="1791"/>
      <c r="F22" s="1791"/>
      <c r="G22" s="1791"/>
      <c r="H22" s="1792"/>
      <c r="I22" s="1783" t="s">
        <v>704</v>
      </c>
      <c r="J22" s="1784"/>
      <c r="K22" s="1784"/>
      <c r="L22" s="1784"/>
      <c r="M22" s="1784"/>
      <c r="N22" s="1785"/>
      <c r="O22" s="1775" t="s">
        <v>683</v>
      </c>
    </row>
    <row r="23" spans="1:15" ht="18" customHeight="1">
      <c r="A23" s="1786"/>
      <c r="B23" s="864"/>
      <c r="C23" s="1279"/>
      <c r="D23" s="1793"/>
      <c r="E23" s="911"/>
      <c r="F23" s="911"/>
      <c r="G23" s="911"/>
      <c r="H23" s="1794"/>
      <c r="I23" s="1787"/>
      <c r="J23" s="1788"/>
      <c r="K23" s="1788"/>
      <c r="L23" s="1788"/>
      <c r="M23" s="1788"/>
      <c r="N23" s="1789"/>
      <c r="O23" s="1776"/>
    </row>
    <row r="24" spans="1:15" ht="18" customHeight="1">
      <c r="A24" s="1786"/>
      <c r="B24" s="864"/>
      <c r="C24" s="1279"/>
      <c r="D24" s="1793"/>
      <c r="E24" s="911"/>
      <c r="F24" s="911"/>
      <c r="G24" s="911"/>
      <c r="H24" s="1794"/>
      <c r="I24" s="1783" t="s">
        <v>889</v>
      </c>
      <c r="J24" s="1784"/>
      <c r="K24" s="1785"/>
      <c r="L24" s="1783" t="s">
        <v>70</v>
      </c>
      <c r="M24" s="1784"/>
      <c r="N24" s="1785"/>
      <c r="O24" s="1776"/>
    </row>
    <row r="25" spans="1:15" ht="18" customHeight="1">
      <c r="A25" s="1787"/>
      <c r="B25" s="1788"/>
      <c r="C25" s="1789"/>
      <c r="D25" s="1793"/>
      <c r="E25" s="911"/>
      <c r="F25" s="911"/>
      <c r="G25" s="911"/>
      <c r="H25" s="1794"/>
      <c r="I25" s="1787"/>
      <c r="J25" s="1788"/>
      <c r="K25" s="1789"/>
      <c r="L25" s="1787"/>
      <c r="M25" s="1788"/>
      <c r="N25" s="1789"/>
      <c r="O25" s="1777"/>
    </row>
    <row r="26" spans="1:15" ht="22.5" customHeight="1">
      <c r="A26" s="310"/>
      <c r="B26" s="311"/>
      <c r="C26" s="312"/>
      <c r="D26" s="1766"/>
      <c r="E26" s="1767"/>
      <c r="F26" s="1767"/>
      <c r="G26" s="1767"/>
      <c r="H26" s="1768"/>
      <c r="I26" s="313"/>
      <c r="J26" s="314"/>
      <c r="K26" s="315"/>
      <c r="L26" s="313"/>
      <c r="M26" s="314"/>
      <c r="N26" s="315"/>
      <c r="O26" s="1775"/>
    </row>
    <row r="27" spans="1:15" ht="22.5" customHeight="1">
      <c r="A27" s="1566" t="s">
        <v>1413</v>
      </c>
      <c r="B27" s="1567"/>
      <c r="C27" s="1568"/>
      <c r="D27" s="1769"/>
      <c r="E27" s="1770"/>
      <c r="F27" s="1770"/>
      <c r="G27" s="1770"/>
      <c r="H27" s="1771"/>
      <c r="I27" s="1778"/>
      <c r="J27" s="1779"/>
      <c r="K27" s="1780"/>
      <c r="L27" s="1781"/>
      <c r="M27" s="1782"/>
      <c r="N27" s="316" t="s">
        <v>2</v>
      </c>
      <c r="O27" s="1776"/>
    </row>
    <row r="28" spans="1:15" ht="22.5" customHeight="1">
      <c r="A28" s="317"/>
      <c r="B28" s="318"/>
      <c r="C28" s="319"/>
      <c r="D28" s="1772"/>
      <c r="E28" s="1773"/>
      <c r="F28" s="1773"/>
      <c r="G28" s="1773"/>
      <c r="H28" s="1774"/>
      <c r="I28" s="320"/>
      <c r="J28" s="321"/>
      <c r="K28" s="322"/>
      <c r="L28" s="320"/>
      <c r="M28" s="321"/>
      <c r="N28" s="322"/>
      <c r="O28" s="1777"/>
    </row>
    <row r="29" spans="1:15">
      <c r="A29" s="307"/>
      <c r="B29" s="307"/>
      <c r="C29" s="307"/>
      <c r="D29" s="307"/>
      <c r="E29" s="307"/>
      <c r="F29" s="307"/>
      <c r="G29" s="307"/>
      <c r="H29" s="307"/>
      <c r="I29" s="307"/>
      <c r="J29" s="307"/>
      <c r="K29" s="307"/>
      <c r="L29" s="307"/>
      <c r="M29" s="307"/>
      <c r="N29" s="307"/>
    </row>
    <row r="30" spans="1:15" s="293" customFormat="1" ht="14.25" customHeight="1">
      <c r="B30" s="323"/>
      <c r="C30" s="161"/>
      <c r="D30" s="161"/>
    </row>
    <row r="31" spans="1:15">
      <c r="A31" s="289" t="s">
        <v>1436</v>
      </c>
      <c r="B31" s="296"/>
      <c r="C31" s="147"/>
      <c r="D31" s="147"/>
    </row>
    <row r="32" spans="1:15">
      <c r="A32" s="289" t="s">
        <v>1437</v>
      </c>
      <c r="B32" s="296"/>
      <c r="C32" s="147"/>
      <c r="D32" s="147"/>
    </row>
    <row r="33" spans="1:8">
      <c r="A33" s="289" t="s">
        <v>1438</v>
      </c>
      <c r="B33" s="296"/>
      <c r="C33" s="147"/>
      <c r="D33" s="147"/>
    </row>
    <row r="34" spans="1:8">
      <c r="A34" s="289" t="s">
        <v>1439</v>
      </c>
      <c r="B34" s="296"/>
      <c r="C34" s="147"/>
      <c r="D34" s="147"/>
    </row>
    <row r="35" spans="1:8">
      <c r="A35" s="289" t="s">
        <v>1440</v>
      </c>
      <c r="B35" s="296"/>
      <c r="C35" s="147"/>
      <c r="D35" s="147"/>
      <c r="H35" s="280"/>
    </row>
    <row r="36" spans="1:8">
      <c r="B36" s="296"/>
      <c r="C36" s="147"/>
      <c r="D36" s="147"/>
      <c r="H36" s="280"/>
    </row>
    <row r="37" spans="1:8">
      <c r="B37" s="296"/>
      <c r="C37" s="147"/>
      <c r="D37" s="147"/>
    </row>
    <row r="38" spans="1:8">
      <c r="B38" s="296"/>
      <c r="C38" s="147"/>
      <c r="D38" s="147"/>
      <c r="G38" s="280"/>
    </row>
    <row r="39" spans="1:8">
      <c r="B39" s="296"/>
      <c r="C39" s="147"/>
      <c r="D39" s="147"/>
    </row>
  </sheetData>
  <mergeCells count="14">
    <mergeCell ref="A3:O3"/>
    <mergeCell ref="K5:O5"/>
    <mergeCell ref="A18:O18"/>
    <mergeCell ref="A22:C25"/>
    <mergeCell ref="D22:H25"/>
    <mergeCell ref="I22:N23"/>
    <mergeCell ref="O22:O25"/>
    <mergeCell ref="I24:K25"/>
    <mergeCell ref="L24:N25"/>
    <mergeCell ref="D26:H28"/>
    <mergeCell ref="O26:O28"/>
    <mergeCell ref="A27:C27"/>
    <mergeCell ref="I27:K27"/>
    <mergeCell ref="L27:M27"/>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view="pageBreakPreview" zoomScaleNormal="100" zoomScaleSheetLayoutView="100" workbookViewId="0">
      <selection activeCell="K32" sqref="K32"/>
    </sheetView>
  </sheetViews>
  <sheetFormatPr defaultColWidth="9" defaultRowHeight="14.25"/>
  <cols>
    <col min="1" max="16384" width="9" style="114"/>
  </cols>
  <sheetData>
    <row r="1" spans="1:9">
      <c r="I1" s="138" t="s">
        <v>535</v>
      </c>
    </row>
    <row r="6" spans="1:9" ht="28.5">
      <c r="A6" s="917" t="s">
        <v>536</v>
      </c>
      <c r="B6" s="917"/>
      <c r="C6" s="917"/>
      <c r="D6" s="917"/>
      <c r="E6" s="917"/>
      <c r="F6" s="917"/>
      <c r="G6" s="917"/>
      <c r="H6" s="917"/>
      <c r="I6" s="917"/>
    </row>
    <row r="7" spans="1:9" ht="14.25" customHeight="1">
      <c r="A7" s="174"/>
      <c r="B7" s="174"/>
      <c r="C7" s="174"/>
      <c r="D7" s="174"/>
      <c r="E7" s="174"/>
      <c r="F7" s="174"/>
      <c r="G7" s="174"/>
      <c r="H7" s="174"/>
      <c r="I7" s="174"/>
    </row>
    <row r="8" spans="1:9" ht="14.25" customHeight="1">
      <c r="A8" s="174"/>
      <c r="B8" s="174"/>
      <c r="C8" s="174"/>
      <c r="D8" s="174"/>
      <c r="E8" s="174"/>
      <c r="F8" s="174"/>
      <c r="G8" s="174"/>
      <c r="H8" s="174"/>
      <c r="I8" s="174"/>
    </row>
    <row r="9" spans="1:9" ht="14.25" customHeight="1">
      <c r="A9" s="174"/>
      <c r="B9" s="174"/>
      <c r="C9" s="174"/>
      <c r="D9" s="174"/>
      <c r="E9" s="174"/>
      <c r="F9" s="174"/>
      <c r="G9" s="174"/>
      <c r="H9" s="174"/>
      <c r="I9" s="174"/>
    </row>
    <row r="10" spans="1:9">
      <c r="E10" s="114" t="s">
        <v>534</v>
      </c>
      <c r="F10" s="280">
        <f>入力シート!C8</f>
        <v>0</v>
      </c>
      <c r="G10" s="280">
        <f>入力シート!C10</f>
        <v>0</v>
      </c>
    </row>
    <row r="11" spans="1:9">
      <c r="F11" s="216"/>
      <c r="G11" s="216"/>
    </row>
    <row r="12" spans="1:9">
      <c r="F12" s="216"/>
      <c r="G12" s="216"/>
    </row>
    <row r="13" spans="1:9">
      <c r="F13" s="216"/>
      <c r="G13" s="216"/>
    </row>
    <row r="14" spans="1:9">
      <c r="E14" s="114" t="s">
        <v>533</v>
      </c>
      <c r="F14" s="447">
        <f>入力シート!C22</f>
        <v>0</v>
      </c>
      <c r="G14" s="216"/>
    </row>
    <row r="20" spans="1:6" ht="21" customHeight="1">
      <c r="A20" s="114" t="s">
        <v>537</v>
      </c>
    </row>
    <row r="21" spans="1:6" ht="21" customHeight="1"/>
    <row r="22" spans="1:6" ht="21" customHeight="1"/>
    <row r="28" spans="1:6">
      <c r="B28" s="391" t="s">
        <v>1326</v>
      </c>
      <c r="C28" s="265"/>
      <c r="D28" s="143"/>
    </row>
    <row r="29" spans="1:6">
      <c r="B29" s="139"/>
      <c r="C29" s="140"/>
    </row>
    <row r="30" spans="1:6">
      <c r="B30" s="139"/>
      <c r="C30" s="140"/>
    </row>
    <row r="32" spans="1:6">
      <c r="E32" s="138" t="s">
        <v>538</v>
      </c>
      <c r="F32" s="434">
        <f>入力シート!C29</f>
        <v>0</v>
      </c>
    </row>
    <row r="37" spans="5:7">
      <c r="E37" s="138" t="s">
        <v>539</v>
      </c>
      <c r="F37" s="141">
        <f>入力シート!C31</f>
        <v>0</v>
      </c>
      <c r="G37" s="141">
        <f>入力シート!C32</f>
        <v>0</v>
      </c>
    </row>
  </sheetData>
  <mergeCells count="1">
    <mergeCell ref="A6:I6"/>
  </mergeCells>
  <phoneticPr fontId="3"/>
  <pageMargins left="0.78740157480314965" right="0.78740157480314965" top="0.78740157480314965" bottom="0.78740157480314965" header="0.51181102362204722" footer="0.51181102362204722"/>
  <pageSetup paperSize="9" orientation="portrait" horizontalDpi="200" verticalDpi="200" r:id="rId1"/>
  <headerFooter alignWithMargins="0"/>
  <legacy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T46"/>
  <sheetViews>
    <sheetView view="pageBreakPreview" zoomScaleNormal="100" zoomScaleSheetLayoutView="100" workbookViewId="0">
      <selection activeCell="A3" sqref="A3:P3"/>
    </sheetView>
  </sheetViews>
  <sheetFormatPr defaultColWidth="5.875" defaultRowHeight="14.25"/>
  <cols>
    <col min="1" max="8" width="5.875" style="289"/>
    <col min="9" max="9" width="3.5" style="289" bestFit="1" customWidth="1"/>
    <col min="10" max="14" width="5.875" style="289"/>
    <col min="15" max="16" width="4.125" style="289" customWidth="1"/>
    <col min="17" max="16384" width="5.875" style="289"/>
  </cols>
  <sheetData>
    <row r="1" spans="1:20">
      <c r="P1" s="290" t="s">
        <v>661</v>
      </c>
    </row>
    <row r="3" spans="1:20" ht="28.5">
      <c r="A3" s="1873" t="s">
        <v>890</v>
      </c>
      <c r="B3" s="1873"/>
      <c r="C3" s="1873"/>
      <c r="D3" s="1873"/>
      <c r="E3" s="1873"/>
      <c r="F3" s="1873"/>
      <c r="G3" s="1873"/>
      <c r="H3" s="1873"/>
      <c r="I3" s="1873"/>
      <c r="J3" s="1873"/>
      <c r="K3" s="1873"/>
      <c r="L3" s="1873"/>
      <c r="M3" s="1873"/>
      <c r="N3" s="1873"/>
      <c r="O3" s="1873"/>
      <c r="P3" s="1873"/>
      <c r="Q3" s="724"/>
      <c r="R3" s="724"/>
      <c r="S3" s="724"/>
      <c r="T3" s="724"/>
    </row>
    <row r="5" spans="1:20">
      <c r="L5" s="1255" t="s">
        <v>1441</v>
      </c>
      <c r="M5" s="1255"/>
      <c r="N5" s="1255"/>
      <c r="O5" s="1255"/>
      <c r="P5" s="1255"/>
    </row>
    <row r="7" spans="1:20">
      <c r="A7" s="289" t="s">
        <v>613</v>
      </c>
    </row>
    <row r="9" spans="1:20">
      <c r="B9" s="289" t="str">
        <f>入力シート!C1</f>
        <v>令和4年7月10日執行参議院青森県選挙区選出議員選挙</v>
      </c>
      <c r="J9"/>
      <c r="K9"/>
    </row>
    <row r="11" spans="1:20">
      <c r="H11" s="290" t="s">
        <v>544</v>
      </c>
      <c r="J11" s="306">
        <f>入力シート!C8</f>
        <v>0</v>
      </c>
      <c r="K11" s="280"/>
      <c r="L11" s="280">
        <f>入力シート!C10</f>
        <v>0</v>
      </c>
    </row>
    <row r="13" spans="1:20">
      <c r="A13" s="289" t="s">
        <v>1492</v>
      </c>
    </row>
    <row r="14" spans="1:20" ht="14.25" customHeight="1">
      <c r="A14" s="307" t="s">
        <v>1493</v>
      </c>
      <c r="B14" s="307"/>
      <c r="C14" s="307"/>
      <c r="D14" s="307"/>
      <c r="E14" s="307"/>
      <c r="F14" s="308"/>
      <c r="G14" s="307"/>
      <c r="H14" s="307"/>
      <c r="I14" s="307"/>
      <c r="J14" s="307"/>
      <c r="K14" s="307"/>
      <c r="L14" s="307"/>
      <c r="M14" s="307"/>
      <c r="N14" s="307"/>
    </row>
    <row r="15" spans="1:20" ht="14.25" customHeight="1">
      <c r="A15" s="307"/>
      <c r="B15" s="307"/>
      <c r="C15" s="307"/>
      <c r="D15" s="307"/>
      <c r="E15" s="307"/>
      <c r="F15" s="308"/>
      <c r="G15" s="307"/>
      <c r="H15" s="307"/>
      <c r="I15" s="307"/>
      <c r="J15" s="307"/>
      <c r="K15" s="307"/>
      <c r="L15" s="307"/>
      <c r="M15" s="307"/>
      <c r="N15" s="307"/>
    </row>
    <row r="16" spans="1:20" ht="14.25" customHeight="1">
      <c r="A16" s="307"/>
      <c r="B16" s="307"/>
      <c r="C16" s="307"/>
      <c r="D16" s="307"/>
      <c r="E16" s="307"/>
      <c r="F16" s="308"/>
      <c r="G16" s="307"/>
      <c r="H16" s="307"/>
      <c r="I16" s="307"/>
      <c r="J16" s="307"/>
      <c r="K16" s="307"/>
      <c r="L16" s="307"/>
      <c r="M16" s="307"/>
      <c r="N16" s="307"/>
    </row>
    <row r="17" spans="1:15" ht="14.25" customHeight="1">
      <c r="A17" s="864" t="s">
        <v>589</v>
      </c>
      <c r="B17" s="864"/>
      <c r="C17" s="864"/>
      <c r="D17" s="864"/>
      <c r="E17" s="864"/>
      <c r="F17" s="864"/>
      <c r="G17" s="864"/>
      <c r="H17" s="864"/>
      <c r="I17" s="864"/>
      <c r="J17" s="864"/>
      <c r="K17" s="864"/>
      <c r="L17" s="864"/>
      <c r="M17" s="864"/>
      <c r="N17" s="864"/>
      <c r="O17" s="864"/>
    </row>
    <row r="18" spans="1:15" ht="14.25" customHeight="1">
      <c r="A18" s="309"/>
      <c r="B18" s="309"/>
      <c r="C18" s="309"/>
      <c r="D18" s="309"/>
      <c r="E18" s="309"/>
      <c r="F18" s="309"/>
      <c r="G18" s="309"/>
      <c r="H18" s="309"/>
      <c r="I18" s="309"/>
      <c r="J18" s="309"/>
      <c r="K18" s="309"/>
      <c r="L18" s="309"/>
      <c r="M18" s="309"/>
      <c r="N18" s="309"/>
      <c r="O18" s="309"/>
    </row>
    <row r="19" spans="1:15" ht="14.25" customHeight="1">
      <c r="A19" s="326" t="s">
        <v>43</v>
      </c>
      <c r="B19" s="309"/>
      <c r="C19" s="309"/>
      <c r="D19" s="1567" t="s">
        <v>1326</v>
      </c>
      <c r="E19" s="1567"/>
      <c r="F19" s="1567"/>
      <c r="G19" s="1567"/>
      <c r="H19" s="309"/>
      <c r="I19" s="309"/>
      <c r="J19" s="309"/>
      <c r="K19" s="309"/>
      <c r="L19" s="309"/>
      <c r="M19" s="309"/>
      <c r="N19" s="309"/>
      <c r="O19" s="309"/>
    </row>
    <row r="20" spans="1:15" ht="14.25" customHeight="1">
      <c r="A20" s="309"/>
      <c r="B20" s="309"/>
      <c r="C20" s="309"/>
      <c r="D20" s="309"/>
      <c r="E20" s="309"/>
      <c r="F20" s="309"/>
      <c r="G20" s="309"/>
      <c r="H20" s="309"/>
      <c r="I20" s="309"/>
      <c r="J20" s="309"/>
      <c r="K20" s="309"/>
      <c r="L20" s="309"/>
      <c r="M20" s="309"/>
      <c r="N20" s="309"/>
    </row>
    <row r="21" spans="1:15" ht="14.25" customHeight="1">
      <c r="A21" s="307" t="s">
        <v>44</v>
      </c>
      <c r="B21" s="307"/>
      <c r="C21" s="307"/>
      <c r="D21" s="307"/>
      <c r="E21" s="307"/>
      <c r="F21" s="307"/>
      <c r="G21" s="307"/>
      <c r="H21" s="307"/>
      <c r="I21" s="307"/>
      <c r="J21" s="307"/>
      <c r="K21" s="307"/>
      <c r="L21" s="307"/>
      <c r="M21" s="307"/>
      <c r="N21" s="307"/>
    </row>
    <row r="22" spans="1:15" ht="14.25" customHeight="1">
      <c r="A22" s="307"/>
      <c r="B22" s="1770"/>
      <c r="C22" s="1770"/>
      <c r="D22" s="1770"/>
      <c r="E22" s="1770"/>
      <c r="F22" s="1770"/>
      <c r="G22" s="1770"/>
      <c r="H22" s="1770"/>
      <c r="I22" s="1770"/>
      <c r="J22" s="1770"/>
      <c r="K22" s="1770"/>
      <c r="L22" s="1770"/>
      <c r="M22" s="1770"/>
      <c r="N22" s="1770"/>
    </row>
    <row r="23" spans="1:15" ht="14.25" customHeight="1">
      <c r="A23" s="307"/>
      <c r="B23" s="1770"/>
      <c r="C23" s="1770"/>
      <c r="D23" s="1770"/>
      <c r="E23" s="1770"/>
      <c r="F23" s="1770"/>
      <c r="G23" s="1770"/>
      <c r="H23" s="1770"/>
      <c r="I23" s="1770"/>
      <c r="J23" s="1770"/>
      <c r="K23" s="1770"/>
      <c r="L23" s="1770"/>
      <c r="M23" s="1770"/>
      <c r="N23" s="1770"/>
    </row>
    <row r="24" spans="1:15" ht="14.25" customHeight="1">
      <c r="A24" s="307"/>
      <c r="B24" s="1770"/>
      <c r="C24" s="1770"/>
      <c r="D24" s="1770"/>
      <c r="E24" s="1770"/>
      <c r="F24" s="1770"/>
      <c r="G24" s="1770"/>
      <c r="H24" s="1770"/>
      <c r="I24" s="1770"/>
      <c r="J24" s="1770"/>
      <c r="K24" s="1770"/>
      <c r="L24" s="1770"/>
      <c r="M24" s="1770"/>
      <c r="N24" s="1770"/>
    </row>
    <row r="25" spans="1:15" ht="14.25" customHeight="1">
      <c r="A25" s="307"/>
      <c r="B25" s="307"/>
      <c r="C25" s="307"/>
      <c r="D25" s="307"/>
      <c r="E25" s="307"/>
      <c r="F25" s="307"/>
      <c r="G25" s="307"/>
      <c r="H25" s="307"/>
      <c r="I25" s="307"/>
      <c r="J25" s="307"/>
      <c r="K25" s="307"/>
      <c r="L25" s="307"/>
      <c r="M25" s="307"/>
      <c r="N25" s="307"/>
    </row>
    <row r="26" spans="1:15" ht="14.25" customHeight="1">
      <c r="A26" s="307" t="s">
        <v>891</v>
      </c>
      <c r="B26" s="307"/>
      <c r="C26" s="307"/>
      <c r="E26" s="1800" t="s">
        <v>851</v>
      </c>
      <c r="F26" s="1800"/>
      <c r="G26" s="1800"/>
      <c r="H26" s="1800"/>
      <c r="I26" s="307"/>
      <c r="J26" s="307"/>
      <c r="K26" s="307"/>
      <c r="L26" s="307"/>
      <c r="M26" s="307"/>
      <c r="N26" s="307"/>
    </row>
    <row r="27" spans="1:15" ht="14.25" customHeight="1">
      <c r="A27" s="307"/>
      <c r="B27" s="307"/>
      <c r="C27" s="307"/>
      <c r="D27" s="307"/>
      <c r="E27" s="307"/>
      <c r="F27" s="307"/>
      <c r="G27" s="195"/>
      <c r="H27" s="307"/>
      <c r="I27" s="307"/>
      <c r="J27" s="307"/>
      <c r="K27" s="307"/>
      <c r="L27" s="307"/>
      <c r="M27" s="307"/>
      <c r="N27" s="307"/>
    </row>
    <row r="28" spans="1:15" ht="24" customHeight="1">
      <c r="A28" s="1272" t="s">
        <v>47</v>
      </c>
      <c r="B28" s="1273"/>
      <c r="C28" s="1273"/>
      <c r="D28" s="1273"/>
      <c r="E28" s="1274"/>
      <c r="F28" s="1272" t="s">
        <v>892</v>
      </c>
      <c r="G28" s="1273"/>
      <c r="H28" s="1273"/>
      <c r="I28" s="1274"/>
      <c r="J28" s="1272" t="s">
        <v>893</v>
      </c>
      <c r="K28" s="1273"/>
      <c r="L28" s="1273"/>
      <c r="M28" s="1273"/>
      <c r="N28" s="1273"/>
      <c r="O28" s="1274"/>
    </row>
    <row r="29" spans="1:15" ht="24" customHeight="1">
      <c r="A29" s="1797" t="s">
        <v>1489</v>
      </c>
      <c r="B29" s="1442"/>
      <c r="C29" s="1442"/>
      <c r="D29" s="1442"/>
      <c r="E29" s="1443"/>
      <c r="F29" s="1798"/>
      <c r="G29" s="1799"/>
      <c r="H29" s="1799"/>
      <c r="I29" s="329"/>
      <c r="J29" s="1798"/>
      <c r="K29" s="1799"/>
      <c r="L29" s="1799"/>
      <c r="M29" s="1799"/>
      <c r="N29" s="1799"/>
      <c r="O29" s="330"/>
    </row>
    <row r="30" spans="1:15" ht="24" customHeight="1">
      <c r="A30" s="1797" t="s">
        <v>1490</v>
      </c>
      <c r="B30" s="970"/>
      <c r="C30" s="970"/>
      <c r="D30" s="970"/>
      <c r="E30" s="971"/>
      <c r="F30" s="1798"/>
      <c r="G30" s="1799"/>
      <c r="H30" s="1799"/>
      <c r="I30" s="329"/>
      <c r="J30" s="1798"/>
      <c r="K30" s="1799"/>
      <c r="L30" s="1799"/>
      <c r="M30" s="1799"/>
      <c r="N30" s="1799"/>
      <c r="O30" s="330"/>
    </row>
    <row r="31" spans="1:15" ht="24" customHeight="1">
      <c r="A31" s="1797" t="s">
        <v>1491</v>
      </c>
      <c r="B31" s="970"/>
      <c r="C31" s="970"/>
      <c r="D31" s="970"/>
      <c r="E31" s="971"/>
      <c r="F31" s="1798"/>
      <c r="G31" s="1799"/>
      <c r="H31" s="1799"/>
      <c r="I31" s="329"/>
      <c r="J31" s="1798"/>
      <c r="K31" s="1799"/>
      <c r="L31" s="1799"/>
      <c r="M31" s="1799"/>
      <c r="N31" s="1799"/>
      <c r="O31" s="330"/>
    </row>
    <row r="32" spans="1:15" ht="24" customHeight="1">
      <c r="A32" s="1272" t="s">
        <v>48</v>
      </c>
      <c r="B32" s="1273"/>
      <c r="C32" s="1273"/>
      <c r="D32" s="1273"/>
      <c r="E32" s="1274"/>
      <c r="F32" s="1795"/>
      <c r="G32" s="1796"/>
      <c r="H32" s="1796"/>
      <c r="I32" s="329"/>
      <c r="J32" s="1795"/>
      <c r="K32" s="1796"/>
      <c r="L32" s="1796"/>
      <c r="M32" s="1796"/>
      <c r="N32" s="1796"/>
      <c r="O32" s="330"/>
    </row>
    <row r="34" spans="1:1">
      <c r="A34" s="289" t="s">
        <v>1494</v>
      </c>
    </row>
    <row r="35" spans="1:1">
      <c r="A35" s="289" t="s">
        <v>1495</v>
      </c>
    </row>
    <row r="37" spans="1:1">
      <c r="A37" s="289" t="s">
        <v>1496</v>
      </c>
    </row>
    <row r="38" spans="1:1">
      <c r="A38" s="289" t="s">
        <v>944</v>
      </c>
    </row>
    <row r="40" spans="1:1">
      <c r="A40" s="289" t="s">
        <v>1497</v>
      </c>
    </row>
    <row r="41" spans="1:1">
      <c r="A41" s="289" t="s">
        <v>1498</v>
      </c>
    </row>
    <row r="43" spans="1:1">
      <c r="A43" s="289" t="s">
        <v>1499</v>
      </c>
    </row>
    <row r="44" spans="1:1">
      <c r="A44" s="289" t="s">
        <v>1500</v>
      </c>
    </row>
    <row r="45" spans="1:1">
      <c r="A45" s="289" t="s">
        <v>1501</v>
      </c>
    </row>
    <row r="46" spans="1:1">
      <c r="A46" s="289" t="s">
        <v>1502</v>
      </c>
    </row>
  </sheetData>
  <mergeCells count="21">
    <mergeCell ref="E26:H26"/>
    <mergeCell ref="A3:P3"/>
    <mergeCell ref="L5:P5"/>
    <mergeCell ref="A17:O17"/>
    <mergeCell ref="D19:G19"/>
    <mergeCell ref="B22:N24"/>
    <mergeCell ref="A28:E28"/>
    <mergeCell ref="F28:I28"/>
    <mergeCell ref="J28:O28"/>
    <mergeCell ref="A29:E29"/>
    <mergeCell ref="F29:H29"/>
    <mergeCell ref="J29:N29"/>
    <mergeCell ref="A32:E32"/>
    <mergeCell ref="F32:H32"/>
    <mergeCell ref="J32:N32"/>
    <mergeCell ref="A30:E30"/>
    <mergeCell ref="F30:H30"/>
    <mergeCell ref="J30:N30"/>
    <mergeCell ref="A31:E31"/>
    <mergeCell ref="F31:H31"/>
    <mergeCell ref="J31:N31"/>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T41"/>
  <sheetViews>
    <sheetView view="pageBreakPreview" zoomScaleNormal="100" zoomScaleSheetLayoutView="100" workbookViewId="0">
      <selection activeCell="R8" sqref="R8"/>
    </sheetView>
  </sheetViews>
  <sheetFormatPr defaultColWidth="5.875" defaultRowHeight="14.25"/>
  <cols>
    <col min="1" max="16384" width="5.875" style="289"/>
  </cols>
  <sheetData>
    <row r="1" spans="1:20">
      <c r="O1" s="290" t="s">
        <v>458</v>
      </c>
    </row>
    <row r="2" spans="1:20">
      <c r="A2" s="289" t="s">
        <v>345</v>
      </c>
    </row>
    <row r="3" spans="1:20">
      <c r="A3" s="949"/>
      <c r="B3" s="949"/>
      <c r="C3" s="949"/>
      <c r="D3" s="949"/>
      <c r="E3" s="949"/>
      <c r="F3" s="949"/>
      <c r="G3" s="949"/>
      <c r="H3" s="949"/>
      <c r="I3" s="949"/>
      <c r="J3" s="949"/>
      <c r="K3" s="949"/>
      <c r="L3" s="949"/>
      <c r="M3" s="949"/>
      <c r="N3" s="949"/>
      <c r="O3" s="949"/>
      <c r="P3" s="293"/>
      <c r="Q3" s="293"/>
      <c r="R3" s="293"/>
      <c r="S3" s="293"/>
      <c r="T3" s="293"/>
    </row>
    <row r="4" spans="1:20" ht="28.5">
      <c r="A4" s="921" t="s">
        <v>895</v>
      </c>
      <c r="B4" s="921"/>
      <c r="C4" s="921"/>
      <c r="D4" s="921"/>
      <c r="E4" s="921"/>
      <c r="F4" s="921"/>
      <c r="G4" s="921"/>
      <c r="H4" s="921"/>
      <c r="I4" s="921"/>
      <c r="J4" s="921"/>
      <c r="K4" s="921"/>
      <c r="L4" s="921"/>
      <c r="M4" s="921"/>
      <c r="N4" s="921"/>
      <c r="O4" s="921"/>
    </row>
    <row r="5" spans="1:20" ht="14.25" customHeight="1">
      <c r="A5" s="189"/>
      <c r="B5" s="189"/>
      <c r="C5" s="189"/>
      <c r="D5" s="189"/>
      <c r="E5" s="189"/>
      <c r="F5" s="189"/>
      <c r="G5" s="189"/>
      <c r="H5" s="189"/>
      <c r="I5" s="189"/>
      <c r="J5" s="189"/>
      <c r="K5" s="189"/>
      <c r="L5" s="189"/>
      <c r="M5" s="189"/>
      <c r="N5" s="189"/>
    </row>
    <row r="7" spans="1:20" ht="24" customHeight="1">
      <c r="A7" s="289" t="s">
        <v>896</v>
      </c>
    </row>
    <row r="8" spans="1:20" ht="24" customHeight="1">
      <c r="A8" s="289" t="s">
        <v>897</v>
      </c>
    </row>
    <row r="9" spans="1:20" ht="14.25" customHeight="1"/>
    <row r="10" spans="1:20" ht="14.25" customHeight="1"/>
    <row r="12" spans="1:20">
      <c r="A12" s="331" t="s">
        <v>1332</v>
      </c>
      <c r="B12" s="295"/>
      <c r="C12" s="295"/>
      <c r="D12" s="295"/>
      <c r="E12" s="295"/>
    </row>
    <row r="14" spans="1:20">
      <c r="L14" s="1801"/>
      <c r="M14" s="1801"/>
      <c r="N14" s="1801"/>
    </row>
    <row r="16" spans="1:20">
      <c r="G16" s="289" t="s">
        <v>1435</v>
      </c>
      <c r="O16" s="290" t="s">
        <v>1588</v>
      </c>
    </row>
    <row r="17" spans="1:15">
      <c r="O17" s="290"/>
    </row>
    <row r="18" spans="1:15">
      <c r="O18" s="290"/>
    </row>
    <row r="19" spans="1:15">
      <c r="O19" s="290"/>
    </row>
    <row r="20" spans="1:15">
      <c r="A20" s="949" t="s">
        <v>589</v>
      </c>
      <c r="B20" s="949"/>
      <c r="C20" s="949"/>
      <c r="D20" s="949"/>
      <c r="E20" s="949"/>
      <c r="F20" s="949"/>
      <c r="G20" s="949"/>
      <c r="H20" s="949"/>
      <c r="I20" s="949"/>
      <c r="J20" s="949"/>
      <c r="K20" s="949"/>
      <c r="L20" s="949"/>
      <c r="M20" s="949"/>
      <c r="N20" s="949"/>
      <c r="O20" s="949"/>
    </row>
    <row r="22" spans="1:15">
      <c r="A22" s="333" t="s">
        <v>853</v>
      </c>
      <c r="B22" s="280" t="str">
        <f>入力シート!C1</f>
        <v>令和4年7月10日執行参議院青森県選挙区選出議員選挙</v>
      </c>
      <c r="K22"/>
    </row>
    <row r="23" spans="1:15">
      <c r="A23" s="333"/>
      <c r="J23" s="305"/>
      <c r="K23" s="305"/>
    </row>
    <row r="25" spans="1:15">
      <c r="A25" s="333" t="s">
        <v>898</v>
      </c>
      <c r="B25" s="289" t="s">
        <v>856</v>
      </c>
      <c r="E25" s="306">
        <f>入力シート!C8</f>
        <v>0</v>
      </c>
      <c r="F25" s="280"/>
      <c r="G25" s="280">
        <f>入力シート!C10</f>
        <v>0</v>
      </c>
      <c r="H25" s="290"/>
    </row>
    <row r="26" spans="1:15">
      <c r="E26" s="306"/>
      <c r="F26" s="280"/>
      <c r="G26" s="280"/>
      <c r="H26" s="290"/>
    </row>
    <row r="28" spans="1:15">
      <c r="A28" s="333" t="s">
        <v>899</v>
      </c>
      <c r="B28" s="289" t="s">
        <v>901</v>
      </c>
      <c r="E28" s="1802" t="s">
        <v>902</v>
      </c>
      <c r="F28" s="1802"/>
      <c r="G28" s="1802"/>
      <c r="H28" s="295"/>
    </row>
    <row r="29" spans="1:15" ht="14.25" customHeight="1">
      <c r="A29" s="307"/>
      <c r="B29" s="307"/>
      <c r="C29" s="307"/>
      <c r="D29" s="307"/>
      <c r="E29" s="307"/>
      <c r="F29" s="308"/>
      <c r="G29" s="307"/>
      <c r="H29" s="307"/>
      <c r="I29" s="307"/>
      <c r="J29" s="307"/>
      <c r="K29" s="307"/>
      <c r="L29" s="307"/>
      <c r="M29" s="307"/>
      <c r="N29" s="307"/>
    </row>
    <row r="30" spans="1:15" ht="14.25" customHeight="1">
      <c r="A30" s="307"/>
      <c r="B30" s="307"/>
      <c r="C30" s="307"/>
      <c r="D30" s="307"/>
      <c r="E30" s="307"/>
      <c r="F30" s="308"/>
      <c r="G30" s="307"/>
      <c r="H30" s="307"/>
      <c r="I30" s="307"/>
      <c r="J30" s="307"/>
      <c r="K30" s="307"/>
      <c r="L30" s="307"/>
      <c r="M30" s="307"/>
      <c r="N30" s="307"/>
    </row>
    <row r="31" spans="1:15" ht="14.25" customHeight="1">
      <c r="A31" s="307"/>
      <c r="B31" s="307"/>
      <c r="C31" s="307"/>
      <c r="D31" s="307"/>
      <c r="E31" s="307"/>
      <c r="F31" s="308"/>
      <c r="G31" s="307"/>
      <c r="H31" s="307"/>
      <c r="I31" s="307"/>
      <c r="J31" s="307"/>
      <c r="K31" s="307"/>
      <c r="L31" s="307"/>
      <c r="M31" s="307"/>
      <c r="N31" s="307"/>
    </row>
    <row r="32" spans="1:15">
      <c r="B32" s="296"/>
      <c r="C32" s="147"/>
      <c r="D32" s="147"/>
      <c r="H32" s="280"/>
    </row>
    <row r="33" spans="1:8">
      <c r="A33" s="289" t="s">
        <v>1581</v>
      </c>
      <c r="B33" s="296"/>
      <c r="C33" s="147"/>
      <c r="D33" s="147"/>
      <c r="H33" s="280"/>
    </row>
    <row r="34" spans="1:8">
      <c r="A34" s="289" t="s">
        <v>1582</v>
      </c>
      <c r="B34" s="296"/>
      <c r="C34" s="147"/>
      <c r="D34" s="147"/>
    </row>
    <row r="35" spans="1:8">
      <c r="B35" s="296"/>
      <c r="C35" s="147"/>
      <c r="D35" s="147"/>
      <c r="G35" s="280"/>
    </row>
    <row r="36" spans="1:8">
      <c r="A36" s="289" t="s">
        <v>1583</v>
      </c>
      <c r="B36" s="296"/>
      <c r="C36" s="147"/>
      <c r="D36" s="147"/>
    </row>
    <row r="37" spans="1:8">
      <c r="A37" s="289" t="s">
        <v>1584</v>
      </c>
    </row>
    <row r="38" spans="1:8">
      <c r="A38" s="289" t="s">
        <v>1585</v>
      </c>
    </row>
    <row r="40" spans="1:8">
      <c r="A40" s="289" t="s">
        <v>1586</v>
      </c>
    </row>
    <row r="41" spans="1:8">
      <c r="A41" s="289" t="s">
        <v>1587</v>
      </c>
    </row>
  </sheetData>
  <mergeCells count="5">
    <mergeCell ref="A4:O4"/>
    <mergeCell ref="L14:N14"/>
    <mergeCell ref="A20:O20"/>
    <mergeCell ref="E28:G28"/>
    <mergeCell ref="A3:O3"/>
  </mergeCells>
  <phoneticPr fontId="3"/>
  <pageMargins left="0.78740157480314965" right="0.31496062992125984"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T50"/>
  <sheetViews>
    <sheetView view="pageBreakPreview" topLeftCell="A25" zoomScaleNormal="100" zoomScaleSheetLayoutView="100" workbookViewId="0">
      <selection activeCell="U36" sqref="U36"/>
    </sheetView>
  </sheetViews>
  <sheetFormatPr defaultColWidth="5.625" defaultRowHeight="14.25"/>
  <cols>
    <col min="1" max="16384" width="5.625" style="289"/>
  </cols>
  <sheetData>
    <row r="1" spans="1:20">
      <c r="P1" s="290" t="s">
        <v>460</v>
      </c>
    </row>
    <row r="2" spans="1:20">
      <c r="P2" s="290"/>
    </row>
    <row r="3" spans="1:20">
      <c r="A3" s="949"/>
      <c r="B3" s="949"/>
      <c r="C3" s="949"/>
      <c r="D3" s="949"/>
      <c r="E3" s="949"/>
      <c r="F3" s="949"/>
      <c r="G3" s="949"/>
      <c r="H3" s="949"/>
      <c r="I3" s="949"/>
      <c r="J3" s="949"/>
      <c r="K3" s="949"/>
      <c r="L3" s="949"/>
      <c r="M3" s="949"/>
      <c r="N3" s="949"/>
      <c r="O3" s="949"/>
      <c r="P3" s="293"/>
      <c r="Q3" s="293"/>
      <c r="R3" s="293"/>
      <c r="S3" s="293"/>
      <c r="T3" s="293"/>
    </row>
    <row r="4" spans="1:20" ht="28.5">
      <c r="A4" s="921" t="s">
        <v>904</v>
      </c>
      <c r="B4" s="921"/>
      <c r="C4" s="921"/>
      <c r="D4" s="921"/>
      <c r="E4" s="921"/>
      <c r="F4" s="921"/>
      <c r="G4" s="921"/>
      <c r="H4" s="921"/>
      <c r="I4" s="921"/>
      <c r="J4" s="921"/>
      <c r="K4" s="921"/>
      <c r="L4" s="921"/>
      <c r="M4" s="921"/>
      <c r="N4" s="921"/>
      <c r="O4" s="921"/>
      <c r="P4" s="921"/>
    </row>
    <row r="7" spans="1:20">
      <c r="A7" s="289" t="s">
        <v>905</v>
      </c>
      <c r="M7" s="332"/>
      <c r="N7" s="332"/>
      <c r="O7" s="332"/>
    </row>
    <row r="8" spans="1:20">
      <c r="M8" s="332"/>
      <c r="N8" s="332"/>
      <c r="O8" s="332"/>
    </row>
    <row r="9" spans="1:20">
      <c r="M9" s="332"/>
      <c r="N9" s="332"/>
      <c r="O9" s="332"/>
    </row>
    <row r="10" spans="1:20">
      <c r="B10" s="1027" t="s">
        <v>1329</v>
      </c>
      <c r="C10" s="1027"/>
      <c r="D10" s="1027"/>
      <c r="E10" s="1027"/>
      <c r="F10" s="1027"/>
    </row>
    <row r="11" spans="1:20">
      <c r="B11" s="332"/>
      <c r="C11" s="332"/>
      <c r="D11" s="332"/>
    </row>
    <row r="13" spans="1:20">
      <c r="B13" s="289" t="str">
        <f>入力シート!C1</f>
        <v>令和4年7月10日執行参議院青森県選挙区選出議員選挙</v>
      </c>
      <c r="J13"/>
      <c r="K13"/>
      <c r="L13" s="325"/>
    </row>
    <row r="15" spans="1:20">
      <c r="I15" s="290" t="s">
        <v>544</v>
      </c>
      <c r="K15" s="306">
        <f>入力シート!C8</f>
        <v>0</v>
      </c>
      <c r="L15" s="280"/>
      <c r="M15" s="280">
        <f>入力シート!C10</f>
        <v>0</v>
      </c>
    </row>
    <row r="16" spans="1:20">
      <c r="I16" s="290"/>
      <c r="K16" s="306"/>
      <c r="L16" s="280"/>
      <c r="M16" s="280"/>
    </row>
    <row r="17" spans="1:16" ht="14.25" customHeight="1">
      <c r="A17" s="307"/>
      <c r="B17" s="307"/>
      <c r="C17" s="307"/>
      <c r="D17" s="307"/>
      <c r="E17" s="307"/>
      <c r="F17" s="307"/>
      <c r="G17" s="308"/>
      <c r="H17" s="307"/>
      <c r="I17" s="307"/>
      <c r="J17" s="307"/>
      <c r="K17" s="307"/>
      <c r="L17" s="307"/>
      <c r="M17" s="307"/>
      <c r="N17" s="307"/>
      <c r="O17" s="307"/>
    </row>
    <row r="18" spans="1:16" ht="14.25" customHeight="1">
      <c r="A18" s="864" t="s">
        <v>589</v>
      </c>
      <c r="B18" s="864"/>
      <c r="C18" s="864"/>
      <c r="D18" s="864"/>
      <c r="E18" s="864"/>
      <c r="F18" s="864"/>
      <c r="G18" s="864"/>
      <c r="H18" s="864"/>
      <c r="I18" s="864"/>
      <c r="J18" s="864"/>
      <c r="K18" s="864"/>
      <c r="L18" s="864"/>
      <c r="M18" s="864"/>
      <c r="N18" s="864"/>
      <c r="O18" s="864"/>
      <c r="P18" s="864"/>
    </row>
    <row r="19" spans="1:16" ht="14.25" customHeight="1">
      <c r="A19" s="309"/>
      <c r="B19" s="309"/>
      <c r="C19" s="309"/>
      <c r="D19" s="309"/>
      <c r="E19" s="309"/>
      <c r="F19" s="309"/>
      <c r="G19" s="309"/>
      <c r="H19" s="309"/>
      <c r="I19" s="309"/>
      <c r="J19" s="309"/>
      <c r="K19" s="309"/>
      <c r="L19" s="309"/>
      <c r="M19" s="309"/>
      <c r="N19" s="309"/>
      <c r="O19" s="309"/>
    </row>
    <row r="20" spans="1:16" ht="28.5" customHeight="1">
      <c r="A20" s="1813" t="s">
        <v>906</v>
      </c>
      <c r="B20" s="1814"/>
      <c r="C20" s="1814"/>
      <c r="D20" s="1814"/>
      <c r="E20" s="1815"/>
      <c r="F20" s="1616"/>
      <c r="G20" s="1617"/>
      <c r="H20" s="1617"/>
      <c r="I20" s="1617"/>
      <c r="J20" s="1617"/>
      <c r="K20" s="1617"/>
      <c r="L20" s="1617"/>
      <c r="M20" s="1617"/>
      <c r="N20" s="1617"/>
      <c r="O20" s="1617"/>
      <c r="P20" s="334"/>
    </row>
    <row r="21" spans="1:16" ht="28.5" customHeight="1">
      <c r="A21" s="1816" t="s">
        <v>907</v>
      </c>
      <c r="B21" s="1817"/>
      <c r="C21" s="1817"/>
      <c r="D21" s="1817"/>
      <c r="E21" s="1818"/>
      <c r="F21" s="1619"/>
      <c r="G21" s="1620"/>
      <c r="H21" s="1620"/>
      <c r="I21" s="1620"/>
      <c r="J21" s="1620"/>
      <c r="K21" s="1620"/>
      <c r="L21" s="1620"/>
      <c r="M21" s="1620"/>
      <c r="N21" s="1620"/>
      <c r="O21" s="1620"/>
      <c r="P21" s="335"/>
    </row>
    <row r="22" spans="1:16" ht="28.5" customHeight="1">
      <c r="A22" s="1819" t="s">
        <v>908</v>
      </c>
      <c r="B22" s="1820"/>
      <c r="C22" s="1820"/>
      <c r="D22" s="1820"/>
      <c r="E22" s="1821"/>
      <c r="F22" s="1622"/>
      <c r="G22" s="1623"/>
      <c r="H22" s="1623"/>
      <c r="I22" s="1623"/>
      <c r="J22" s="1623"/>
      <c r="K22" s="1623"/>
      <c r="L22" s="1623"/>
      <c r="M22" s="1623"/>
      <c r="N22" s="1623"/>
      <c r="O22" s="1623"/>
      <c r="P22" s="336"/>
    </row>
    <row r="23" spans="1:16" ht="28.5" customHeight="1">
      <c r="A23" s="1803" t="s">
        <v>892</v>
      </c>
      <c r="B23" s="970"/>
      <c r="C23" s="970"/>
      <c r="D23" s="970"/>
      <c r="E23" s="971"/>
      <c r="F23" s="1804"/>
      <c r="G23" s="1805"/>
      <c r="H23" s="1805"/>
      <c r="I23" s="1805"/>
      <c r="J23" s="1805"/>
      <c r="K23" s="1805"/>
      <c r="L23" s="1805"/>
      <c r="M23" s="1805"/>
      <c r="N23" s="1805"/>
      <c r="O23" s="1805"/>
      <c r="P23" s="232"/>
    </row>
    <row r="24" spans="1:16" ht="28.5" customHeight="1">
      <c r="A24" s="1803" t="s">
        <v>83</v>
      </c>
      <c r="B24" s="970"/>
      <c r="C24" s="970"/>
      <c r="D24" s="970"/>
      <c r="E24" s="971"/>
      <c r="F24" s="1806"/>
      <c r="G24" s="1807"/>
      <c r="H24" s="1807"/>
      <c r="I24" s="1807"/>
      <c r="J24" s="1807"/>
      <c r="K24" s="1807"/>
      <c r="L24" s="1807"/>
      <c r="M24" s="1807"/>
      <c r="N24" s="1807"/>
      <c r="O24" s="1807"/>
      <c r="P24" s="208" t="s">
        <v>2</v>
      </c>
    </row>
    <row r="25" spans="1:16" ht="28.5" customHeight="1">
      <c r="A25" s="1808" t="s">
        <v>683</v>
      </c>
      <c r="B25" s="1809"/>
      <c r="C25" s="1809"/>
      <c r="D25" s="1809"/>
      <c r="E25" s="1810"/>
      <c r="F25" s="1849"/>
      <c r="G25" s="1850"/>
      <c r="H25" s="1850"/>
      <c r="I25" s="1850"/>
      <c r="J25" s="1850"/>
      <c r="K25" s="1850"/>
      <c r="L25" s="1850"/>
      <c r="M25" s="1850"/>
      <c r="N25" s="1850"/>
      <c r="O25" s="1850"/>
      <c r="P25" s="249"/>
    </row>
    <row r="26" spans="1:16" ht="21" customHeight="1">
      <c r="A26" s="236"/>
      <c r="B26" s="236"/>
      <c r="C26" s="236"/>
      <c r="D26" s="236"/>
      <c r="E26" s="236"/>
      <c r="F26" s="236"/>
      <c r="G26" s="236"/>
      <c r="H26" s="236"/>
      <c r="I26" s="236"/>
      <c r="J26" s="236"/>
      <c r="K26" s="236"/>
      <c r="L26" s="236"/>
      <c r="M26" s="236"/>
      <c r="N26" s="236"/>
      <c r="O26" s="236"/>
      <c r="P26" s="236"/>
    </row>
    <row r="27" spans="1:16">
      <c r="A27" s="289" t="s">
        <v>1589</v>
      </c>
      <c r="B27" s="216"/>
      <c r="C27" s="216"/>
      <c r="D27" s="216"/>
      <c r="E27" s="216"/>
      <c r="F27" s="216"/>
      <c r="G27" s="216"/>
      <c r="H27" s="216"/>
      <c r="I27" s="216"/>
      <c r="J27" s="216"/>
      <c r="K27" s="216"/>
      <c r="L27" s="216"/>
      <c r="M27" s="216"/>
      <c r="N27" s="216"/>
      <c r="O27" s="216"/>
      <c r="P27" s="216"/>
    </row>
    <row r="28" spans="1:16">
      <c r="A28" s="289" t="s">
        <v>1590</v>
      </c>
    </row>
    <row r="30" spans="1:16">
      <c r="A30" s="289" t="s">
        <v>1591</v>
      </c>
    </row>
    <row r="31" spans="1:16">
      <c r="A31" s="289" t="s">
        <v>423</v>
      </c>
    </row>
    <row r="33" spans="1:10">
      <c r="A33" s="289" t="s">
        <v>1592</v>
      </c>
    </row>
    <row r="34" spans="1:10">
      <c r="A34" s="289" t="s">
        <v>1593</v>
      </c>
    </row>
    <row r="36" spans="1:10">
      <c r="A36" s="289" t="s">
        <v>1594</v>
      </c>
    </row>
    <row r="37" spans="1:10">
      <c r="A37" s="289" t="s">
        <v>1595</v>
      </c>
    </row>
    <row r="38" spans="1:10" ht="9" customHeight="1"/>
    <row r="39" spans="1:10">
      <c r="A39" s="289" t="s">
        <v>917</v>
      </c>
    </row>
    <row r="40" spans="1:10">
      <c r="A40" s="289" t="s">
        <v>85</v>
      </c>
    </row>
    <row r="41" spans="1:10">
      <c r="C41" s="289" t="s">
        <v>1503</v>
      </c>
    </row>
    <row r="46" spans="1:10">
      <c r="C46" s="307"/>
      <c r="D46" s="307"/>
      <c r="E46" s="307"/>
      <c r="F46" s="307"/>
      <c r="G46" s="307"/>
      <c r="H46" s="307"/>
      <c r="I46" s="307"/>
    </row>
    <row r="47" spans="1:10">
      <c r="C47" s="307"/>
      <c r="D47" s="307"/>
      <c r="E47" s="307"/>
      <c r="F47" s="307"/>
      <c r="G47" s="307"/>
      <c r="H47" s="307"/>
      <c r="I47" s="307"/>
      <c r="J47" s="333"/>
    </row>
    <row r="50" spans="3:3">
      <c r="C50" s="280"/>
    </row>
  </sheetData>
  <mergeCells count="14">
    <mergeCell ref="A25:E25"/>
    <mergeCell ref="F25:O25"/>
    <mergeCell ref="A4:P4"/>
    <mergeCell ref="B10:F10"/>
    <mergeCell ref="A18:P18"/>
    <mergeCell ref="A20:E20"/>
    <mergeCell ref="F20:O22"/>
    <mergeCell ref="A21:E21"/>
    <mergeCell ref="A22:E22"/>
    <mergeCell ref="A3:O3"/>
    <mergeCell ref="A23:E23"/>
    <mergeCell ref="F23:O23"/>
    <mergeCell ref="A24:E24"/>
    <mergeCell ref="F24:O24"/>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legacyDrawing r:id="rId2"/>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T50"/>
  <sheetViews>
    <sheetView view="pageBreakPreview" zoomScaleNormal="100" zoomScaleSheetLayoutView="100" workbookViewId="0">
      <selection activeCell="X43" sqref="X43"/>
    </sheetView>
  </sheetViews>
  <sheetFormatPr defaultColWidth="5.875" defaultRowHeight="14.25"/>
  <cols>
    <col min="1" max="1" width="2.625" style="289" customWidth="1"/>
    <col min="2" max="2" width="5.875" style="289" customWidth="1"/>
    <col min="3" max="3" width="3.5" style="289" customWidth="1"/>
    <col min="4" max="4" width="5.875" style="289" customWidth="1"/>
    <col min="5" max="5" width="3.5" style="289" customWidth="1"/>
    <col min="6" max="6" width="5.875" style="289" customWidth="1"/>
    <col min="7" max="7" width="3.5" style="289" customWidth="1"/>
    <col min="8" max="8" width="5.875" style="289" customWidth="1"/>
    <col min="9" max="9" width="3.5" style="289" customWidth="1"/>
    <col min="10" max="10" width="5.875" style="289" customWidth="1"/>
    <col min="11" max="11" width="3.5" style="289" customWidth="1"/>
    <col min="12" max="12" width="5.875" style="289" customWidth="1"/>
    <col min="13" max="13" width="3.5" style="289" customWidth="1"/>
    <col min="14" max="14" width="5.875" style="289" customWidth="1"/>
    <col min="15" max="15" width="3.5" style="289" customWidth="1"/>
    <col min="16" max="16" width="5.875" style="289" customWidth="1"/>
    <col min="17" max="17" width="3.5" style="289" customWidth="1"/>
    <col min="18" max="18" width="5.875" style="289"/>
    <col min="19" max="19" width="3.5" style="289" customWidth="1"/>
    <col min="20" max="20" width="3.25" style="289" bestFit="1" customWidth="1"/>
    <col min="21" max="21" width="3.5" style="289" customWidth="1"/>
    <col min="22" max="22" width="5.875" style="289"/>
    <col min="23" max="23" width="3.5" style="289" customWidth="1"/>
    <col min="24" max="24" width="5.875" style="289"/>
    <col min="25" max="25" width="3.5" style="289" customWidth="1"/>
    <col min="26" max="26" width="5.875" style="289"/>
    <col min="27" max="27" width="3.5" style="289" customWidth="1"/>
    <col min="28" max="16384" width="5.875" style="289"/>
  </cols>
  <sheetData>
    <row r="1" spans="1:20">
      <c r="T1" s="290" t="s">
        <v>457</v>
      </c>
    </row>
    <row r="2" spans="1:20" ht="28.5">
      <c r="A2" s="921" t="s">
        <v>18</v>
      </c>
      <c r="B2" s="921"/>
      <c r="C2" s="921"/>
      <c r="D2" s="921"/>
      <c r="E2" s="921"/>
      <c r="F2" s="921"/>
      <c r="G2" s="921"/>
      <c r="H2" s="921"/>
      <c r="I2" s="921"/>
      <c r="J2" s="921"/>
      <c r="K2" s="921"/>
      <c r="L2" s="921"/>
      <c r="M2" s="921"/>
      <c r="N2" s="921"/>
      <c r="O2" s="921"/>
      <c r="P2" s="921"/>
      <c r="Q2" s="921"/>
      <c r="R2" s="921"/>
      <c r="S2" s="921"/>
      <c r="T2" s="921"/>
    </row>
    <row r="3" spans="1:20" ht="21" customHeight="1">
      <c r="A3" s="949" t="s">
        <v>918</v>
      </c>
      <c r="B3" s="949"/>
      <c r="C3" s="949"/>
      <c r="D3" s="949"/>
      <c r="E3" s="949"/>
      <c r="F3" s="949"/>
      <c r="G3" s="949"/>
      <c r="H3" s="949"/>
      <c r="I3" s="949"/>
      <c r="J3" s="949"/>
      <c r="K3" s="949"/>
      <c r="L3" s="949"/>
      <c r="M3" s="949"/>
      <c r="N3" s="949"/>
      <c r="O3" s="949"/>
      <c r="P3" s="949"/>
      <c r="Q3" s="949"/>
      <c r="R3" s="949"/>
      <c r="S3" s="949"/>
      <c r="T3" s="949"/>
    </row>
    <row r="4" spans="1:20" ht="21" customHeight="1">
      <c r="M4" s="415"/>
      <c r="N4" s="1848" t="s">
        <v>1337</v>
      </c>
      <c r="O4" s="1848"/>
      <c r="P4" s="1848"/>
      <c r="Q4" s="1848"/>
      <c r="R4" s="1848"/>
      <c r="S4" s="428"/>
      <c r="T4" s="429"/>
    </row>
    <row r="5" spans="1:20" ht="9" customHeight="1">
      <c r="M5" s="332"/>
      <c r="N5" s="332"/>
      <c r="O5" s="332"/>
    </row>
    <row r="6" spans="1:20">
      <c r="A6" s="289" t="s">
        <v>20</v>
      </c>
      <c r="C6" s="332"/>
      <c r="D6" s="332"/>
      <c r="E6" s="332"/>
    </row>
    <row r="7" spans="1:20">
      <c r="C7" s="332"/>
      <c r="D7" s="332"/>
      <c r="E7" s="332"/>
    </row>
    <row r="8" spans="1:20" ht="21" customHeight="1">
      <c r="C8" s="332"/>
      <c r="D8" s="332"/>
      <c r="E8" s="332"/>
      <c r="F8" s="1276" t="s">
        <v>275</v>
      </c>
      <c r="G8" s="1276"/>
      <c r="H8" s="1276"/>
      <c r="I8" s="1276"/>
      <c r="J8" s="1276"/>
      <c r="K8" s="1426"/>
      <c r="L8" s="1426"/>
      <c r="M8" s="1426"/>
      <c r="N8" s="1426"/>
      <c r="O8" s="1426"/>
      <c r="P8" s="1426"/>
      <c r="Q8" s="1426"/>
      <c r="R8" s="1426"/>
    </row>
    <row r="9" spans="1:20" ht="21" customHeight="1">
      <c r="C9" s="332"/>
      <c r="D9" s="332"/>
      <c r="E9" s="332"/>
      <c r="F9" s="1276" t="s">
        <v>919</v>
      </c>
      <c r="G9" s="1276"/>
      <c r="H9" s="1276"/>
      <c r="I9" s="1276"/>
      <c r="J9" s="1276"/>
      <c r="K9" s="1426"/>
      <c r="L9" s="1426"/>
      <c r="M9" s="1426"/>
      <c r="N9" s="1426"/>
      <c r="O9" s="1426"/>
      <c r="P9" s="1426"/>
      <c r="Q9" s="1426"/>
      <c r="R9" s="1426"/>
    </row>
    <row r="10" spans="1:20" ht="21" customHeight="1">
      <c r="C10" s="332"/>
      <c r="D10" s="332"/>
      <c r="E10" s="332"/>
      <c r="F10" s="1276" t="s">
        <v>920</v>
      </c>
      <c r="G10" s="1276"/>
      <c r="H10" s="1276"/>
      <c r="I10" s="1276"/>
      <c r="J10" s="1276"/>
      <c r="K10" s="1426"/>
      <c r="L10" s="1426"/>
      <c r="M10" s="1426"/>
      <c r="N10" s="1426"/>
      <c r="O10" s="1426"/>
      <c r="P10" s="1426"/>
      <c r="Q10" s="1426"/>
      <c r="R10" s="1426"/>
      <c r="S10" s="949"/>
      <c r="T10" s="949"/>
    </row>
    <row r="11" spans="1:20" ht="21" customHeight="1">
      <c r="C11" s="332"/>
      <c r="D11" s="332"/>
      <c r="E11" s="332"/>
      <c r="F11" s="1276" t="s">
        <v>21</v>
      </c>
      <c r="G11" s="1276"/>
      <c r="H11" s="1276"/>
      <c r="I11" s="1276"/>
      <c r="J11" s="1276"/>
      <c r="K11" s="1427"/>
      <c r="L11" s="1427"/>
      <c r="M11" s="1427"/>
      <c r="N11" s="1427"/>
      <c r="O11" s="1427"/>
      <c r="P11" s="1427"/>
      <c r="Q11" s="1427"/>
      <c r="R11" s="1427"/>
    </row>
    <row r="12" spans="1:20">
      <c r="C12" s="332"/>
      <c r="D12" s="332"/>
      <c r="E12" s="332"/>
    </row>
    <row r="13" spans="1:20">
      <c r="A13" s="289" t="s">
        <v>921</v>
      </c>
      <c r="C13" s="332"/>
      <c r="D13" s="332"/>
      <c r="E13" s="332"/>
    </row>
    <row r="14" spans="1:20" ht="9" customHeight="1">
      <c r="C14" s="332"/>
      <c r="D14" s="332"/>
      <c r="E14" s="332"/>
    </row>
    <row r="15" spans="1:20">
      <c r="A15" s="864" t="s">
        <v>589</v>
      </c>
      <c r="B15" s="864"/>
      <c r="C15" s="864"/>
      <c r="D15" s="864"/>
      <c r="E15" s="864"/>
      <c r="F15" s="864"/>
      <c r="G15" s="864"/>
      <c r="H15" s="864"/>
      <c r="I15" s="864"/>
      <c r="J15" s="864"/>
      <c r="K15" s="864"/>
      <c r="L15" s="864"/>
      <c r="M15" s="864"/>
      <c r="N15" s="864"/>
      <c r="O15" s="864"/>
      <c r="P15" s="864"/>
      <c r="Q15" s="864"/>
      <c r="R15" s="864"/>
      <c r="S15" s="864"/>
      <c r="T15" s="864"/>
    </row>
    <row r="16" spans="1:20" ht="9" customHeight="1">
      <c r="C16" s="332"/>
      <c r="D16" s="332"/>
      <c r="E16" s="332"/>
    </row>
    <row r="17" spans="1:20" ht="21" customHeight="1">
      <c r="A17" s="289" t="s">
        <v>23</v>
      </c>
      <c r="C17" s="332"/>
      <c r="D17" s="332"/>
      <c r="E17" s="1846">
        <f>R39</f>
        <v>0</v>
      </c>
      <c r="F17" s="1846"/>
      <c r="G17" s="1846"/>
      <c r="H17" s="1846"/>
      <c r="I17" s="1846"/>
      <c r="J17" s="146" t="s">
        <v>2</v>
      </c>
    </row>
    <row r="18" spans="1:20" ht="9" customHeight="1">
      <c r="C18" s="332"/>
      <c r="D18" s="332"/>
      <c r="E18" s="332"/>
    </row>
    <row r="19" spans="1:20" ht="21" customHeight="1">
      <c r="A19" s="289" t="s">
        <v>24</v>
      </c>
      <c r="C19" s="332"/>
      <c r="D19" s="332"/>
      <c r="E19" s="332"/>
    </row>
    <row r="20" spans="1:20" ht="21" customHeight="1">
      <c r="A20" s="289" t="s">
        <v>869</v>
      </c>
      <c r="C20" s="332"/>
      <c r="D20" s="332"/>
      <c r="E20" s="332"/>
    </row>
    <row r="21" spans="1:20" ht="9" customHeight="1"/>
    <row r="22" spans="1:20" ht="21" customHeight="1">
      <c r="A22" s="333" t="s">
        <v>870</v>
      </c>
      <c r="B22" s="325" t="str">
        <f>入力シート!C1</f>
        <v>令和4年7月10日執行参議院青森県選挙区選出議員選挙</v>
      </c>
      <c r="C22" s="293"/>
      <c r="D22" s="293"/>
      <c r="E22" s="293"/>
      <c r="F22" s="293"/>
      <c r="G22" s="293"/>
      <c r="H22" s="293"/>
      <c r="I22" s="293"/>
      <c r="J22" s="293"/>
      <c r="K22" s="293"/>
      <c r="L22" s="293"/>
      <c r="M22"/>
      <c r="N22" s="293"/>
      <c r="O22" s="293"/>
      <c r="P22" s="293"/>
    </row>
    <row r="23" spans="1:20" ht="9" customHeight="1"/>
    <row r="24" spans="1:20" ht="21" customHeight="1">
      <c r="A24" s="289" t="s">
        <v>26</v>
      </c>
      <c r="F24" s="1847">
        <f>入力シート!C8</f>
        <v>0</v>
      </c>
      <c r="G24" s="1847"/>
      <c r="H24" s="1847"/>
      <c r="J24" s="1072">
        <f>入力シート!C10</f>
        <v>0</v>
      </c>
      <c r="K24" s="1072"/>
      <c r="L24" s="1072"/>
    </row>
    <row r="25" spans="1:20" ht="9" customHeight="1">
      <c r="A25" s="307"/>
      <c r="B25" s="307"/>
      <c r="C25" s="307"/>
      <c r="D25" s="307"/>
      <c r="E25" s="307"/>
      <c r="F25" s="307"/>
      <c r="G25" s="308"/>
      <c r="H25" s="307"/>
      <c r="I25" s="307"/>
      <c r="J25" s="307"/>
      <c r="K25" s="307"/>
      <c r="L25" s="307"/>
      <c r="M25" s="307"/>
      <c r="N25" s="307"/>
      <c r="O25" s="307"/>
    </row>
    <row r="26" spans="1:20">
      <c r="A26" s="307" t="s">
        <v>267</v>
      </c>
      <c r="B26" s="307"/>
      <c r="C26" s="307"/>
      <c r="D26" s="307"/>
      <c r="E26" s="307"/>
      <c r="F26" s="218"/>
      <c r="G26" s="337"/>
      <c r="H26" s="311"/>
      <c r="I26" s="311"/>
      <c r="J26" s="218"/>
      <c r="K26" s="311"/>
      <c r="L26" s="311"/>
      <c r="M26" s="307"/>
      <c r="N26" s="307"/>
      <c r="O26" s="307"/>
    </row>
    <row r="27" spans="1:20" ht="24" customHeight="1">
      <c r="A27" s="307"/>
      <c r="B27" s="1797" t="s">
        <v>268</v>
      </c>
      <c r="C27" s="1442"/>
      <c r="D27" s="1442"/>
      <c r="E27" s="1443"/>
      <c r="F27" s="1452"/>
      <c r="G27" s="1453"/>
      <c r="H27" s="1453"/>
      <c r="I27" s="1453"/>
      <c r="J27" s="1453"/>
      <c r="K27" s="1454"/>
      <c r="L27" s="1447" t="s">
        <v>272</v>
      </c>
      <c r="M27" s="1448"/>
      <c r="N27" s="1448"/>
      <c r="O27" s="1841"/>
      <c r="P27" s="1842"/>
      <c r="Q27" s="1842"/>
      <c r="R27" s="1842"/>
      <c r="S27" s="1842"/>
      <c r="T27" s="1843"/>
    </row>
    <row r="28" spans="1:20" ht="24" customHeight="1">
      <c r="A28" s="307"/>
      <c r="B28" s="1797" t="s">
        <v>269</v>
      </c>
      <c r="C28" s="1442"/>
      <c r="D28" s="1442"/>
      <c r="E28" s="1443"/>
      <c r="F28" s="1444"/>
      <c r="G28" s="1445"/>
      <c r="H28" s="1445"/>
      <c r="I28" s="1445"/>
      <c r="J28" s="1445"/>
      <c r="K28" s="1446"/>
      <c r="L28" s="1447" t="s">
        <v>273</v>
      </c>
      <c r="M28" s="1448"/>
      <c r="N28" s="1448"/>
      <c r="O28" s="1841"/>
      <c r="P28" s="1842"/>
      <c r="Q28" s="1842"/>
      <c r="R28" s="1842"/>
      <c r="S28" s="1842"/>
      <c r="T28" s="1843"/>
    </row>
    <row r="29" spans="1:20" ht="24" customHeight="1">
      <c r="A29" s="307"/>
      <c r="B29" s="1797" t="s">
        <v>270</v>
      </c>
      <c r="C29" s="1442"/>
      <c r="D29" s="1442"/>
      <c r="E29" s="1443"/>
      <c r="F29" s="1452"/>
      <c r="G29" s="1453"/>
      <c r="H29" s="1453"/>
      <c r="I29" s="1453"/>
      <c r="J29" s="1453"/>
      <c r="K29" s="1454"/>
      <c r="L29" s="1447" t="s">
        <v>274</v>
      </c>
      <c r="M29" s="1448"/>
      <c r="N29" s="1448"/>
      <c r="O29" s="1841"/>
      <c r="P29" s="1842"/>
      <c r="Q29" s="1842"/>
      <c r="R29" s="1842"/>
      <c r="S29" s="1842"/>
      <c r="T29" s="1843"/>
    </row>
    <row r="30" spans="1:20" ht="24" customHeight="1">
      <c r="A30" s="307"/>
      <c r="B30" s="1844" t="s">
        <v>871</v>
      </c>
      <c r="C30" s="1456"/>
      <c r="D30" s="1456"/>
      <c r="E30" s="1457"/>
      <c r="F30" s="1458"/>
      <c r="G30" s="1459"/>
      <c r="H30" s="1459"/>
      <c r="I30" s="1459"/>
      <c r="J30" s="1459"/>
      <c r="K30" s="1459"/>
      <c r="L30" s="1459"/>
      <c r="M30" s="1459"/>
      <c r="N30" s="1459"/>
      <c r="O30" s="1459"/>
      <c r="P30" s="1459"/>
      <c r="Q30" s="1459"/>
      <c r="R30" s="1459"/>
      <c r="S30" s="1459"/>
      <c r="T30" s="1845"/>
    </row>
    <row r="31" spans="1:20" ht="24" customHeight="1">
      <c r="A31" s="307"/>
      <c r="B31" s="1834" t="s">
        <v>271</v>
      </c>
      <c r="C31" s="1835"/>
      <c r="D31" s="1835"/>
      <c r="E31" s="1836"/>
      <c r="F31" s="1837"/>
      <c r="G31" s="1838"/>
      <c r="H31" s="1838"/>
      <c r="I31" s="1838"/>
      <c r="J31" s="1838"/>
      <c r="K31" s="1838"/>
      <c r="L31" s="1838"/>
      <c r="M31" s="1838"/>
      <c r="N31" s="1838"/>
      <c r="O31" s="1838"/>
      <c r="P31" s="1838"/>
      <c r="Q31" s="1838"/>
      <c r="R31" s="1838"/>
      <c r="S31" s="1838"/>
      <c r="T31" s="1839"/>
    </row>
    <row r="32" spans="1:20" ht="9" customHeight="1">
      <c r="A32" s="307"/>
      <c r="B32" s="307"/>
      <c r="C32" s="307"/>
      <c r="D32" s="307"/>
      <c r="E32" s="307"/>
      <c r="F32" s="218"/>
      <c r="G32" s="337"/>
      <c r="H32" s="311"/>
      <c r="I32" s="311"/>
      <c r="J32" s="311"/>
      <c r="K32" s="311"/>
      <c r="L32" s="311"/>
      <c r="M32" s="307"/>
      <c r="N32" s="307"/>
      <c r="O32" s="307"/>
    </row>
    <row r="33" spans="1:20" ht="21" customHeight="1">
      <c r="A33" s="307"/>
      <c r="B33" s="307" t="s">
        <v>872</v>
      </c>
      <c r="C33" s="307"/>
      <c r="D33" s="307"/>
      <c r="E33" s="307"/>
      <c r="F33" s="218"/>
      <c r="G33" s="337"/>
      <c r="H33" s="311"/>
      <c r="I33" s="311"/>
      <c r="J33" s="311"/>
      <c r="K33" s="311"/>
      <c r="L33" s="311"/>
      <c r="M33" s="307"/>
      <c r="N33" s="307"/>
      <c r="O33" s="307"/>
    </row>
    <row r="34" spans="1:20" ht="33" customHeight="1">
      <c r="A34" s="307"/>
      <c r="B34" s="1840" t="s">
        <v>83</v>
      </c>
      <c r="C34" s="1840"/>
      <c r="D34" s="1840"/>
      <c r="E34" s="1840"/>
      <c r="F34" s="1840"/>
      <c r="G34" s="1840"/>
      <c r="H34" s="1840" t="s">
        <v>99</v>
      </c>
      <c r="I34" s="1840"/>
      <c r="J34" s="1840"/>
      <c r="K34" s="1840"/>
      <c r="L34" s="1840"/>
      <c r="M34" s="1840"/>
      <c r="N34" s="1840" t="s">
        <v>100</v>
      </c>
      <c r="O34" s="1840"/>
      <c r="P34" s="1840"/>
      <c r="Q34" s="1840"/>
      <c r="R34" s="1840"/>
      <c r="S34" s="1840"/>
      <c r="T34" s="417" t="s">
        <v>683</v>
      </c>
    </row>
    <row r="35" spans="1:20">
      <c r="A35" s="307"/>
      <c r="B35" s="1615" t="s">
        <v>88</v>
      </c>
      <c r="C35" s="1480"/>
      <c r="D35" s="1615" t="s">
        <v>922</v>
      </c>
      <c r="E35" s="1481"/>
      <c r="F35" s="1480" t="s">
        <v>90</v>
      </c>
      <c r="G35" s="1481"/>
      <c r="H35" s="1615" t="s">
        <v>88</v>
      </c>
      <c r="I35" s="1480"/>
      <c r="J35" s="1615" t="s">
        <v>922</v>
      </c>
      <c r="K35" s="1481"/>
      <c r="L35" s="1480" t="s">
        <v>90</v>
      </c>
      <c r="M35" s="1481"/>
      <c r="N35" s="1615" t="s">
        <v>88</v>
      </c>
      <c r="O35" s="1480"/>
      <c r="P35" s="1615" t="s">
        <v>922</v>
      </c>
      <c r="Q35" s="1481"/>
      <c r="R35" s="1480" t="s">
        <v>90</v>
      </c>
      <c r="S35" s="1481"/>
      <c r="T35" s="1775"/>
    </row>
    <row r="36" spans="1:20">
      <c r="A36" s="307"/>
      <c r="B36" s="253" t="s">
        <v>923</v>
      </c>
      <c r="C36" s="254"/>
      <c r="D36" s="253" t="s">
        <v>924</v>
      </c>
      <c r="E36" s="255"/>
      <c r="F36" s="256" t="s">
        <v>925</v>
      </c>
      <c r="G36" s="255"/>
      <c r="H36" s="253" t="s">
        <v>926</v>
      </c>
      <c r="I36" s="254"/>
      <c r="J36" s="253" t="s">
        <v>927</v>
      </c>
      <c r="K36" s="255"/>
      <c r="L36" s="256" t="s">
        <v>928</v>
      </c>
      <c r="M36" s="255"/>
      <c r="N36" s="253" t="s">
        <v>929</v>
      </c>
      <c r="O36" s="254"/>
      <c r="P36" s="253" t="s">
        <v>930</v>
      </c>
      <c r="Q36" s="255"/>
      <c r="R36" s="256" t="s">
        <v>931</v>
      </c>
      <c r="S36" s="255"/>
      <c r="T36" s="1776"/>
    </row>
    <row r="37" spans="1:20">
      <c r="A37" s="307"/>
      <c r="B37" s="257"/>
      <c r="C37" s="258"/>
      <c r="D37" s="257"/>
      <c r="E37" s="259"/>
      <c r="F37" s="258" t="s">
        <v>932</v>
      </c>
      <c r="G37" s="260"/>
      <c r="H37" s="257"/>
      <c r="I37" s="258"/>
      <c r="J37" s="257"/>
      <c r="K37" s="259"/>
      <c r="L37" s="258" t="s">
        <v>933</v>
      </c>
      <c r="M37" s="260"/>
      <c r="N37" s="257"/>
      <c r="O37" s="258"/>
      <c r="P37" s="257"/>
      <c r="Q37" s="259"/>
      <c r="R37" s="258" t="s">
        <v>934</v>
      </c>
      <c r="S37" s="260"/>
      <c r="T37" s="1776"/>
    </row>
    <row r="38" spans="1:20">
      <c r="A38" s="307"/>
      <c r="B38" s="206"/>
      <c r="C38" s="262" t="s">
        <v>2</v>
      </c>
      <c r="D38" s="261"/>
      <c r="E38" s="261"/>
      <c r="F38" s="263"/>
      <c r="G38" s="262" t="s">
        <v>2</v>
      </c>
      <c r="H38" s="261"/>
      <c r="I38" s="261" t="s">
        <v>2</v>
      </c>
      <c r="J38" s="263"/>
      <c r="K38" s="262"/>
      <c r="L38" s="261"/>
      <c r="M38" s="261" t="s">
        <v>2</v>
      </c>
      <c r="N38" s="263"/>
      <c r="O38" s="262" t="s">
        <v>2</v>
      </c>
      <c r="P38" s="261"/>
      <c r="Q38" s="261"/>
      <c r="R38" s="263"/>
      <c r="S38" s="262" t="s">
        <v>2</v>
      </c>
      <c r="T38" s="1776"/>
    </row>
    <row r="39" spans="1:20" ht="21" customHeight="1">
      <c r="A39" s="307"/>
      <c r="B39" s="1878"/>
      <c r="C39" s="1879"/>
      <c r="D39" s="1880"/>
      <c r="E39" s="1881"/>
      <c r="F39" s="1874">
        <f>B39*D39</f>
        <v>0</v>
      </c>
      <c r="G39" s="1875"/>
      <c r="H39" s="1882">
        <v>56613</v>
      </c>
      <c r="I39" s="1883"/>
      <c r="J39" s="1884">
        <v>3</v>
      </c>
      <c r="K39" s="1885"/>
      <c r="L39" s="1874">
        <f>H39*J39</f>
        <v>169839</v>
      </c>
      <c r="M39" s="1875"/>
      <c r="N39" s="1874">
        <f>IF(B39&gt;H39,(H39),(B39))</f>
        <v>0</v>
      </c>
      <c r="O39" s="1875"/>
      <c r="P39" s="1876">
        <f>IF(D39&gt;J39,(J39),(D39))</f>
        <v>0</v>
      </c>
      <c r="Q39" s="1877"/>
      <c r="R39" s="1874">
        <f>N39*P39</f>
        <v>0</v>
      </c>
      <c r="S39" s="1875"/>
      <c r="T39" s="1777"/>
    </row>
    <row r="40" spans="1:20" ht="9" customHeight="1">
      <c r="A40" s="307"/>
      <c r="B40" s="418"/>
      <c r="C40" s="418"/>
      <c r="D40" s="419"/>
      <c r="E40" s="419"/>
      <c r="F40" s="420"/>
      <c r="G40" s="420"/>
      <c r="H40" s="418"/>
      <c r="I40" s="418"/>
      <c r="J40" s="421"/>
      <c r="K40" s="421"/>
      <c r="L40" s="420"/>
      <c r="M40" s="420"/>
      <c r="N40" s="420"/>
      <c r="O40" s="420"/>
      <c r="P40" s="422"/>
      <c r="Q40" s="422"/>
      <c r="R40" s="420"/>
      <c r="S40" s="420"/>
    </row>
    <row r="41" spans="1:20" ht="14.25" customHeight="1">
      <c r="A41" s="307" t="s">
        <v>1596</v>
      </c>
      <c r="B41" s="423"/>
      <c r="C41" s="423"/>
      <c r="D41" s="424"/>
      <c r="E41" s="424"/>
      <c r="F41" s="425"/>
      <c r="G41" s="425"/>
      <c r="H41" s="423"/>
      <c r="I41" s="423"/>
      <c r="J41" s="426"/>
      <c r="K41" s="426"/>
      <c r="L41" s="425"/>
      <c r="M41" s="425"/>
      <c r="N41" s="425"/>
      <c r="O41" s="425"/>
      <c r="P41" s="427"/>
      <c r="Q41" s="427"/>
      <c r="R41" s="425"/>
      <c r="S41" s="425"/>
    </row>
    <row r="42" spans="1:20" ht="14.25" customHeight="1">
      <c r="A42" s="289" t="s">
        <v>1597</v>
      </c>
      <c r="B42" s="307"/>
      <c r="C42" s="307"/>
      <c r="D42" s="307"/>
      <c r="E42" s="307"/>
      <c r="F42" s="307"/>
      <c r="G42" s="307"/>
      <c r="H42" s="307"/>
      <c r="I42" s="307"/>
      <c r="J42" s="307"/>
      <c r="K42" s="307"/>
      <c r="L42" s="307"/>
      <c r="M42" s="307"/>
      <c r="N42" s="307"/>
      <c r="O42" s="307"/>
      <c r="P42" s="307"/>
      <c r="Q42" s="307"/>
      <c r="R42" s="307"/>
      <c r="S42" s="307"/>
    </row>
    <row r="43" spans="1:20" ht="14.25" customHeight="1">
      <c r="A43" s="289" t="s">
        <v>935</v>
      </c>
      <c r="C43" s="307"/>
      <c r="D43" s="307"/>
      <c r="E43" s="307"/>
      <c r="F43" s="307"/>
      <c r="G43" s="308"/>
      <c r="H43" s="307"/>
      <c r="I43" s="307"/>
      <c r="J43" s="307"/>
      <c r="K43" s="307"/>
      <c r="L43" s="307"/>
      <c r="M43" s="307"/>
      <c r="N43" s="307"/>
      <c r="O43" s="307"/>
    </row>
    <row r="44" spans="1:20" ht="14.25" customHeight="1">
      <c r="A44" s="289" t="s">
        <v>885</v>
      </c>
      <c r="C44" s="309"/>
      <c r="D44" s="309"/>
      <c r="E44" s="309"/>
      <c r="F44" s="309"/>
      <c r="G44" s="309"/>
      <c r="H44" s="309"/>
      <c r="I44" s="309"/>
      <c r="J44" s="309"/>
      <c r="K44" s="309"/>
      <c r="L44" s="309"/>
      <c r="M44" s="309"/>
      <c r="N44" s="309"/>
      <c r="O44" s="309"/>
      <c r="P44" s="309"/>
    </row>
    <row r="45" spans="1:20">
      <c r="A45" s="289" t="s">
        <v>936</v>
      </c>
      <c r="B45" s="307"/>
    </row>
    <row r="46" spans="1:20">
      <c r="A46" s="289" t="s">
        <v>886</v>
      </c>
    </row>
    <row r="47" spans="1:20">
      <c r="A47" s="289" t="s">
        <v>1598</v>
      </c>
    </row>
    <row r="48" spans="1:20">
      <c r="A48" s="289" t="s">
        <v>1422</v>
      </c>
    </row>
    <row r="49" spans="1:1">
      <c r="A49" s="289" t="s">
        <v>1423</v>
      </c>
    </row>
    <row r="50" spans="1:1">
      <c r="A50" s="289" t="s">
        <v>1424</v>
      </c>
    </row>
  </sheetData>
  <mergeCells count="52">
    <mergeCell ref="A2:T2"/>
    <mergeCell ref="A3:T3"/>
    <mergeCell ref="N4:R4"/>
    <mergeCell ref="F8:J8"/>
    <mergeCell ref="K8:R10"/>
    <mergeCell ref="F9:J9"/>
    <mergeCell ref="F10:J10"/>
    <mergeCell ref="S10:T10"/>
    <mergeCell ref="F11:J11"/>
    <mergeCell ref="K11:R11"/>
    <mergeCell ref="E17:I17"/>
    <mergeCell ref="F24:H24"/>
    <mergeCell ref="J24:L24"/>
    <mergeCell ref="A15:T15"/>
    <mergeCell ref="B27:E27"/>
    <mergeCell ref="F27:K27"/>
    <mergeCell ref="L27:N27"/>
    <mergeCell ref="O27:T27"/>
    <mergeCell ref="B28:E28"/>
    <mergeCell ref="F28:K28"/>
    <mergeCell ref="L28:N28"/>
    <mergeCell ref="O28:T28"/>
    <mergeCell ref="B29:E29"/>
    <mergeCell ref="F29:K29"/>
    <mergeCell ref="L29:N29"/>
    <mergeCell ref="O29:T29"/>
    <mergeCell ref="B30:E30"/>
    <mergeCell ref="F30:T30"/>
    <mergeCell ref="B35:C35"/>
    <mergeCell ref="D35:E35"/>
    <mergeCell ref="F35:G35"/>
    <mergeCell ref="H35:I35"/>
    <mergeCell ref="J35:K35"/>
    <mergeCell ref="B31:E31"/>
    <mergeCell ref="F31:T31"/>
    <mergeCell ref="B34:G34"/>
    <mergeCell ref="H34:M34"/>
    <mergeCell ref="N34:S34"/>
    <mergeCell ref="B39:C39"/>
    <mergeCell ref="D39:E39"/>
    <mergeCell ref="F39:G39"/>
    <mergeCell ref="H39:I39"/>
    <mergeCell ref="J39:K39"/>
    <mergeCell ref="L35:M35"/>
    <mergeCell ref="N35:O35"/>
    <mergeCell ref="P35:Q35"/>
    <mergeCell ref="R35:S35"/>
    <mergeCell ref="T35:T39"/>
    <mergeCell ref="L39:M39"/>
    <mergeCell ref="N39:O39"/>
    <mergeCell ref="P39:Q39"/>
    <mergeCell ref="R39:S39"/>
  </mergeCells>
  <phoneticPr fontId="3"/>
  <pageMargins left="0.78740157480314965" right="0.15748031496062992" top="0.59055118110236227" bottom="0.59055118110236227" header="0.51181102362204722" footer="0.51181102362204722"/>
  <pageSetup paperSize="9" orientation="portrait" blackAndWhite="1" horizontalDpi="200" verticalDpi="200" r:id="rId1"/>
  <headerFooter alignWithMargins="0"/>
  <colBreaks count="1" manualBreakCount="1">
    <brk id="25" max="42" man="1"/>
  </colBreaks>
  <legacyDrawing r:id="rId2"/>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T39"/>
  <sheetViews>
    <sheetView view="pageBreakPreview" zoomScaleNormal="100" zoomScaleSheetLayoutView="100" workbookViewId="0">
      <selection activeCell="H11" sqref="H11"/>
    </sheetView>
  </sheetViews>
  <sheetFormatPr defaultColWidth="5.875" defaultRowHeight="14.25"/>
  <cols>
    <col min="1" max="12" width="5.875" style="289"/>
    <col min="13" max="13" width="8.75" style="289" customWidth="1"/>
    <col min="14" max="14" width="3.375" style="289" customWidth="1"/>
    <col min="15" max="16384" width="5.875" style="289"/>
  </cols>
  <sheetData>
    <row r="1" spans="1:20">
      <c r="O1" s="290" t="s">
        <v>937</v>
      </c>
    </row>
    <row r="3" spans="1:20" ht="28.5">
      <c r="A3" s="1873" t="s">
        <v>938</v>
      </c>
      <c r="B3" s="1873"/>
      <c r="C3" s="1873"/>
      <c r="D3" s="1873"/>
      <c r="E3" s="1873"/>
      <c r="F3" s="1873"/>
      <c r="G3" s="1873"/>
      <c r="H3" s="1873"/>
      <c r="I3" s="1873"/>
      <c r="J3" s="1873"/>
      <c r="K3" s="1873"/>
      <c r="L3" s="1873"/>
      <c r="M3" s="1873"/>
      <c r="N3" s="1873"/>
      <c r="O3" s="1873"/>
      <c r="P3" s="724"/>
      <c r="Q3" s="724"/>
      <c r="R3" s="724"/>
      <c r="S3" s="724"/>
      <c r="T3" s="724"/>
    </row>
    <row r="5" spans="1:20">
      <c r="K5" s="1658" t="s">
        <v>1420</v>
      </c>
      <c r="L5" s="1658"/>
      <c r="M5" s="1658"/>
      <c r="N5" s="1658"/>
      <c r="O5" s="1658"/>
    </row>
    <row r="7" spans="1:20">
      <c r="A7" s="289" t="s">
        <v>613</v>
      </c>
    </row>
    <row r="10" spans="1:20">
      <c r="B10" s="289" t="str">
        <f>入力シート!C1</f>
        <v>令和4年7月10日執行参議院青森県選挙区選出議員選挙</v>
      </c>
      <c r="I10"/>
      <c r="J10"/>
      <c r="K10" s="325"/>
    </row>
    <row r="12" spans="1:20">
      <c r="H12" s="290" t="s">
        <v>544</v>
      </c>
      <c r="J12" s="306">
        <f>入力シート!C8</f>
        <v>0</v>
      </c>
      <c r="K12" s="280"/>
      <c r="L12" s="280">
        <f>入力シート!C10</f>
        <v>0</v>
      </c>
    </row>
    <row r="13" spans="1:20">
      <c r="H13" s="290"/>
      <c r="J13" s="306"/>
      <c r="K13" s="280"/>
      <c r="L13" s="280"/>
    </row>
    <row r="15" spans="1:20">
      <c r="A15" s="289" t="s">
        <v>939</v>
      </c>
    </row>
    <row r="17" spans="1:15" ht="14.25" customHeight="1">
      <c r="A17" s="307"/>
      <c r="B17" s="307"/>
      <c r="C17" s="307"/>
      <c r="D17" s="307"/>
      <c r="E17" s="307"/>
      <c r="F17" s="308"/>
      <c r="G17" s="307"/>
      <c r="H17" s="307"/>
      <c r="I17" s="307"/>
      <c r="J17" s="307"/>
      <c r="K17" s="307"/>
      <c r="L17" s="307"/>
      <c r="M17" s="307"/>
      <c r="N17" s="307"/>
    </row>
    <row r="18" spans="1:15" ht="14.25" customHeight="1">
      <c r="A18" s="864" t="s">
        <v>589</v>
      </c>
      <c r="B18" s="864"/>
      <c r="C18" s="864"/>
      <c r="D18" s="864"/>
      <c r="E18" s="864"/>
      <c r="F18" s="864"/>
      <c r="G18" s="864"/>
      <c r="H18" s="864"/>
      <c r="I18" s="864"/>
      <c r="J18" s="864"/>
      <c r="K18" s="864"/>
      <c r="L18" s="864"/>
      <c r="M18" s="864"/>
      <c r="N18" s="864"/>
      <c r="O18" s="864"/>
    </row>
    <row r="19" spans="1:15" ht="14.25" customHeight="1">
      <c r="A19" s="309"/>
      <c r="B19" s="309"/>
      <c r="C19" s="309"/>
      <c r="D19" s="309"/>
      <c r="E19" s="309"/>
      <c r="F19" s="309"/>
      <c r="G19" s="309"/>
      <c r="H19" s="309"/>
      <c r="I19" s="309"/>
      <c r="J19" s="309"/>
      <c r="K19" s="309"/>
      <c r="L19" s="309"/>
      <c r="M19" s="309"/>
      <c r="N19" s="309"/>
    </row>
    <row r="20" spans="1:15" ht="14.25" customHeight="1">
      <c r="A20" s="307"/>
      <c r="B20" s="307"/>
      <c r="C20" s="307"/>
      <c r="D20" s="307"/>
      <c r="E20" s="307"/>
      <c r="F20" s="307"/>
      <c r="G20" s="307"/>
      <c r="H20" s="307"/>
      <c r="I20" s="307"/>
      <c r="J20" s="307"/>
      <c r="K20" s="307"/>
      <c r="L20" s="307"/>
      <c r="M20" s="307"/>
      <c r="N20" s="307"/>
    </row>
    <row r="21" spans="1:15" ht="14.25" customHeight="1">
      <c r="A21" s="307"/>
      <c r="B21" s="307"/>
      <c r="C21" s="307"/>
      <c r="D21" s="307"/>
      <c r="E21" s="307"/>
      <c r="F21" s="307"/>
      <c r="G21" s="195"/>
      <c r="H21" s="307"/>
      <c r="I21" s="307"/>
      <c r="J21" s="307"/>
      <c r="K21" s="307"/>
      <c r="L21" s="307"/>
      <c r="M21" s="307"/>
      <c r="N21" s="307"/>
    </row>
    <row r="22" spans="1:15" ht="18" customHeight="1">
      <c r="A22" s="1783" t="s">
        <v>702</v>
      </c>
      <c r="B22" s="1784"/>
      <c r="C22" s="1785"/>
      <c r="D22" s="1790" t="s">
        <v>848</v>
      </c>
      <c r="E22" s="1791"/>
      <c r="F22" s="1791"/>
      <c r="G22" s="1791"/>
      <c r="H22" s="1792"/>
      <c r="I22" s="1783" t="s">
        <v>704</v>
      </c>
      <c r="J22" s="1784"/>
      <c r="K22" s="1784"/>
      <c r="L22" s="1784"/>
      <c r="M22" s="1784"/>
      <c r="N22" s="1785"/>
      <c r="O22" s="1775" t="s">
        <v>683</v>
      </c>
    </row>
    <row r="23" spans="1:15" ht="18" customHeight="1">
      <c r="A23" s="1786"/>
      <c r="B23" s="864"/>
      <c r="C23" s="1279"/>
      <c r="D23" s="1793"/>
      <c r="E23" s="911"/>
      <c r="F23" s="911"/>
      <c r="G23" s="911"/>
      <c r="H23" s="1794"/>
      <c r="I23" s="1787"/>
      <c r="J23" s="1788"/>
      <c r="K23" s="1788"/>
      <c r="L23" s="1788"/>
      <c r="M23" s="1788"/>
      <c r="N23" s="1789"/>
      <c r="O23" s="1776"/>
    </row>
    <row r="24" spans="1:15" ht="18" customHeight="1">
      <c r="A24" s="1786"/>
      <c r="B24" s="864"/>
      <c r="C24" s="1279"/>
      <c r="D24" s="1793"/>
      <c r="E24" s="911"/>
      <c r="F24" s="911"/>
      <c r="G24" s="911"/>
      <c r="H24" s="1794"/>
      <c r="I24" s="1783" t="s">
        <v>889</v>
      </c>
      <c r="J24" s="1784"/>
      <c r="K24" s="1785"/>
      <c r="L24" s="1783" t="s">
        <v>70</v>
      </c>
      <c r="M24" s="1784"/>
      <c r="N24" s="1785"/>
      <c r="O24" s="1776"/>
    </row>
    <row r="25" spans="1:15" ht="18" customHeight="1">
      <c r="A25" s="1787"/>
      <c r="B25" s="1788"/>
      <c r="C25" s="1789"/>
      <c r="D25" s="1793"/>
      <c r="E25" s="911"/>
      <c r="F25" s="911"/>
      <c r="G25" s="911"/>
      <c r="H25" s="1794"/>
      <c r="I25" s="1787"/>
      <c r="J25" s="1788"/>
      <c r="K25" s="1789"/>
      <c r="L25" s="1787"/>
      <c r="M25" s="1788"/>
      <c r="N25" s="1789"/>
      <c r="O25" s="1777"/>
    </row>
    <row r="26" spans="1:15" ht="22.5" customHeight="1">
      <c r="A26" s="310"/>
      <c r="B26" s="311"/>
      <c r="C26" s="312"/>
      <c r="D26" s="1766"/>
      <c r="E26" s="1767"/>
      <c r="F26" s="1767"/>
      <c r="G26" s="1767"/>
      <c r="H26" s="1768"/>
      <c r="I26" s="313"/>
      <c r="J26" s="314"/>
      <c r="K26" s="315"/>
      <c r="L26" s="313"/>
      <c r="M26" s="314"/>
      <c r="N26" s="315"/>
      <c r="O26" s="1775"/>
    </row>
    <row r="27" spans="1:15" ht="22.5" customHeight="1">
      <c r="A27" s="1566" t="s">
        <v>1413</v>
      </c>
      <c r="B27" s="1567"/>
      <c r="C27" s="1568"/>
      <c r="D27" s="1769"/>
      <c r="E27" s="1770"/>
      <c r="F27" s="1770"/>
      <c r="G27" s="1770"/>
      <c r="H27" s="1771"/>
      <c r="I27" s="1778"/>
      <c r="J27" s="1779"/>
      <c r="K27" s="1780"/>
      <c r="L27" s="1781"/>
      <c r="M27" s="1782"/>
      <c r="N27" s="316" t="s">
        <v>2</v>
      </c>
      <c r="O27" s="1776"/>
    </row>
    <row r="28" spans="1:15" ht="22.5" customHeight="1">
      <c r="A28" s="317"/>
      <c r="B28" s="318"/>
      <c r="C28" s="319"/>
      <c r="D28" s="1772"/>
      <c r="E28" s="1773"/>
      <c r="F28" s="1773"/>
      <c r="G28" s="1773"/>
      <c r="H28" s="1774"/>
      <c r="I28" s="320"/>
      <c r="J28" s="321"/>
      <c r="K28" s="322"/>
      <c r="L28" s="320"/>
      <c r="M28" s="321"/>
      <c r="N28" s="322"/>
      <c r="O28" s="1777"/>
    </row>
    <row r="29" spans="1:15">
      <c r="A29" s="307"/>
      <c r="B29" s="307"/>
      <c r="C29" s="307"/>
      <c r="D29" s="307"/>
      <c r="E29" s="307"/>
      <c r="F29" s="307"/>
      <c r="G29" s="307"/>
      <c r="H29" s="307"/>
      <c r="I29" s="307"/>
      <c r="J29" s="307"/>
      <c r="K29" s="307"/>
      <c r="L29" s="307"/>
      <c r="M29" s="307"/>
      <c r="N29" s="307"/>
    </row>
    <row r="30" spans="1:15" s="293" customFormat="1" ht="14.25" customHeight="1">
      <c r="B30" s="323"/>
      <c r="C30" s="161"/>
      <c r="D30" s="161"/>
    </row>
    <row r="31" spans="1:15">
      <c r="A31" s="289" t="s">
        <v>1436</v>
      </c>
      <c r="B31" s="296"/>
      <c r="C31" s="147"/>
      <c r="D31" s="147"/>
    </row>
    <row r="32" spans="1:15">
      <c r="A32" s="289" t="s">
        <v>1504</v>
      </c>
      <c r="B32" s="296"/>
      <c r="C32" s="147"/>
      <c r="D32" s="147"/>
    </row>
    <row r="33" spans="1:8">
      <c r="A33" s="289" t="s">
        <v>1505</v>
      </c>
      <c r="B33" s="296"/>
      <c r="C33" s="147"/>
      <c r="D33" s="147"/>
    </row>
    <row r="34" spans="1:8">
      <c r="A34" s="289" t="s">
        <v>1506</v>
      </c>
      <c r="B34" s="296"/>
      <c r="C34" s="147"/>
      <c r="D34" s="147"/>
    </row>
    <row r="35" spans="1:8">
      <c r="A35" s="289" t="s">
        <v>1507</v>
      </c>
      <c r="B35" s="296"/>
      <c r="C35" s="147"/>
      <c r="D35" s="147"/>
      <c r="H35" s="280"/>
    </row>
    <row r="36" spans="1:8">
      <c r="B36" s="296"/>
      <c r="C36" s="147"/>
      <c r="D36" s="147"/>
      <c r="H36" s="280"/>
    </row>
    <row r="37" spans="1:8">
      <c r="B37" s="296"/>
      <c r="C37" s="147"/>
      <c r="D37" s="147"/>
    </row>
    <row r="38" spans="1:8">
      <c r="B38" s="296"/>
      <c r="C38" s="147"/>
      <c r="D38" s="147"/>
      <c r="G38" s="280"/>
    </row>
    <row r="39" spans="1:8">
      <c r="B39" s="296"/>
      <c r="C39" s="147"/>
      <c r="D39" s="147"/>
    </row>
  </sheetData>
  <mergeCells count="14">
    <mergeCell ref="A3:O3"/>
    <mergeCell ref="K5:O5"/>
    <mergeCell ref="A18:O18"/>
    <mergeCell ref="A22:C25"/>
    <mergeCell ref="D22:H25"/>
    <mergeCell ref="I22:N23"/>
    <mergeCell ref="O22:O25"/>
    <mergeCell ref="I24:K25"/>
    <mergeCell ref="L24:N25"/>
    <mergeCell ref="D26:H28"/>
    <mergeCell ref="O26:O28"/>
    <mergeCell ref="A27:C27"/>
    <mergeCell ref="I27:K27"/>
    <mergeCell ref="L27:M27"/>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T46"/>
  <sheetViews>
    <sheetView view="pageBreakPreview" zoomScaleNormal="100" zoomScaleSheetLayoutView="100" workbookViewId="0">
      <selection activeCell="A3" sqref="A3:P3"/>
    </sheetView>
  </sheetViews>
  <sheetFormatPr defaultColWidth="5.875" defaultRowHeight="14.25"/>
  <cols>
    <col min="1" max="8" width="5.875" style="289"/>
    <col min="9" max="9" width="3.5" style="289" bestFit="1" customWidth="1"/>
    <col min="10" max="14" width="5.875" style="289"/>
    <col min="15" max="16" width="4.125" style="289" customWidth="1"/>
    <col min="17" max="16384" width="5.875" style="289"/>
  </cols>
  <sheetData>
    <row r="1" spans="1:20">
      <c r="P1" s="290" t="s">
        <v>940</v>
      </c>
    </row>
    <row r="3" spans="1:20" ht="28.5">
      <c r="A3" s="1886" t="s">
        <v>941</v>
      </c>
      <c r="B3" s="1886"/>
      <c r="C3" s="1886"/>
      <c r="D3" s="1886"/>
      <c r="E3" s="1886"/>
      <c r="F3" s="1886"/>
      <c r="G3" s="1886"/>
      <c r="H3" s="1886"/>
      <c r="I3" s="1886"/>
      <c r="J3" s="1886"/>
      <c r="K3" s="1886"/>
      <c r="L3" s="1886"/>
      <c r="M3" s="1886"/>
      <c r="N3" s="1886"/>
      <c r="O3" s="1886"/>
      <c r="P3" s="1886"/>
      <c r="Q3" s="724"/>
      <c r="R3" s="724"/>
      <c r="S3" s="724"/>
      <c r="T3" s="724"/>
    </row>
    <row r="5" spans="1:20">
      <c r="L5" s="1255" t="s">
        <v>1441</v>
      </c>
      <c r="M5" s="1255"/>
      <c r="N5" s="1255"/>
      <c r="O5" s="1255"/>
      <c r="P5" s="1255"/>
    </row>
    <row r="7" spans="1:20">
      <c r="A7" s="289" t="s">
        <v>613</v>
      </c>
    </row>
    <row r="9" spans="1:20">
      <c r="B9" s="289" t="str">
        <f>入力シート!C1</f>
        <v>令和4年7月10日執行参議院青森県選挙区選出議員選挙</v>
      </c>
      <c r="J9"/>
      <c r="K9"/>
    </row>
    <row r="11" spans="1:20">
      <c r="H11" s="290" t="s">
        <v>544</v>
      </c>
      <c r="J11" s="306">
        <f>入力シート!C8</f>
        <v>0</v>
      </c>
      <c r="K11" s="280"/>
      <c r="L11" s="280">
        <f>入力シート!C10</f>
        <v>0</v>
      </c>
    </row>
    <row r="13" spans="1:20">
      <c r="A13" s="289" t="s">
        <v>942</v>
      </c>
    </row>
    <row r="14" spans="1:20" ht="14.25" customHeight="1">
      <c r="A14" s="307" t="s">
        <v>943</v>
      </c>
      <c r="B14" s="307"/>
      <c r="C14" s="307"/>
      <c r="D14" s="307"/>
      <c r="E14" s="307"/>
      <c r="F14" s="308"/>
      <c r="G14" s="307"/>
      <c r="H14" s="307"/>
      <c r="I14" s="307"/>
      <c r="J14" s="307"/>
      <c r="K14" s="307"/>
      <c r="L14" s="307"/>
      <c r="M14" s="307"/>
      <c r="N14" s="307"/>
    </row>
    <row r="15" spans="1:20" ht="14.25" customHeight="1">
      <c r="A15" s="307"/>
      <c r="B15" s="307"/>
      <c r="C15" s="307"/>
      <c r="D15" s="307"/>
      <c r="E15" s="307"/>
      <c r="F15" s="308"/>
      <c r="G15" s="307"/>
      <c r="H15" s="307"/>
      <c r="I15" s="307"/>
      <c r="J15" s="307"/>
      <c r="K15" s="307"/>
      <c r="L15" s="307"/>
      <c r="M15" s="307"/>
      <c r="N15" s="307"/>
    </row>
    <row r="16" spans="1:20" ht="14.25" customHeight="1">
      <c r="A16" s="307"/>
      <c r="B16" s="307"/>
      <c r="C16" s="307"/>
      <c r="D16" s="307"/>
      <c r="E16" s="307"/>
      <c r="F16" s="308"/>
      <c r="G16" s="307"/>
      <c r="H16" s="307"/>
      <c r="I16" s="307"/>
      <c r="J16" s="307"/>
      <c r="K16" s="307"/>
      <c r="L16" s="307"/>
      <c r="M16" s="307"/>
      <c r="N16" s="307"/>
    </row>
    <row r="17" spans="1:15" ht="14.25" customHeight="1">
      <c r="A17" s="864" t="s">
        <v>589</v>
      </c>
      <c r="B17" s="864"/>
      <c r="C17" s="864"/>
      <c r="D17" s="864"/>
      <c r="E17" s="864"/>
      <c r="F17" s="864"/>
      <c r="G17" s="864"/>
      <c r="H17" s="864"/>
      <c r="I17" s="864"/>
      <c r="J17" s="864"/>
      <c r="K17" s="864"/>
      <c r="L17" s="864"/>
      <c r="M17" s="864"/>
      <c r="N17" s="864"/>
      <c r="O17" s="864"/>
    </row>
    <row r="18" spans="1:15" ht="14.25" customHeight="1">
      <c r="A18" s="309"/>
      <c r="B18" s="309"/>
      <c r="C18" s="309"/>
      <c r="D18" s="309"/>
      <c r="E18" s="309"/>
      <c r="F18" s="309"/>
      <c r="G18" s="309"/>
      <c r="H18" s="309"/>
      <c r="I18" s="309"/>
      <c r="J18" s="309"/>
      <c r="K18" s="309"/>
      <c r="L18" s="309"/>
      <c r="M18" s="309"/>
      <c r="N18" s="309"/>
      <c r="O18" s="309"/>
    </row>
    <row r="19" spans="1:15" ht="14.25" customHeight="1">
      <c r="A19" s="326" t="s">
        <v>43</v>
      </c>
      <c r="B19" s="309"/>
      <c r="C19" s="309"/>
      <c r="D19" s="1567" t="s">
        <v>1326</v>
      </c>
      <c r="E19" s="1567"/>
      <c r="F19" s="1567"/>
      <c r="G19" s="1567"/>
      <c r="H19" s="309"/>
      <c r="I19" s="309"/>
      <c r="J19" s="309"/>
      <c r="K19" s="309"/>
      <c r="L19" s="309"/>
      <c r="M19" s="309"/>
      <c r="N19" s="309"/>
      <c r="O19" s="309"/>
    </row>
    <row r="20" spans="1:15" ht="14.25" customHeight="1">
      <c r="A20" s="309"/>
      <c r="B20" s="309"/>
      <c r="C20" s="309"/>
      <c r="D20" s="309"/>
      <c r="E20" s="309"/>
      <c r="F20" s="309"/>
      <c r="G20" s="309"/>
      <c r="H20" s="309"/>
      <c r="I20" s="309"/>
      <c r="J20" s="309"/>
      <c r="K20" s="309"/>
      <c r="L20" s="309"/>
      <c r="M20" s="309"/>
      <c r="N20" s="309"/>
    </row>
    <row r="21" spans="1:15" ht="14.25" customHeight="1">
      <c r="A21" s="307" t="s">
        <v>44</v>
      </c>
      <c r="B21" s="307"/>
      <c r="C21" s="307"/>
      <c r="D21" s="307"/>
      <c r="E21" s="307"/>
      <c r="F21" s="307"/>
      <c r="G21" s="307"/>
      <c r="H21" s="307"/>
      <c r="I21" s="307"/>
      <c r="J21" s="307"/>
      <c r="K21" s="307"/>
      <c r="L21" s="307"/>
      <c r="M21" s="307"/>
      <c r="N21" s="307"/>
    </row>
    <row r="22" spans="1:15" ht="14.25" customHeight="1">
      <c r="A22" s="307"/>
      <c r="B22" s="1770"/>
      <c r="C22" s="1770"/>
      <c r="D22" s="1770"/>
      <c r="E22" s="1770"/>
      <c r="F22" s="1770"/>
      <c r="G22" s="1770"/>
      <c r="H22" s="1770"/>
      <c r="I22" s="1770"/>
      <c r="J22" s="1770"/>
      <c r="K22" s="1770"/>
      <c r="L22" s="1770"/>
      <c r="M22" s="1770"/>
      <c r="N22" s="1770"/>
    </row>
    <row r="23" spans="1:15" ht="14.25" customHeight="1">
      <c r="A23" s="307"/>
      <c r="B23" s="1770"/>
      <c r="C23" s="1770"/>
      <c r="D23" s="1770"/>
      <c r="E23" s="1770"/>
      <c r="F23" s="1770"/>
      <c r="G23" s="1770"/>
      <c r="H23" s="1770"/>
      <c r="I23" s="1770"/>
      <c r="J23" s="1770"/>
      <c r="K23" s="1770"/>
      <c r="L23" s="1770"/>
      <c r="M23" s="1770"/>
      <c r="N23" s="1770"/>
    </row>
    <row r="24" spans="1:15" ht="14.25" customHeight="1">
      <c r="A24" s="307"/>
      <c r="B24" s="1770"/>
      <c r="C24" s="1770"/>
      <c r="D24" s="1770"/>
      <c r="E24" s="1770"/>
      <c r="F24" s="1770"/>
      <c r="G24" s="1770"/>
      <c r="H24" s="1770"/>
      <c r="I24" s="1770"/>
      <c r="J24" s="1770"/>
      <c r="K24" s="1770"/>
      <c r="L24" s="1770"/>
      <c r="M24" s="1770"/>
      <c r="N24" s="1770"/>
    </row>
    <row r="25" spans="1:15" ht="14.25" customHeight="1">
      <c r="A25" s="307"/>
      <c r="B25" s="307"/>
      <c r="C25" s="307"/>
      <c r="D25" s="307"/>
      <c r="E25" s="307"/>
      <c r="F25" s="307"/>
      <c r="G25" s="307"/>
      <c r="H25" s="307"/>
      <c r="I25" s="307"/>
      <c r="J25" s="307"/>
      <c r="K25" s="307"/>
      <c r="L25" s="307"/>
      <c r="M25" s="307"/>
      <c r="N25" s="307"/>
    </row>
    <row r="26" spans="1:15" ht="14.25" customHeight="1">
      <c r="A26" s="307" t="s">
        <v>891</v>
      </c>
      <c r="B26" s="307"/>
      <c r="C26" s="307"/>
      <c r="E26" s="1800" t="s">
        <v>851</v>
      </c>
      <c r="F26" s="1800"/>
      <c r="G26" s="1800"/>
      <c r="H26" s="1800"/>
      <c r="I26" s="307"/>
      <c r="J26" s="307"/>
      <c r="K26" s="307"/>
      <c r="L26" s="307"/>
      <c r="M26" s="307"/>
      <c r="N26" s="307"/>
    </row>
    <row r="27" spans="1:15" ht="14.25" customHeight="1">
      <c r="A27" s="307"/>
      <c r="B27" s="307"/>
      <c r="C27" s="307"/>
      <c r="D27" s="307"/>
      <c r="E27" s="307"/>
      <c r="F27" s="307"/>
      <c r="G27" s="195"/>
      <c r="H27" s="307"/>
      <c r="I27" s="307"/>
      <c r="J27" s="307"/>
      <c r="K27" s="307"/>
      <c r="L27" s="307"/>
      <c r="M27" s="307"/>
      <c r="N27" s="307"/>
    </row>
    <row r="28" spans="1:15" ht="24" customHeight="1">
      <c r="A28" s="1272" t="s">
        <v>47</v>
      </c>
      <c r="B28" s="1273"/>
      <c r="C28" s="1273"/>
      <c r="D28" s="1273"/>
      <c r="E28" s="1274"/>
      <c r="F28" s="1272" t="s">
        <v>892</v>
      </c>
      <c r="G28" s="1273"/>
      <c r="H28" s="1273"/>
      <c r="I28" s="1274"/>
      <c r="J28" s="1272" t="s">
        <v>893</v>
      </c>
      <c r="K28" s="1273"/>
      <c r="L28" s="1273"/>
      <c r="M28" s="1273"/>
      <c r="N28" s="1273"/>
      <c r="O28" s="1274"/>
    </row>
    <row r="29" spans="1:15" ht="24" customHeight="1">
      <c r="A29" s="1797" t="s">
        <v>1489</v>
      </c>
      <c r="B29" s="1442"/>
      <c r="C29" s="1442"/>
      <c r="D29" s="1442"/>
      <c r="E29" s="1443"/>
      <c r="F29" s="1798"/>
      <c r="G29" s="1799"/>
      <c r="H29" s="1799"/>
      <c r="I29" s="329"/>
      <c r="J29" s="1798"/>
      <c r="K29" s="1799"/>
      <c r="L29" s="1799"/>
      <c r="M29" s="1799"/>
      <c r="N29" s="1799"/>
      <c r="O29" s="330"/>
    </row>
    <row r="30" spans="1:15" ht="24" customHeight="1">
      <c r="A30" s="1797" t="s">
        <v>1490</v>
      </c>
      <c r="B30" s="970"/>
      <c r="C30" s="970"/>
      <c r="D30" s="970"/>
      <c r="E30" s="971"/>
      <c r="F30" s="1798"/>
      <c r="G30" s="1799"/>
      <c r="H30" s="1799"/>
      <c r="I30" s="329"/>
      <c r="J30" s="1798"/>
      <c r="K30" s="1799"/>
      <c r="L30" s="1799"/>
      <c r="M30" s="1799"/>
      <c r="N30" s="1799"/>
      <c r="O30" s="330"/>
    </row>
    <row r="31" spans="1:15" ht="24" customHeight="1">
      <c r="A31" s="1797" t="s">
        <v>1491</v>
      </c>
      <c r="B31" s="970"/>
      <c r="C31" s="970"/>
      <c r="D31" s="970"/>
      <c r="E31" s="971"/>
      <c r="F31" s="1798"/>
      <c r="G31" s="1799"/>
      <c r="H31" s="1799"/>
      <c r="I31" s="329"/>
      <c r="J31" s="1798"/>
      <c r="K31" s="1799"/>
      <c r="L31" s="1799"/>
      <c r="M31" s="1799"/>
      <c r="N31" s="1799"/>
      <c r="O31" s="330"/>
    </row>
    <row r="32" spans="1:15" ht="24" customHeight="1">
      <c r="A32" s="1272" t="s">
        <v>48</v>
      </c>
      <c r="B32" s="1273"/>
      <c r="C32" s="1273"/>
      <c r="D32" s="1273"/>
      <c r="E32" s="1274"/>
      <c r="F32" s="1795"/>
      <c r="G32" s="1796"/>
      <c r="H32" s="1796"/>
      <c r="I32" s="329"/>
      <c r="J32" s="1795"/>
      <c r="K32" s="1796"/>
      <c r="L32" s="1796"/>
      <c r="M32" s="1796"/>
      <c r="N32" s="1796"/>
      <c r="O32" s="330"/>
    </row>
    <row r="34" spans="1:1">
      <c r="A34" s="289" t="s">
        <v>1494</v>
      </c>
    </row>
    <row r="35" spans="1:1">
      <c r="A35" s="289" t="s">
        <v>1495</v>
      </c>
    </row>
    <row r="37" spans="1:1">
      <c r="A37" s="289" t="s">
        <v>1508</v>
      </c>
    </row>
    <row r="38" spans="1:1">
      <c r="A38" s="289" t="s">
        <v>1509</v>
      </c>
    </row>
    <row r="40" spans="1:1">
      <c r="A40" s="289" t="s">
        <v>1497</v>
      </c>
    </row>
    <row r="41" spans="1:1">
      <c r="A41" s="289" t="s">
        <v>1498</v>
      </c>
    </row>
    <row r="43" spans="1:1">
      <c r="A43" s="289" t="s">
        <v>1510</v>
      </c>
    </row>
    <row r="44" spans="1:1">
      <c r="A44" s="289" t="s">
        <v>1511</v>
      </c>
    </row>
    <row r="45" spans="1:1">
      <c r="A45" s="289" t="s">
        <v>1512</v>
      </c>
    </row>
    <row r="46" spans="1:1">
      <c r="A46" s="289" t="s">
        <v>1513</v>
      </c>
    </row>
  </sheetData>
  <mergeCells count="21">
    <mergeCell ref="E26:H26"/>
    <mergeCell ref="A3:P3"/>
    <mergeCell ref="L5:P5"/>
    <mergeCell ref="A17:O17"/>
    <mergeCell ref="D19:G19"/>
    <mergeCell ref="B22:N24"/>
    <mergeCell ref="A28:E28"/>
    <mergeCell ref="F28:I28"/>
    <mergeCell ref="J28:O28"/>
    <mergeCell ref="A29:E29"/>
    <mergeCell ref="F29:H29"/>
    <mergeCell ref="J29:N29"/>
    <mergeCell ref="A32:E32"/>
    <mergeCell ref="F32:H32"/>
    <mergeCell ref="J32:N32"/>
    <mergeCell ref="A30:E30"/>
    <mergeCell ref="F30:H30"/>
    <mergeCell ref="J30:N30"/>
    <mergeCell ref="A31:E31"/>
    <mergeCell ref="F31:H31"/>
    <mergeCell ref="J31:N31"/>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T41"/>
  <sheetViews>
    <sheetView view="pageBreakPreview" topLeftCell="A25" zoomScaleNormal="100" zoomScaleSheetLayoutView="100" workbookViewId="0">
      <selection activeCell="S34" sqref="S34"/>
    </sheetView>
  </sheetViews>
  <sheetFormatPr defaultColWidth="5.875" defaultRowHeight="14.25"/>
  <cols>
    <col min="1" max="16384" width="5.875" style="289"/>
  </cols>
  <sheetData>
    <row r="1" spans="1:20">
      <c r="O1" s="290" t="s">
        <v>945</v>
      </c>
    </row>
    <row r="2" spans="1:20">
      <c r="A2" s="289" t="s">
        <v>345</v>
      </c>
    </row>
    <row r="3" spans="1:20">
      <c r="A3" s="949"/>
      <c r="B3" s="949"/>
      <c r="C3" s="949"/>
      <c r="D3" s="949"/>
      <c r="E3" s="949"/>
      <c r="F3" s="949"/>
      <c r="G3" s="949"/>
      <c r="H3" s="949"/>
      <c r="I3" s="949"/>
      <c r="J3" s="949"/>
      <c r="K3" s="949"/>
      <c r="L3" s="949"/>
      <c r="M3" s="949"/>
      <c r="N3" s="949"/>
      <c r="O3" s="949"/>
      <c r="P3" s="293"/>
      <c r="Q3" s="293"/>
      <c r="R3" s="293"/>
      <c r="S3" s="293"/>
      <c r="T3" s="293"/>
    </row>
    <row r="4" spans="1:20" ht="28.5">
      <c r="A4" s="921" t="s">
        <v>946</v>
      </c>
      <c r="B4" s="921"/>
      <c r="C4" s="921"/>
      <c r="D4" s="921"/>
      <c r="E4" s="921"/>
      <c r="F4" s="921"/>
      <c r="G4" s="921"/>
      <c r="H4" s="921"/>
      <c r="I4" s="921"/>
      <c r="J4" s="921"/>
      <c r="K4" s="921"/>
      <c r="L4" s="921"/>
      <c r="M4" s="921"/>
      <c r="N4" s="921"/>
      <c r="O4" s="921"/>
    </row>
    <row r="5" spans="1:20" ht="14.25" customHeight="1">
      <c r="A5" s="189"/>
      <c r="B5" s="189"/>
      <c r="C5" s="189"/>
      <c r="D5" s="189"/>
      <c r="E5" s="189"/>
      <c r="F5" s="189"/>
      <c r="G5" s="189"/>
      <c r="H5" s="189"/>
      <c r="I5" s="189"/>
      <c r="J5" s="189"/>
      <c r="K5" s="189"/>
      <c r="L5" s="189"/>
      <c r="M5" s="189"/>
      <c r="N5" s="189"/>
    </row>
    <row r="7" spans="1:20" ht="24" customHeight="1">
      <c r="A7" s="289" t="s">
        <v>1599</v>
      </c>
    </row>
    <row r="8" spans="1:20" ht="24" customHeight="1">
      <c r="A8" s="289" t="s">
        <v>1600</v>
      </c>
    </row>
    <row r="9" spans="1:20" ht="24" customHeight="1">
      <c r="A9" s="289" t="s">
        <v>1601</v>
      </c>
    </row>
    <row r="10" spans="1:20" ht="14.25" customHeight="1"/>
    <row r="12" spans="1:20">
      <c r="A12" s="331" t="s">
        <v>1332</v>
      </c>
      <c r="B12" s="295"/>
      <c r="C12" s="295"/>
      <c r="D12" s="295"/>
      <c r="E12" s="295"/>
    </row>
    <row r="14" spans="1:20">
      <c r="L14" s="1801"/>
      <c r="M14" s="1801"/>
      <c r="N14" s="1801"/>
    </row>
    <row r="16" spans="1:20">
      <c r="G16" s="289" t="s">
        <v>1435</v>
      </c>
      <c r="O16" s="290" t="s">
        <v>513</v>
      </c>
    </row>
    <row r="17" spans="1:15">
      <c r="O17" s="290"/>
    </row>
    <row r="18" spans="1:15">
      <c r="O18" s="290"/>
    </row>
    <row r="19" spans="1:15">
      <c r="O19" s="290"/>
    </row>
    <row r="20" spans="1:15">
      <c r="A20" s="949" t="s">
        <v>589</v>
      </c>
      <c r="B20" s="949"/>
      <c r="C20" s="949"/>
      <c r="D20" s="949"/>
      <c r="E20" s="949"/>
      <c r="F20" s="949"/>
      <c r="G20" s="949"/>
      <c r="H20" s="949"/>
      <c r="I20" s="949"/>
      <c r="J20" s="949"/>
      <c r="K20" s="949"/>
      <c r="L20" s="949"/>
      <c r="M20" s="949"/>
      <c r="N20" s="949"/>
      <c r="O20" s="949"/>
    </row>
    <row r="22" spans="1:15">
      <c r="A22" s="333" t="s">
        <v>853</v>
      </c>
      <c r="B22" s="280" t="str">
        <f>入力シート!C1</f>
        <v>令和4年7月10日執行参議院青森県選挙区選出議員選挙</v>
      </c>
      <c r="K22"/>
    </row>
    <row r="23" spans="1:15">
      <c r="A23" s="333"/>
      <c r="J23" s="305"/>
      <c r="K23" s="305"/>
    </row>
    <row r="25" spans="1:15">
      <c r="A25" s="333" t="s">
        <v>854</v>
      </c>
      <c r="B25" s="289" t="s">
        <v>856</v>
      </c>
      <c r="E25" s="306">
        <f>入力シート!C8</f>
        <v>0</v>
      </c>
      <c r="F25" s="280"/>
      <c r="G25" s="280">
        <f>入力シート!C10</f>
        <v>0</v>
      </c>
      <c r="H25" s="290"/>
    </row>
    <row r="26" spans="1:15">
      <c r="E26" s="306"/>
      <c r="F26" s="280"/>
      <c r="G26" s="280"/>
      <c r="H26" s="290"/>
    </row>
    <row r="28" spans="1:15">
      <c r="A28" s="333" t="s">
        <v>323</v>
      </c>
      <c r="B28" s="289" t="s">
        <v>900</v>
      </c>
      <c r="E28" s="1802" t="s">
        <v>303</v>
      </c>
      <c r="F28" s="1802"/>
      <c r="G28" s="1802"/>
      <c r="H28" s="295"/>
    </row>
    <row r="29" spans="1:15" ht="14.25" customHeight="1">
      <c r="A29" s="307"/>
      <c r="B29" s="307"/>
      <c r="C29" s="307"/>
      <c r="D29" s="307"/>
      <c r="E29" s="307"/>
      <c r="F29" s="308"/>
      <c r="G29" s="307"/>
      <c r="H29" s="307"/>
      <c r="I29" s="307"/>
      <c r="J29" s="307"/>
      <c r="K29" s="307"/>
      <c r="L29" s="307"/>
      <c r="M29" s="307"/>
      <c r="N29" s="307"/>
    </row>
    <row r="30" spans="1:15" ht="14.25" customHeight="1">
      <c r="A30" s="307"/>
      <c r="B30" s="307"/>
      <c r="C30" s="307"/>
      <c r="D30" s="307"/>
      <c r="E30" s="307"/>
      <c r="F30" s="308"/>
      <c r="G30" s="307"/>
      <c r="H30" s="307"/>
      <c r="I30" s="307"/>
      <c r="J30" s="307"/>
      <c r="K30" s="307"/>
      <c r="L30" s="307"/>
      <c r="M30" s="307"/>
      <c r="N30" s="307"/>
    </row>
    <row r="31" spans="1:15" ht="14.25" customHeight="1">
      <c r="A31" s="307"/>
      <c r="B31" s="307"/>
      <c r="C31" s="307"/>
      <c r="D31" s="307"/>
      <c r="E31" s="307"/>
      <c r="F31" s="308"/>
      <c r="G31" s="307"/>
      <c r="H31" s="307"/>
      <c r="I31" s="307"/>
      <c r="J31" s="307"/>
      <c r="K31" s="307"/>
      <c r="L31" s="307"/>
      <c r="M31" s="307"/>
      <c r="N31" s="307"/>
    </row>
    <row r="32" spans="1:15">
      <c r="B32" s="296"/>
      <c r="C32" s="147"/>
      <c r="D32" s="147"/>
      <c r="H32" s="280"/>
    </row>
    <row r="33" spans="1:8">
      <c r="A33" s="289" t="s">
        <v>1602</v>
      </c>
      <c r="B33" s="296"/>
      <c r="C33" s="147"/>
      <c r="D33" s="147"/>
      <c r="H33" s="280"/>
    </row>
    <row r="34" spans="1:8">
      <c r="A34" s="289" t="s">
        <v>1603</v>
      </c>
      <c r="B34" s="296"/>
      <c r="C34" s="147"/>
      <c r="D34" s="147"/>
    </row>
    <row r="35" spans="1:8">
      <c r="B35" s="296"/>
      <c r="C35" s="147"/>
      <c r="D35" s="147"/>
      <c r="G35" s="280"/>
    </row>
    <row r="36" spans="1:8">
      <c r="A36" s="289" t="s">
        <v>903</v>
      </c>
      <c r="B36" s="296"/>
      <c r="C36" s="147"/>
      <c r="D36" s="147"/>
    </row>
    <row r="37" spans="1:8">
      <c r="A37" s="289" t="s">
        <v>1604</v>
      </c>
    </row>
    <row r="38" spans="1:8">
      <c r="A38" s="289" t="s">
        <v>1204</v>
      </c>
    </row>
    <row r="40" spans="1:8">
      <c r="A40" s="289" t="s">
        <v>1586</v>
      </c>
    </row>
    <row r="41" spans="1:8">
      <c r="A41" s="289" t="s">
        <v>1587</v>
      </c>
    </row>
  </sheetData>
  <mergeCells count="5">
    <mergeCell ref="A4:O4"/>
    <mergeCell ref="L14:N14"/>
    <mergeCell ref="A20:O20"/>
    <mergeCell ref="E28:G28"/>
    <mergeCell ref="A3:O3"/>
  </mergeCells>
  <phoneticPr fontId="3"/>
  <pageMargins left="0.78740157480314965" right="0.31496062992125984"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T50"/>
  <sheetViews>
    <sheetView view="pageBreakPreview" zoomScaleNormal="100" zoomScaleSheetLayoutView="100" workbookViewId="0">
      <selection activeCell="L14" sqref="L14"/>
    </sheetView>
  </sheetViews>
  <sheetFormatPr defaultColWidth="5.625" defaultRowHeight="14.25"/>
  <cols>
    <col min="1" max="15" width="5.625" style="289"/>
    <col min="16" max="16" width="7.875" style="289" customWidth="1"/>
    <col min="17" max="16384" width="5.625" style="289"/>
  </cols>
  <sheetData>
    <row r="1" spans="1:20">
      <c r="P1" s="290" t="s">
        <v>948</v>
      </c>
    </row>
    <row r="2" spans="1:20">
      <c r="P2" s="290"/>
    </row>
    <row r="3" spans="1:20">
      <c r="A3" s="949"/>
      <c r="B3" s="949"/>
      <c r="C3" s="949"/>
      <c r="D3" s="949"/>
      <c r="E3" s="949"/>
      <c r="F3" s="949"/>
      <c r="G3" s="949"/>
      <c r="H3" s="949"/>
      <c r="I3" s="949"/>
      <c r="J3" s="949"/>
      <c r="K3" s="949"/>
      <c r="L3" s="949"/>
      <c r="M3" s="949"/>
      <c r="N3" s="949"/>
      <c r="O3" s="949"/>
      <c r="P3" s="293"/>
      <c r="Q3" s="293"/>
      <c r="R3" s="293"/>
      <c r="S3" s="293"/>
      <c r="T3" s="293"/>
    </row>
    <row r="4" spans="1:20" ht="28.5">
      <c r="A4" s="921" t="s">
        <v>949</v>
      </c>
      <c r="B4" s="921"/>
      <c r="C4" s="921"/>
      <c r="D4" s="921"/>
      <c r="E4" s="921"/>
      <c r="F4" s="921"/>
      <c r="G4" s="921"/>
      <c r="H4" s="921"/>
      <c r="I4" s="921"/>
      <c r="J4" s="921"/>
      <c r="K4" s="921"/>
      <c r="L4" s="921"/>
      <c r="M4" s="921"/>
      <c r="N4" s="921"/>
      <c r="O4" s="921"/>
      <c r="P4" s="921"/>
    </row>
    <row r="7" spans="1:20">
      <c r="A7" s="289" t="s">
        <v>950</v>
      </c>
      <c r="M7" s="332"/>
      <c r="N7" s="332"/>
      <c r="O7" s="332"/>
    </row>
    <row r="8" spans="1:20">
      <c r="M8" s="332"/>
      <c r="N8" s="332"/>
      <c r="O8" s="332"/>
    </row>
    <row r="9" spans="1:20">
      <c r="M9" s="332"/>
      <c r="N9" s="332"/>
      <c r="O9" s="332"/>
    </row>
    <row r="10" spans="1:20">
      <c r="B10" s="1027" t="s">
        <v>1329</v>
      </c>
      <c r="C10" s="1027"/>
      <c r="D10" s="1027"/>
      <c r="E10" s="1027"/>
      <c r="F10" s="1027"/>
    </row>
    <row r="11" spans="1:20">
      <c r="B11" s="332"/>
      <c r="C11" s="332"/>
      <c r="D11" s="332"/>
    </row>
    <row r="13" spans="1:20">
      <c r="B13" s="289" t="str">
        <f>入力シート!C1</f>
        <v>令和4年7月10日執行参議院青森県選挙区選出議員選挙</v>
      </c>
      <c r="J13"/>
      <c r="K13"/>
      <c r="L13" s="325"/>
    </row>
    <row r="15" spans="1:20">
      <c r="I15" s="290" t="s">
        <v>544</v>
      </c>
      <c r="K15" s="306">
        <f>入力シート!C8</f>
        <v>0</v>
      </c>
      <c r="L15" s="280"/>
      <c r="M15" s="280">
        <f>入力シート!C10</f>
        <v>0</v>
      </c>
    </row>
    <row r="16" spans="1:20">
      <c r="I16" s="290"/>
      <c r="K16" s="306"/>
      <c r="L16" s="280"/>
      <c r="M16" s="280"/>
    </row>
    <row r="17" spans="1:16" ht="14.25" customHeight="1">
      <c r="A17" s="307"/>
      <c r="B17" s="307"/>
      <c r="C17" s="307"/>
      <c r="D17" s="307"/>
      <c r="E17" s="307"/>
      <c r="F17" s="307"/>
      <c r="G17" s="308"/>
      <c r="H17" s="307"/>
      <c r="I17" s="307"/>
      <c r="J17" s="307"/>
      <c r="K17" s="307"/>
      <c r="L17" s="307"/>
      <c r="M17" s="307"/>
      <c r="N17" s="307"/>
      <c r="O17" s="307"/>
    </row>
    <row r="18" spans="1:16" ht="14.25" customHeight="1">
      <c r="A18" s="864" t="s">
        <v>589</v>
      </c>
      <c r="B18" s="864"/>
      <c r="C18" s="864"/>
      <c r="D18" s="864"/>
      <c r="E18" s="864"/>
      <c r="F18" s="864"/>
      <c r="G18" s="864"/>
      <c r="H18" s="864"/>
      <c r="I18" s="864"/>
      <c r="J18" s="864"/>
      <c r="K18" s="864"/>
      <c r="L18" s="864"/>
      <c r="M18" s="864"/>
      <c r="N18" s="864"/>
      <c r="O18" s="864"/>
      <c r="P18" s="864"/>
    </row>
    <row r="19" spans="1:16" ht="14.25" customHeight="1">
      <c r="A19" s="309"/>
      <c r="B19" s="309"/>
      <c r="C19" s="309"/>
      <c r="D19" s="309"/>
      <c r="E19" s="309"/>
      <c r="F19" s="309"/>
      <c r="G19" s="309"/>
      <c r="H19" s="309"/>
      <c r="I19" s="309"/>
      <c r="J19" s="309"/>
      <c r="K19" s="309"/>
      <c r="L19" s="309"/>
      <c r="M19" s="309"/>
      <c r="N19" s="309"/>
      <c r="O19" s="309"/>
    </row>
    <row r="20" spans="1:16" ht="28.5" customHeight="1">
      <c r="A20" s="1813" t="s">
        <v>906</v>
      </c>
      <c r="B20" s="1814"/>
      <c r="C20" s="1814"/>
      <c r="D20" s="1814"/>
      <c r="E20" s="1815"/>
      <c r="F20" s="1616"/>
      <c r="G20" s="1617"/>
      <c r="H20" s="1617"/>
      <c r="I20" s="1617"/>
      <c r="J20" s="1617"/>
      <c r="K20" s="1617"/>
      <c r="L20" s="1617"/>
      <c r="M20" s="1617"/>
      <c r="N20" s="1617"/>
      <c r="O20" s="1617"/>
      <c r="P20" s="334"/>
    </row>
    <row r="21" spans="1:16" ht="28.5" customHeight="1">
      <c r="A21" s="1816" t="s">
        <v>907</v>
      </c>
      <c r="B21" s="1817"/>
      <c r="C21" s="1817"/>
      <c r="D21" s="1817"/>
      <c r="E21" s="1818"/>
      <c r="F21" s="1619"/>
      <c r="G21" s="1620"/>
      <c r="H21" s="1620"/>
      <c r="I21" s="1620"/>
      <c r="J21" s="1620"/>
      <c r="K21" s="1620"/>
      <c r="L21" s="1620"/>
      <c r="M21" s="1620"/>
      <c r="N21" s="1620"/>
      <c r="O21" s="1620"/>
      <c r="P21" s="335"/>
    </row>
    <row r="22" spans="1:16" ht="28.5" customHeight="1">
      <c r="A22" s="1819" t="s">
        <v>908</v>
      </c>
      <c r="B22" s="1820"/>
      <c r="C22" s="1820"/>
      <c r="D22" s="1820"/>
      <c r="E22" s="1821"/>
      <c r="F22" s="1622"/>
      <c r="G22" s="1623"/>
      <c r="H22" s="1623"/>
      <c r="I22" s="1623"/>
      <c r="J22" s="1623"/>
      <c r="K22" s="1623"/>
      <c r="L22" s="1623"/>
      <c r="M22" s="1623"/>
      <c r="N22" s="1623"/>
      <c r="O22" s="1623"/>
      <c r="P22" s="336"/>
    </row>
    <row r="23" spans="1:16" ht="28.5" customHeight="1">
      <c r="A23" s="1803" t="s">
        <v>892</v>
      </c>
      <c r="B23" s="970"/>
      <c r="C23" s="970"/>
      <c r="D23" s="970"/>
      <c r="E23" s="971"/>
      <c r="F23" s="1804"/>
      <c r="G23" s="1805"/>
      <c r="H23" s="1805"/>
      <c r="I23" s="1805"/>
      <c r="J23" s="1805"/>
      <c r="K23" s="1805"/>
      <c r="L23" s="1805"/>
      <c r="M23" s="1805"/>
      <c r="N23" s="1805"/>
      <c r="O23" s="1805"/>
      <c r="P23" s="232"/>
    </row>
    <row r="24" spans="1:16" ht="28.5" customHeight="1">
      <c r="A24" s="1803" t="s">
        <v>83</v>
      </c>
      <c r="B24" s="970"/>
      <c r="C24" s="970"/>
      <c r="D24" s="970"/>
      <c r="E24" s="971"/>
      <c r="F24" s="1806"/>
      <c r="G24" s="1807"/>
      <c r="H24" s="1807"/>
      <c r="I24" s="1807"/>
      <c r="J24" s="1807"/>
      <c r="K24" s="1807"/>
      <c r="L24" s="1807"/>
      <c r="M24" s="1807"/>
      <c r="N24" s="1807"/>
      <c r="O24" s="1807"/>
      <c r="P24" s="208" t="s">
        <v>2</v>
      </c>
    </row>
    <row r="25" spans="1:16" ht="28.5" customHeight="1">
      <c r="A25" s="1808" t="s">
        <v>683</v>
      </c>
      <c r="B25" s="1809"/>
      <c r="C25" s="1809"/>
      <c r="D25" s="1809"/>
      <c r="E25" s="1810"/>
      <c r="F25" s="1849"/>
      <c r="G25" s="1850"/>
      <c r="H25" s="1850"/>
      <c r="I25" s="1850"/>
      <c r="J25" s="1850"/>
      <c r="K25" s="1850"/>
      <c r="L25" s="1850"/>
      <c r="M25" s="1850"/>
      <c r="N25" s="1850"/>
      <c r="O25" s="1850"/>
      <c r="P25" s="249"/>
    </row>
    <row r="26" spans="1:16" ht="21" customHeight="1">
      <c r="A26" s="236"/>
      <c r="B26" s="236"/>
      <c r="C26" s="236"/>
      <c r="D26" s="236"/>
      <c r="E26" s="236"/>
      <c r="F26" s="236"/>
      <c r="G26" s="236"/>
      <c r="H26" s="236"/>
      <c r="I26" s="236"/>
      <c r="J26" s="236"/>
      <c r="K26" s="236"/>
      <c r="L26" s="236"/>
      <c r="M26" s="236"/>
      <c r="N26" s="236"/>
      <c r="O26" s="236"/>
      <c r="P26" s="236"/>
    </row>
    <row r="27" spans="1:16">
      <c r="A27" s="289" t="s">
        <v>909</v>
      </c>
      <c r="B27" s="216"/>
      <c r="C27" s="216"/>
      <c r="D27" s="216"/>
      <c r="E27" s="216"/>
      <c r="F27" s="216"/>
      <c r="G27" s="216"/>
      <c r="H27" s="216"/>
      <c r="I27" s="216"/>
      <c r="J27" s="216"/>
      <c r="K27" s="216"/>
      <c r="L27" s="216"/>
      <c r="M27" s="216"/>
      <c r="N27" s="216"/>
      <c r="O27" s="216"/>
      <c r="P27" s="216"/>
    </row>
    <row r="28" spans="1:16">
      <c r="A28" s="289" t="s">
        <v>910</v>
      </c>
    </row>
    <row r="30" spans="1:16">
      <c r="A30" s="289" t="s">
        <v>911</v>
      </c>
    </row>
    <row r="31" spans="1:16">
      <c r="A31" s="289" t="s">
        <v>912</v>
      </c>
    </row>
    <row r="33" spans="1:10">
      <c r="A33" s="289" t="s">
        <v>913</v>
      </c>
    </row>
    <row r="34" spans="1:10">
      <c r="A34" s="289" t="s">
        <v>914</v>
      </c>
    </row>
    <row r="36" spans="1:10">
      <c r="A36" s="289" t="s">
        <v>915</v>
      </c>
    </row>
    <row r="37" spans="1:10">
      <c r="A37" s="289" t="s">
        <v>916</v>
      </c>
    </row>
    <row r="38" spans="1:10" ht="9" customHeight="1"/>
    <row r="39" spans="1:10">
      <c r="A39" s="289" t="s">
        <v>951</v>
      </c>
    </row>
    <row r="40" spans="1:10">
      <c r="A40" s="289" t="s">
        <v>85</v>
      </c>
    </row>
    <row r="41" spans="1:10">
      <c r="C41" s="289" t="s">
        <v>1514</v>
      </c>
    </row>
    <row r="46" spans="1:10">
      <c r="C46" s="307"/>
      <c r="D46" s="307"/>
      <c r="E46" s="307"/>
      <c r="F46" s="307"/>
      <c r="G46" s="307"/>
      <c r="H46" s="307"/>
      <c r="I46" s="307"/>
    </row>
    <row r="47" spans="1:10">
      <c r="C47" s="307"/>
      <c r="D47" s="307"/>
      <c r="E47" s="307"/>
      <c r="F47" s="307"/>
      <c r="G47" s="307"/>
      <c r="H47" s="307"/>
      <c r="I47" s="307"/>
      <c r="J47" s="333"/>
    </row>
    <row r="50" spans="3:3">
      <c r="C50" s="280"/>
    </row>
  </sheetData>
  <mergeCells count="14">
    <mergeCell ref="A25:E25"/>
    <mergeCell ref="F25:O25"/>
    <mergeCell ref="A4:P4"/>
    <mergeCell ref="B10:F10"/>
    <mergeCell ref="A18:P18"/>
    <mergeCell ref="A20:E20"/>
    <mergeCell ref="F20:O22"/>
    <mergeCell ref="A21:E21"/>
    <mergeCell ref="A22:E22"/>
    <mergeCell ref="A3:O3"/>
    <mergeCell ref="A23:E23"/>
    <mergeCell ref="F23:O23"/>
    <mergeCell ref="A24:E24"/>
    <mergeCell ref="F24:O24"/>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51"/>
  <sheetViews>
    <sheetView view="pageBreakPreview" topLeftCell="A34" zoomScaleNormal="100" zoomScaleSheetLayoutView="100" workbookViewId="0">
      <selection activeCell="X45" sqref="X45"/>
    </sheetView>
  </sheetViews>
  <sheetFormatPr defaultColWidth="5.875" defaultRowHeight="14.25"/>
  <cols>
    <col min="1" max="1" width="2.625" style="289" customWidth="1"/>
    <col min="2" max="2" width="5.875" style="289" customWidth="1"/>
    <col min="3" max="3" width="3.5" style="289" customWidth="1"/>
    <col min="4" max="4" width="5.875" style="289" customWidth="1"/>
    <col min="5" max="5" width="3.5" style="289" customWidth="1"/>
    <col min="6" max="6" width="5.875" style="289" customWidth="1"/>
    <col min="7" max="7" width="3.5" style="289" customWidth="1"/>
    <col min="8" max="8" width="5.875" style="289" customWidth="1"/>
    <col min="9" max="9" width="3.5" style="289" customWidth="1"/>
    <col min="10" max="10" width="5.875" style="289" customWidth="1"/>
    <col min="11" max="11" width="3.5" style="289" customWidth="1"/>
    <col min="12" max="12" width="5.875" style="289" customWidth="1"/>
    <col min="13" max="13" width="3.5" style="289" customWidth="1"/>
    <col min="14" max="14" width="5.875" style="289" customWidth="1"/>
    <col min="15" max="15" width="3.5" style="289" customWidth="1"/>
    <col min="16" max="16" width="5.875" style="289" customWidth="1"/>
    <col min="17" max="17" width="3.5" style="289" customWidth="1"/>
    <col min="18" max="18" width="5.875" style="289"/>
    <col min="19" max="19" width="3.5" style="289" customWidth="1"/>
    <col min="20" max="20" width="3.25" style="289" bestFit="1" customWidth="1"/>
    <col min="21" max="21" width="3.5" style="289" customWidth="1"/>
    <col min="22" max="22" width="5.875" style="289"/>
    <col min="23" max="23" width="3.5" style="289" customWidth="1"/>
    <col min="24" max="24" width="5.875" style="289"/>
    <col min="25" max="25" width="3.5" style="289" customWidth="1"/>
    <col min="26" max="26" width="5.875" style="289"/>
    <col min="27" max="27" width="3.5" style="289" customWidth="1"/>
    <col min="28" max="16384" width="5.875" style="289"/>
  </cols>
  <sheetData>
    <row r="1" spans="1:20">
      <c r="T1" s="290" t="s">
        <v>952</v>
      </c>
    </row>
    <row r="2" spans="1:20" ht="28.5">
      <c r="A2" s="921" t="s">
        <v>18</v>
      </c>
      <c r="B2" s="921"/>
      <c r="C2" s="921"/>
      <c r="D2" s="921"/>
      <c r="E2" s="921"/>
      <c r="F2" s="921"/>
      <c r="G2" s="921"/>
      <c r="H2" s="921"/>
      <c r="I2" s="921"/>
      <c r="J2" s="921"/>
      <c r="K2" s="921"/>
      <c r="L2" s="921"/>
      <c r="M2" s="921"/>
      <c r="N2" s="921"/>
      <c r="O2" s="921"/>
      <c r="P2" s="921"/>
      <c r="Q2" s="921"/>
      <c r="R2" s="921"/>
      <c r="S2" s="921"/>
      <c r="T2" s="921"/>
    </row>
    <row r="3" spans="1:20" ht="21" customHeight="1">
      <c r="A3" s="949" t="s">
        <v>953</v>
      </c>
      <c r="B3" s="949"/>
      <c r="C3" s="949"/>
      <c r="D3" s="949"/>
      <c r="E3" s="949"/>
      <c r="F3" s="949"/>
      <c r="G3" s="949"/>
      <c r="H3" s="949"/>
      <c r="I3" s="949"/>
      <c r="J3" s="949"/>
      <c r="K3" s="949"/>
      <c r="L3" s="949"/>
      <c r="M3" s="949"/>
      <c r="N3" s="949"/>
      <c r="O3" s="949"/>
      <c r="P3" s="949"/>
      <c r="Q3" s="949"/>
      <c r="R3" s="949"/>
      <c r="S3" s="949"/>
      <c r="T3" s="949"/>
    </row>
    <row r="4" spans="1:20" ht="21" customHeight="1">
      <c r="M4" s="415"/>
      <c r="N4" s="1848" t="s">
        <v>1337</v>
      </c>
      <c r="O4" s="1848"/>
      <c r="P4" s="1848"/>
      <c r="Q4" s="1848"/>
      <c r="R4" s="1848"/>
      <c r="S4" s="428"/>
      <c r="T4" s="429"/>
    </row>
    <row r="5" spans="1:20">
      <c r="M5" s="332"/>
      <c r="N5" s="332"/>
      <c r="O5" s="332"/>
    </row>
    <row r="6" spans="1:20">
      <c r="A6" s="289" t="s">
        <v>20</v>
      </c>
      <c r="C6" s="332"/>
      <c r="D6" s="332"/>
      <c r="E6" s="332"/>
    </row>
    <row r="7" spans="1:20">
      <c r="C7" s="332"/>
      <c r="D7" s="332"/>
      <c r="E7" s="332"/>
    </row>
    <row r="8" spans="1:20" ht="21" customHeight="1">
      <c r="C8" s="332"/>
      <c r="D8" s="332"/>
      <c r="E8" s="332"/>
      <c r="F8" s="1276" t="s">
        <v>275</v>
      </c>
      <c r="G8" s="1276"/>
      <c r="H8" s="1276"/>
      <c r="I8" s="1276"/>
      <c r="J8" s="1276"/>
      <c r="K8" s="1426"/>
      <c r="L8" s="1426"/>
      <c r="M8" s="1426"/>
      <c r="N8" s="1426"/>
      <c r="O8" s="1426"/>
      <c r="P8" s="1426"/>
      <c r="Q8" s="1426"/>
      <c r="R8" s="1426"/>
    </row>
    <row r="9" spans="1:20" ht="21" customHeight="1">
      <c r="C9" s="332"/>
      <c r="D9" s="332"/>
      <c r="E9" s="332"/>
      <c r="F9" s="1276" t="s">
        <v>276</v>
      </c>
      <c r="G9" s="1276"/>
      <c r="H9" s="1276"/>
      <c r="I9" s="1276"/>
      <c r="J9" s="1276"/>
      <c r="K9" s="1426"/>
      <c r="L9" s="1426"/>
      <c r="M9" s="1426"/>
      <c r="N9" s="1426"/>
      <c r="O9" s="1426"/>
      <c r="P9" s="1426"/>
      <c r="Q9" s="1426"/>
      <c r="R9" s="1426"/>
    </row>
    <row r="10" spans="1:20" ht="21" customHeight="1">
      <c r="C10" s="332"/>
      <c r="D10" s="332"/>
      <c r="E10" s="332"/>
      <c r="F10" s="1276" t="s">
        <v>277</v>
      </c>
      <c r="G10" s="1276"/>
      <c r="H10" s="1276"/>
      <c r="I10" s="1276"/>
      <c r="J10" s="1276"/>
      <c r="K10" s="1426"/>
      <c r="L10" s="1426"/>
      <c r="M10" s="1426"/>
      <c r="N10" s="1426"/>
      <c r="O10" s="1426"/>
      <c r="P10" s="1426"/>
      <c r="Q10" s="1426"/>
      <c r="R10" s="1426"/>
      <c r="S10" s="949"/>
      <c r="T10" s="949"/>
    </row>
    <row r="11" spans="1:20" ht="21" customHeight="1">
      <c r="C11" s="332"/>
      <c r="D11" s="332"/>
      <c r="E11" s="332"/>
      <c r="F11" s="1276" t="s">
        <v>21</v>
      </c>
      <c r="G11" s="1276"/>
      <c r="H11" s="1276"/>
      <c r="I11" s="1276"/>
      <c r="J11" s="1276"/>
      <c r="K11" s="1427"/>
      <c r="L11" s="1427"/>
      <c r="M11" s="1427"/>
      <c r="N11" s="1427"/>
      <c r="O11" s="1427"/>
      <c r="P11" s="1427"/>
      <c r="Q11" s="1427"/>
      <c r="R11" s="1427"/>
    </row>
    <row r="12" spans="1:20">
      <c r="C12" s="332"/>
      <c r="D12" s="332"/>
      <c r="E12" s="332"/>
    </row>
    <row r="13" spans="1:20">
      <c r="A13" s="289" t="s">
        <v>1605</v>
      </c>
      <c r="C13" s="332"/>
      <c r="D13" s="332"/>
      <c r="E13" s="332"/>
    </row>
    <row r="14" spans="1:20">
      <c r="A14" s="289" t="s">
        <v>1606</v>
      </c>
      <c r="C14" s="332"/>
      <c r="D14" s="332"/>
      <c r="E14" s="332"/>
    </row>
    <row r="15" spans="1:20">
      <c r="C15" s="332"/>
      <c r="D15" s="332"/>
      <c r="E15" s="332"/>
    </row>
    <row r="16" spans="1:20">
      <c r="A16" s="864" t="s">
        <v>589</v>
      </c>
      <c r="B16" s="864"/>
      <c r="C16" s="864"/>
      <c r="D16" s="864"/>
      <c r="E16" s="864"/>
      <c r="F16" s="864"/>
      <c r="G16" s="864"/>
      <c r="H16" s="864"/>
      <c r="I16" s="864"/>
      <c r="J16" s="864"/>
      <c r="K16" s="864"/>
      <c r="L16" s="864"/>
      <c r="M16" s="864"/>
      <c r="N16" s="864"/>
      <c r="O16" s="864"/>
      <c r="P16" s="864"/>
      <c r="Q16" s="864"/>
      <c r="R16" s="864"/>
      <c r="S16" s="864"/>
      <c r="T16" s="864"/>
    </row>
    <row r="17" spans="1:20" ht="9" customHeight="1">
      <c r="C17" s="332"/>
      <c r="D17" s="332"/>
      <c r="E17" s="332"/>
    </row>
    <row r="18" spans="1:20" ht="21" customHeight="1">
      <c r="A18" s="289" t="s">
        <v>23</v>
      </c>
      <c r="C18" s="332"/>
      <c r="D18" s="332"/>
      <c r="E18" s="1846">
        <f>R40</f>
        <v>0</v>
      </c>
      <c r="F18" s="1846"/>
      <c r="G18" s="1846"/>
      <c r="H18" s="1846"/>
      <c r="I18" s="1846"/>
      <c r="J18" s="146" t="s">
        <v>2</v>
      </c>
    </row>
    <row r="19" spans="1:20" ht="9" customHeight="1">
      <c r="C19" s="332"/>
      <c r="D19" s="332"/>
      <c r="E19" s="332"/>
    </row>
    <row r="20" spans="1:20">
      <c r="A20" s="289" t="s">
        <v>24</v>
      </c>
      <c r="C20" s="332"/>
      <c r="D20" s="332"/>
      <c r="E20" s="332"/>
    </row>
    <row r="21" spans="1:20">
      <c r="A21" s="289" t="s">
        <v>869</v>
      </c>
      <c r="C21" s="332"/>
      <c r="D21" s="332"/>
      <c r="E21" s="332"/>
    </row>
    <row r="22" spans="1:20" ht="9" customHeight="1"/>
    <row r="23" spans="1:20">
      <c r="A23" s="333" t="s">
        <v>870</v>
      </c>
      <c r="B23" s="293" t="str">
        <f>入力シート!C1</f>
        <v>令和4年7月10日執行参議院青森県選挙区選出議員選挙</v>
      </c>
      <c r="C23" s="293"/>
      <c r="D23" s="293"/>
      <c r="E23" s="293"/>
      <c r="F23" s="293"/>
      <c r="G23" s="293"/>
      <c r="H23" s="293"/>
      <c r="I23" s="293"/>
      <c r="J23" s="293"/>
      <c r="K23" s="293"/>
      <c r="L23" s="293"/>
      <c r="M23"/>
      <c r="N23" s="293"/>
      <c r="O23" s="293"/>
      <c r="P23" s="293"/>
    </row>
    <row r="24" spans="1:20" ht="9" customHeight="1"/>
    <row r="25" spans="1:20">
      <c r="A25" s="289" t="s">
        <v>26</v>
      </c>
      <c r="F25" s="1847">
        <f>入力シート!C8</f>
        <v>0</v>
      </c>
      <c r="G25" s="1847"/>
      <c r="H25" s="1847"/>
      <c r="J25" s="1072">
        <f>入力シート!C10</f>
        <v>0</v>
      </c>
      <c r="K25" s="1072"/>
      <c r="L25" s="1072"/>
    </row>
    <row r="26" spans="1:20" ht="9" customHeight="1">
      <c r="A26" s="307"/>
      <c r="B26" s="307"/>
      <c r="C26" s="307"/>
      <c r="D26" s="307"/>
      <c r="E26" s="307"/>
      <c r="F26" s="307"/>
      <c r="G26" s="308"/>
      <c r="H26" s="307"/>
      <c r="I26" s="307"/>
      <c r="J26" s="307"/>
      <c r="K26" s="307"/>
      <c r="L26" s="307"/>
      <c r="M26" s="307"/>
      <c r="N26" s="307"/>
      <c r="O26" s="307"/>
    </row>
    <row r="27" spans="1:20">
      <c r="A27" s="307" t="s">
        <v>267</v>
      </c>
      <c r="B27" s="307"/>
      <c r="C27" s="307"/>
      <c r="D27" s="307"/>
      <c r="E27" s="307"/>
      <c r="F27" s="218"/>
      <c r="G27" s="337"/>
      <c r="H27" s="311"/>
      <c r="I27" s="311"/>
      <c r="J27" s="218"/>
      <c r="K27" s="311"/>
      <c r="L27" s="311"/>
      <c r="M27" s="307"/>
      <c r="N27" s="307"/>
      <c r="O27" s="307"/>
    </row>
    <row r="28" spans="1:20" ht="24" customHeight="1">
      <c r="A28" s="307"/>
      <c r="B28" s="1797" t="s">
        <v>268</v>
      </c>
      <c r="C28" s="1442"/>
      <c r="D28" s="1442"/>
      <c r="E28" s="1443"/>
      <c r="F28" s="1452"/>
      <c r="G28" s="1453"/>
      <c r="H28" s="1453"/>
      <c r="I28" s="1453"/>
      <c r="J28" s="1453"/>
      <c r="K28" s="1454"/>
      <c r="L28" s="1447" t="s">
        <v>272</v>
      </c>
      <c r="M28" s="1448"/>
      <c r="N28" s="1448"/>
      <c r="O28" s="1841"/>
      <c r="P28" s="1842"/>
      <c r="Q28" s="1842"/>
      <c r="R28" s="1842"/>
      <c r="S28" s="1842"/>
      <c r="T28" s="1843"/>
    </row>
    <row r="29" spans="1:20" ht="24" customHeight="1">
      <c r="A29" s="307"/>
      <c r="B29" s="1797" t="s">
        <v>269</v>
      </c>
      <c r="C29" s="1442"/>
      <c r="D29" s="1442"/>
      <c r="E29" s="1443"/>
      <c r="F29" s="1444"/>
      <c r="G29" s="1445"/>
      <c r="H29" s="1445"/>
      <c r="I29" s="1445"/>
      <c r="J29" s="1445"/>
      <c r="K29" s="1446"/>
      <c r="L29" s="1447" t="s">
        <v>273</v>
      </c>
      <c r="M29" s="1448"/>
      <c r="N29" s="1448"/>
      <c r="O29" s="1841"/>
      <c r="P29" s="1842"/>
      <c r="Q29" s="1842"/>
      <c r="R29" s="1842"/>
      <c r="S29" s="1842"/>
      <c r="T29" s="1843"/>
    </row>
    <row r="30" spans="1:20" ht="24" customHeight="1">
      <c r="A30" s="307"/>
      <c r="B30" s="1797" t="s">
        <v>270</v>
      </c>
      <c r="C30" s="1442"/>
      <c r="D30" s="1442"/>
      <c r="E30" s="1443"/>
      <c r="F30" s="1452"/>
      <c r="G30" s="1453"/>
      <c r="H30" s="1453"/>
      <c r="I30" s="1453"/>
      <c r="J30" s="1453"/>
      <c r="K30" s="1454"/>
      <c r="L30" s="1447" t="s">
        <v>274</v>
      </c>
      <c r="M30" s="1448"/>
      <c r="N30" s="1448"/>
      <c r="O30" s="1841"/>
      <c r="P30" s="1842"/>
      <c r="Q30" s="1842"/>
      <c r="R30" s="1842"/>
      <c r="S30" s="1842"/>
      <c r="T30" s="1843"/>
    </row>
    <row r="31" spans="1:20" ht="24" customHeight="1">
      <c r="A31" s="307"/>
      <c r="B31" s="1844" t="s">
        <v>188</v>
      </c>
      <c r="C31" s="1456"/>
      <c r="D31" s="1456"/>
      <c r="E31" s="1457"/>
      <c r="F31" s="1458"/>
      <c r="G31" s="1459"/>
      <c r="H31" s="1459"/>
      <c r="I31" s="1459"/>
      <c r="J31" s="1459"/>
      <c r="K31" s="1459"/>
      <c r="L31" s="1459"/>
      <c r="M31" s="1459"/>
      <c r="N31" s="1459"/>
      <c r="O31" s="1459"/>
      <c r="P31" s="1459"/>
      <c r="Q31" s="1459"/>
      <c r="R31" s="1459"/>
      <c r="S31" s="1459"/>
      <c r="T31" s="1845"/>
    </row>
    <row r="32" spans="1:20" ht="24" customHeight="1">
      <c r="A32" s="307"/>
      <c r="B32" s="1834" t="s">
        <v>271</v>
      </c>
      <c r="C32" s="1835"/>
      <c r="D32" s="1835"/>
      <c r="E32" s="1836"/>
      <c r="F32" s="1837"/>
      <c r="G32" s="1838"/>
      <c r="H32" s="1838"/>
      <c r="I32" s="1838"/>
      <c r="J32" s="1838"/>
      <c r="K32" s="1838"/>
      <c r="L32" s="1838"/>
      <c r="M32" s="1838"/>
      <c r="N32" s="1838"/>
      <c r="O32" s="1838"/>
      <c r="P32" s="1838"/>
      <c r="Q32" s="1838"/>
      <c r="R32" s="1838"/>
      <c r="S32" s="1838"/>
      <c r="T32" s="1839"/>
    </row>
    <row r="33" spans="1:20" ht="9" customHeight="1">
      <c r="A33" s="307"/>
      <c r="B33" s="307"/>
      <c r="C33" s="307"/>
      <c r="D33" s="307"/>
      <c r="E33" s="307"/>
      <c r="F33" s="218"/>
      <c r="G33" s="337"/>
      <c r="H33" s="311"/>
      <c r="I33" s="311"/>
      <c r="J33" s="311"/>
      <c r="K33" s="311"/>
      <c r="L33" s="311"/>
      <c r="M33" s="307"/>
      <c r="N33" s="307"/>
      <c r="O33" s="307"/>
    </row>
    <row r="34" spans="1:20" ht="21" customHeight="1">
      <c r="A34" s="307"/>
      <c r="B34" s="307" t="s">
        <v>872</v>
      </c>
      <c r="C34" s="307"/>
      <c r="D34" s="307"/>
      <c r="E34" s="307"/>
      <c r="F34" s="218"/>
      <c r="G34" s="337"/>
      <c r="H34" s="311"/>
      <c r="I34" s="311"/>
      <c r="J34" s="311"/>
      <c r="K34" s="311"/>
      <c r="L34" s="311"/>
      <c r="M34" s="307"/>
      <c r="N34" s="307"/>
      <c r="O34" s="307"/>
    </row>
    <row r="35" spans="1:20" ht="33" customHeight="1">
      <c r="A35" s="307"/>
      <c r="B35" s="1840" t="s">
        <v>83</v>
      </c>
      <c r="C35" s="1840"/>
      <c r="D35" s="1840"/>
      <c r="E35" s="1840"/>
      <c r="F35" s="1840"/>
      <c r="G35" s="1840"/>
      <c r="H35" s="1840" t="s">
        <v>99</v>
      </c>
      <c r="I35" s="1840"/>
      <c r="J35" s="1840"/>
      <c r="K35" s="1840"/>
      <c r="L35" s="1840"/>
      <c r="M35" s="1840"/>
      <c r="N35" s="1840" t="s">
        <v>100</v>
      </c>
      <c r="O35" s="1840"/>
      <c r="P35" s="1840"/>
      <c r="Q35" s="1840"/>
      <c r="R35" s="1840"/>
      <c r="S35" s="1840"/>
      <c r="T35" s="417" t="s">
        <v>683</v>
      </c>
    </row>
    <row r="36" spans="1:20">
      <c r="A36" s="307"/>
      <c r="B36" s="1615" t="s">
        <v>88</v>
      </c>
      <c r="C36" s="1480"/>
      <c r="D36" s="1615" t="s">
        <v>922</v>
      </c>
      <c r="E36" s="1481"/>
      <c r="F36" s="1480" t="s">
        <v>90</v>
      </c>
      <c r="G36" s="1481"/>
      <c r="H36" s="1615" t="s">
        <v>88</v>
      </c>
      <c r="I36" s="1480"/>
      <c r="J36" s="1615" t="s">
        <v>922</v>
      </c>
      <c r="K36" s="1481"/>
      <c r="L36" s="1480" t="s">
        <v>90</v>
      </c>
      <c r="M36" s="1481"/>
      <c r="N36" s="1615" t="s">
        <v>88</v>
      </c>
      <c r="O36" s="1480"/>
      <c r="P36" s="1615" t="s">
        <v>922</v>
      </c>
      <c r="Q36" s="1481"/>
      <c r="R36" s="1480" t="s">
        <v>90</v>
      </c>
      <c r="S36" s="1481"/>
      <c r="T36" s="1775"/>
    </row>
    <row r="37" spans="1:20">
      <c r="A37" s="307"/>
      <c r="B37" s="253" t="s">
        <v>923</v>
      </c>
      <c r="C37" s="254"/>
      <c r="D37" s="253" t="s">
        <v>924</v>
      </c>
      <c r="E37" s="255"/>
      <c r="F37" s="256" t="s">
        <v>925</v>
      </c>
      <c r="G37" s="255"/>
      <c r="H37" s="253" t="s">
        <v>926</v>
      </c>
      <c r="I37" s="254"/>
      <c r="J37" s="253" t="s">
        <v>927</v>
      </c>
      <c r="K37" s="255"/>
      <c r="L37" s="256" t="s">
        <v>928</v>
      </c>
      <c r="M37" s="255"/>
      <c r="N37" s="253" t="s">
        <v>929</v>
      </c>
      <c r="O37" s="254"/>
      <c r="P37" s="253" t="s">
        <v>930</v>
      </c>
      <c r="Q37" s="255"/>
      <c r="R37" s="256" t="s">
        <v>931</v>
      </c>
      <c r="S37" s="255"/>
      <c r="T37" s="1776"/>
    </row>
    <row r="38" spans="1:20">
      <c r="A38" s="307"/>
      <c r="B38" s="257"/>
      <c r="C38" s="258"/>
      <c r="D38" s="257"/>
      <c r="E38" s="259"/>
      <c r="F38" s="258" t="s">
        <v>932</v>
      </c>
      <c r="G38" s="260"/>
      <c r="H38" s="257"/>
      <c r="I38" s="258"/>
      <c r="J38" s="257"/>
      <c r="K38" s="259"/>
      <c r="L38" s="258" t="s">
        <v>933</v>
      </c>
      <c r="M38" s="260"/>
      <c r="N38" s="257"/>
      <c r="O38" s="258"/>
      <c r="P38" s="257"/>
      <c r="Q38" s="259"/>
      <c r="R38" s="258" t="s">
        <v>934</v>
      </c>
      <c r="S38" s="260"/>
      <c r="T38" s="1776"/>
    </row>
    <row r="39" spans="1:20">
      <c r="A39" s="307"/>
      <c r="B39" s="206"/>
      <c r="C39" s="262" t="s">
        <v>2</v>
      </c>
      <c r="D39" s="261"/>
      <c r="E39" s="261"/>
      <c r="F39" s="263"/>
      <c r="G39" s="262" t="s">
        <v>2</v>
      </c>
      <c r="H39" s="261"/>
      <c r="I39" s="261" t="s">
        <v>2</v>
      </c>
      <c r="J39" s="263"/>
      <c r="K39" s="262"/>
      <c r="L39" s="261"/>
      <c r="M39" s="261" t="s">
        <v>2</v>
      </c>
      <c r="N39" s="263"/>
      <c r="O39" s="262" t="s">
        <v>2</v>
      </c>
      <c r="P39" s="261"/>
      <c r="Q39" s="261"/>
      <c r="R39" s="263"/>
      <c r="S39" s="262" t="s">
        <v>2</v>
      </c>
      <c r="T39" s="1776"/>
    </row>
    <row r="40" spans="1:20" ht="21" customHeight="1">
      <c r="A40" s="307"/>
      <c r="B40" s="1878"/>
      <c r="C40" s="1879"/>
      <c r="D40" s="1880"/>
      <c r="E40" s="1881"/>
      <c r="F40" s="1874">
        <f>B40*D40</f>
        <v>0</v>
      </c>
      <c r="G40" s="1875"/>
      <c r="H40" s="1882">
        <v>53601</v>
      </c>
      <c r="I40" s="1883"/>
      <c r="J40" s="1884">
        <v>4</v>
      </c>
      <c r="K40" s="1885"/>
      <c r="L40" s="1874">
        <f>H40*J40</f>
        <v>214404</v>
      </c>
      <c r="M40" s="1875"/>
      <c r="N40" s="1874">
        <f>IF(B40&gt;H40,(H40),(B40))</f>
        <v>0</v>
      </c>
      <c r="O40" s="1875"/>
      <c r="P40" s="1876">
        <f>IF(D40&gt;J40,(J40),(D40))</f>
        <v>0</v>
      </c>
      <c r="Q40" s="1877"/>
      <c r="R40" s="1874">
        <f>N40*P40</f>
        <v>0</v>
      </c>
      <c r="S40" s="1875"/>
      <c r="T40" s="1777"/>
    </row>
    <row r="41" spans="1:20" ht="7.5" customHeight="1">
      <c r="A41" s="307"/>
      <c r="B41" s="418"/>
      <c r="C41" s="418"/>
      <c r="D41" s="419"/>
      <c r="E41" s="419"/>
      <c r="F41" s="420"/>
      <c r="G41" s="420"/>
      <c r="H41" s="418"/>
      <c r="I41" s="418"/>
      <c r="J41" s="421"/>
      <c r="K41" s="421"/>
      <c r="L41" s="420"/>
      <c r="M41" s="420"/>
      <c r="N41" s="420"/>
      <c r="O41" s="420"/>
      <c r="P41" s="422"/>
      <c r="Q41" s="422"/>
      <c r="R41" s="420"/>
      <c r="S41" s="420"/>
    </row>
    <row r="42" spans="1:20" ht="14.25" customHeight="1">
      <c r="A42" s="307" t="s">
        <v>1607</v>
      </c>
      <c r="B42" s="423"/>
      <c r="C42" s="423"/>
      <c r="D42" s="424"/>
      <c r="E42" s="424"/>
      <c r="F42" s="425"/>
      <c r="G42" s="425"/>
      <c r="H42" s="423"/>
      <c r="I42" s="423"/>
      <c r="J42" s="426"/>
      <c r="K42" s="426"/>
      <c r="L42" s="425"/>
      <c r="M42" s="425"/>
      <c r="N42" s="425"/>
      <c r="O42" s="425"/>
      <c r="P42" s="427"/>
      <c r="Q42" s="427"/>
      <c r="R42" s="425"/>
      <c r="S42" s="425"/>
    </row>
    <row r="43" spans="1:20" ht="14.25" customHeight="1">
      <c r="A43" s="289" t="s">
        <v>1608</v>
      </c>
      <c r="B43" s="307"/>
      <c r="C43" s="307"/>
      <c r="D43" s="307"/>
      <c r="E43" s="307"/>
      <c r="F43" s="307"/>
      <c r="G43" s="307"/>
      <c r="H43" s="307"/>
      <c r="I43" s="307"/>
      <c r="J43" s="307"/>
      <c r="K43" s="307"/>
      <c r="L43" s="307"/>
      <c r="M43" s="307"/>
      <c r="N43" s="307"/>
      <c r="O43" s="307"/>
      <c r="P43" s="307"/>
      <c r="Q43" s="307"/>
      <c r="R43" s="307"/>
      <c r="S43" s="307"/>
    </row>
    <row r="44" spans="1:20" ht="14.25" customHeight="1">
      <c r="A44" s="289" t="s">
        <v>935</v>
      </c>
      <c r="C44" s="307"/>
      <c r="D44" s="307"/>
      <c r="E44" s="307"/>
      <c r="F44" s="307"/>
      <c r="G44" s="308"/>
      <c r="H44" s="307"/>
      <c r="I44" s="307"/>
      <c r="J44" s="307"/>
      <c r="K44" s="307"/>
      <c r="L44" s="307"/>
      <c r="M44" s="307"/>
      <c r="N44" s="307"/>
      <c r="O44" s="307"/>
    </row>
    <row r="45" spans="1:20" ht="14.25" customHeight="1">
      <c r="A45" s="289" t="s">
        <v>885</v>
      </c>
      <c r="C45" s="309"/>
      <c r="D45" s="309"/>
      <c r="E45" s="309"/>
      <c r="F45" s="309"/>
      <c r="G45" s="309"/>
      <c r="H45" s="309"/>
      <c r="I45" s="309"/>
      <c r="J45" s="309"/>
      <c r="K45" s="309"/>
      <c r="L45" s="309"/>
      <c r="M45" s="309"/>
      <c r="N45" s="309"/>
      <c r="O45" s="309"/>
      <c r="P45" s="309"/>
    </row>
    <row r="46" spans="1:20">
      <c r="A46" s="289" t="s">
        <v>936</v>
      </c>
      <c r="B46" s="307"/>
    </row>
    <row r="47" spans="1:20">
      <c r="A47" s="289" t="s">
        <v>886</v>
      </c>
    </row>
    <row r="48" spans="1:20">
      <c r="A48" s="289" t="s">
        <v>1598</v>
      </c>
    </row>
    <row r="49" spans="1:1">
      <c r="A49" s="289" t="s">
        <v>1422</v>
      </c>
    </row>
    <row r="50" spans="1:1">
      <c r="A50" s="289" t="s">
        <v>1609</v>
      </c>
    </row>
    <row r="51" spans="1:1">
      <c r="A51" s="289" t="s">
        <v>1610</v>
      </c>
    </row>
  </sheetData>
  <mergeCells count="52">
    <mergeCell ref="A2:T2"/>
    <mergeCell ref="A3:T3"/>
    <mergeCell ref="N4:R4"/>
    <mergeCell ref="F8:J8"/>
    <mergeCell ref="K8:R10"/>
    <mergeCell ref="F9:J9"/>
    <mergeCell ref="F10:J10"/>
    <mergeCell ref="S10:T10"/>
    <mergeCell ref="F11:J11"/>
    <mergeCell ref="K11:R11"/>
    <mergeCell ref="E18:I18"/>
    <mergeCell ref="F25:H25"/>
    <mergeCell ref="J25:L25"/>
    <mergeCell ref="A16:T16"/>
    <mergeCell ref="B28:E28"/>
    <mergeCell ref="F28:K28"/>
    <mergeCell ref="L28:N28"/>
    <mergeCell ref="O28:T28"/>
    <mergeCell ref="B29:E29"/>
    <mergeCell ref="F29:K29"/>
    <mergeCell ref="L29:N29"/>
    <mergeCell ref="O29:T29"/>
    <mergeCell ref="B30:E30"/>
    <mergeCell ref="F30:K30"/>
    <mergeCell ref="L30:N30"/>
    <mergeCell ref="O30:T30"/>
    <mergeCell ref="B31:E31"/>
    <mergeCell ref="F31:T31"/>
    <mergeCell ref="B36:C36"/>
    <mergeCell ref="D36:E36"/>
    <mergeCell ref="F36:G36"/>
    <mergeCell ref="H36:I36"/>
    <mergeCell ref="J36:K36"/>
    <mergeCell ref="B32:E32"/>
    <mergeCell ref="F32:T32"/>
    <mergeCell ref="B35:G35"/>
    <mergeCell ref="H35:M35"/>
    <mergeCell ref="N35:S35"/>
    <mergeCell ref="B40:C40"/>
    <mergeCell ref="D40:E40"/>
    <mergeCell ref="F40:G40"/>
    <mergeCell ref="H40:I40"/>
    <mergeCell ref="J40:K40"/>
    <mergeCell ref="L36:M36"/>
    <mergeCell ref="N36:O36"/>
    <mergeCell ref="P36:Q36"/>
    <mergeCell ref="R36:S36"/>
    <mergeCell ref="T36:T40"/>
    <mergeCell ref="L40:M40"/>
    <mergeCell ref="N40:O40"/>
    <mergeCell ref="P40:Q40"/>
    <mergeCell ref="R40:S40"/>
  </mergeCells>
  <phoneticPr fontId="3"/>
  <pageMargins left="0.78740157480314965" right="0.15748031496062992" top="0.59055118110236227" bottom="0.59055118110236227" header="0.51181102362204722" footer="0.51181102362204722"/>
  <pageSetup paperSize="9" orientation="portrait" blackAndWhite="1" horizontalDpi="200" verticalDpi="200" r:id="rId1"/>
  <headerFooter alignWithMargins="0"/>
  <colBreaks count="1" manualBreakCount="1">
    <brk id="25" max="42" man="1"/>
  </colBreaks>
  <legacyDrawing r:id="rId2"/>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T39"/>
  <sheetViews>
    <sheetView view="pageBreakPreview" zoomScaleNormal="100" zoomScaleSheetLayoutView="100" workbookViewId="0">
      <selection activeCell="L12" sqref="L12"/>
    </sheetView>
  </sheetViews>
  <sheetFormatPr defaultColWidth="5.875" defaultRowHeight="14.25"/>
  <cols>
    <col min="1" max="12" width="5.875" style="289"/>
    <col min="13" max="13" width="8.75" style="289" customWidth="1"/>
    <col min="14" max="14" width="3.375" style="289" customWidth="1"/>
    <col min="15" max="16384" width="5.875" style="289"/>
  </cols>
  <sheetData>
    <row r="1" spans="1:20">
      <c r="O1" s="290" t="s">
        <v>955</v>
      </c>
    </row>
    <row r="3" spans="1:20" ht="28.5">
      <c r="A3" s="1873" t="s">
        <v>956</v>
      </c>
      <c r="B3" s="1873"/>
      <c r="C3" s="1873"/>
      <c r="D3" s="1873"/>
      <c r="E3" s="1873"/>
      <c r="F3" s="1873"/>
      <c r="G3" s="1873"/>
      <c r="H3" s="1873"/>
      <c r="I3" s="1873"/>
      <c r="J3" s="1873"/>
      <c r="K3" s="1873"/>
      <c r="L3" s="1873"/>
      <c r="M3" s="1873"/>
      <c r="N3" s="1873"/>
      <c r="O3" s="1873"/>
      <c r="P3" s="724"/>
      <c r="Q3" s="724"/>
      <c r="R3" s="724"/>
      <c r="S3" s="724"/>
      <c r="T3" s="724"/>
    </row>
    <row r="5" spans="1:20">
      <c r="K5" s="1658" t="s">
        <v>1420</v>
      </c>
      <c r="L5" s="1658"/>
      <c r="M5" s="1658"/>
      <c r="N5" s="1658"/>
      <c r="O5" s="1658"/>
    </row>
    <row r="7" spans="1:20">
      <c r="A7" s="289" t="s">
        <v>613</v>
      </c>
    </row>
    <row r="10" spans="1:20">
      <c r="B10" s="289" t="str">
        <f>入力シート!C1</f>
        <v>令和4年7月10日執行参議院青森県選挙区選出議員選挙</v>
      </c>
      <c r="I10" s="306"/>
      <c r="J10"/>
      <c r="K10" s="325"/>
    </row>
    <row r="12" spans="1:20">
      <c r="H12" s="290" t="s">
        <v>544</v>
      </c>
      <c r="J12" s="306">
        <f>入力シート!C8</f>
        <v>0</v>
      </c>
      <c r="K12" s="280"/>
      <c r="L12" s="280">
        <f>入力シート!C10</f>
        <v>0</v>
      </c>
    </row>
    <row r="13" spans="1:20">
      <c r="H13" s="290"/>
      <c r="J13" s="306"/>
      <c r="K13" s="280"/>
      <c r="L13" s="280"/>
    </row>
    <row r="15" spans="1:20">
      <c r="A15" s="289" t="s">
        <v>957</v>
      </c>
    </row>
    <row r="17" spans="1:15" ht="14.25" customHeight="1">
      <c r="A17" s="307"/>
      <c r="B17" s="307"/>
      <c r="C17" s="307"/>
      <c r="D17" s="307"/>
      <c r="E17" s="307"/>
      <c r="F17" s="308"/>
      <c r="G17" s="307"/>
      <c r="H17" s="307"/>
      <c r="I17" s="307"/>
      <c r="J17" s="307"/>
      <c r="K17" s="307"/>
      <c r="L17" s="307"/>
      <c r="M17" s="307"/>
      <c r="N17" s="307"/>
    </row>
    <row r="18" spans="1:15" ht="14.25" customHeight="1">
      <c r="A18" s="864" t="s">
        <v>589</v>
      </c>
      <c r="B18" s="864"/>
      <c r="C18" s="864"/>
      <c r="D18" s="864"/>
      <c r="E18" s="864"/>
      <c r="F18" s="864"/>
      <c r="G18" s="864"/>
      <c r="H18" s="864"/>
      <c r="I18" s="864"/>
      <c r="J18" s="864"/>
      <c r="K18" s="864"/>
      <c r="L18" s="864"/>
      <c r="M18" s="864"/>
      <c r="N18" s="864"/>
      <c r="O18" s="864"/>
    </row>
    <row r="19" spans="1:15" ht="14.25" customHeight="1">
      <c r="A19" s="309"/>
      <c r="B19" s="309"/>
      <c r="C19" s="309"/>
      <c r="D19" s="309"/>
      <c r="E19" s="309"/>
      <c r="F19" s="309"/>
      <c r="G19" s="309"/>
      <c r="H19" s="309"/>
      <c r="I19" s="309"/>
      <c r="J19" s="309"/>
      <c r="K19" s="309"/>
      <c r="L19" s="309"/>
      <c r="M19" s="309"/>
      <c r="N19" s="309"/>
    </row>
    <row r="20" spans="1:15" ht="14.25" customHeight="1">
      <c r="A20" s="307"/>
      <c r="B20" s="307"/>
      <c r="C20" s="307"/>
      <c r="D20" s="307"/>
      <c r="E20" s="307"/>
      <c r="F20" s="307"/>
      <c r="G20" s="307"/>
      <c r="H20" s="307"/>
      <c r="I20" s="307"/>
      <c r="J20" s="307"/>
      <c r="K20" s="307"/>
      <c r="L20" s="307"/>
      <c r="M20" s="307"/>
      <c r="N20" s="307"/>
    </row>
    <row r="21" spans="1:15" ht="14.25" customHeight="1">
      <c r="A21" s="307"/>
      <c r="B21" s="307"/>
      <c r="C21" s="307"/>
      <c r="D21" s="307"/>
      <c r="E21" s="307"/>
      <c r="F21" s="307"/>
      <c r="G21" s="195"/>
      <c r="H21" s="307"/>
      <c r="I21" s="307"/>
      <c r="J21" s="307"/>
      <c r="K21" s="307"/>
      <c r="L21" s="307"/>
      <c r="M21" s="307"/>
      <c r="N21" s="307"/>
    </row>
    <row r="22" spans="1:15" ht="18" customHeight="1">
      <c r="A22" s="1783" t="s">
        <v>702</v>
      </c>
      <c r="B22" s="1784"/>
      <c r="C22" s="1785"/>
      <c r="D22" s="1790" t="s">
        <v>848</v>
      </c>
      <c r="E22" s="1791"/>
      <c r="F22" s="1791"/>
      <c r="G22" s="1791"/>
      <c r="H22" s="1792"/>
      <c r="I22" s="1783" t="s">
        <v>704</v>
      </c>
      <c r="J22" s="1784"/>
      <c r="K22" s="1784"/>
      <c r="L22" s="1784"/>
      <c r="M22" s="1784"/>
      <c r="N22" s="1785"/>
      <c r="O22" s="1775" t="s">
        <v>683</v>
      </c>
    </row>
    <row r="23" spans="1:15" ht="18" customHeight="1">
      <c r="A23" s="1786"/>
      <c r="B23" s="864"/>
      <c r="C23" s="1279"/>
      <c r="D23" s="1793"/>
      <c r="E23" s="911"/>
      <c r="F23" s="911"/>
      <c r="G23" s="911"/>
      <c r="H23" s="1794"/>
      <c r="I23" s="1787"/>
      <c r="J23" s="1788"/>
      <c r="K23" s="1788"/>
      <c r="L23" s="1788"/>
      <c r="M23" s="1788"/>
      <c r="N23" s="1789"/>
      <c r="O23" s="1776"/>
    </row>
    <row r="24" spans="1:15" ht="18" customHeight="1">
      <c r="A24" s="1786"/>
      <c r="B24" s="864"/>
      <c r="C24" s="1279"/>
      <c r="D24" s="1793"/>
      <c r="E24" s="911"/>
      <c r="F24" s="911"/>
      <c r="G24" s="911"/>
      <c r="H24" s="1794"/>
      <c r="I24" s="1783" t="s">
        <v>958</v>
      </c>
      <c r="J24" s="1784"/>
      <c r="K24" s="1785"/>
      <c r="L24" s="1783" t="s">
        <v>70</v>
      </c>
      <c r="M24" s="1784"/>
      <c r="N24" s="1785"/>
      <c r="O24" s="1776"/>
    </row>
    <row r="25" spans="1:15" ht="18" customHeight="1">
      <c r="A25" s="1787"/>
      <c r="B25" s="1788"/>
      <c r="C25" s="1789"/>
      <c r="D25" s="1793"/>
      <c r="E25" s="911"/>
      <c r="F25" s="911"/>
      <c r="G25" s="911"/>
      <c r="H25" s="1794"/>
      <c r="I25" s="1787"/>
      <c r="J25" s="1788"/>
      <c r="K25" s="1789"/>
      <c r="L25" s="1787"/>
      <c r="M25" s="1788"/>
      <c r="N25" s="1789"/>
      <c r="O25" s="1777"/>
    </row>
    <row r="26" spans="1:15" ht="22.5" customHeight="1">
      <c r="A26" s="310"/>
      <c r="B26" s="311"/>
      <c r="C26" s="312"/>
      <c r="D26" s="1766"/>
      <c r="E26" s="1767"/>
      <c r="F26" s="1767"/>
      <c r="G26" s="1767"/>
      <c r="H26" s="1768"/>
      <c r="I26" s="313"/>
      <c r="J26" s="314"/>
      <c r="K26" s="315"/>
      <c r="L26" s="313"/>
      <c r="M26" s="314"/>
      <c r="N26" s="315"/>
      <c r="O26" s="1775"/>
    </row>
    <row r="27" spans="1:15" ht="22.5" customHeight="1">
      <c r="A27" s="1566" t="s">
        <v>1413</v>
      </c>
      <c r="B27" s="1567"/>
      <c r="C27" s="1568"/>
      <c r="D27" s="1769"/>
      <c r="E27" s="1770"/>
      <c r="F27" s="1770"/>
      <c r="G27" s="1770"/>
      <c r="H27" s="1771"/>
      <c r="I27" s="1778"/>
      <c r="J27" s="1779"/>
      <c r="K27" s="1780"/>
      <c r="L27" s="1781"/>
      <c r="M27" s="1782"/>
      <c r="N27" s="316" t="s">
        <v>2</v>
      </c>
      <c r="O27" s="1776"/>
    </row>
    <row r="28" spans="1:15" ht="22.5" customHeight="1">
      <c r="A28" s="317"/>
      <c r="B28" s="318"/>
      <c r="C28" s="319"/>
      <c r="D28" s="1772"/>
      <c r="E28" s="1773"/>
      <c r="F28" s="1773"/>
      <c r="G28" s="1773"/>
      <c r="H28" s="1774"/>
      <c r="I28" s="320"/>
      <c r="J28" s="321"/>
      <c r="K28" s="322"/>
      <c r="L28" s="320"/>
      <c r="M28" s="321"/>
      <c r="N28" s="322"/>
      <c r="O28" s="1777"/>
    </row>
    <row r="29" spans="1:15">
      <c r="A29" s="307"/>
      <c r="B29" s="307"/>
      <c r="C29" s="307"/>
      <c r="D29" s="307"/>
      <c r="E29" s="307"/>
      <c r="F29" s="307"/>
      <c r="G29" s="307"/>
      <c r="H29" s="307"/>
      <c r="I29" s="307"/>
      <c r="J29" s="307"/>
      <c r="K29" s="307"/>
      <c r="L29" s="307"/>
      <c r="M29" s="307"/>
      <c r="N29" s="307"/>
    </row>
    <row r="30" spans="1:15" s="293" customFormat="1" ht="14.25" customHeight="1">
      <c r="B30" s="323"/>
      <c r="C30" s="161"/>
      <c r="D30" s="161"/>
    </row>
    <row r="31" spans="1:15">
      <c r="A31" s="289" t="s">
        <v>1436</v>
      </c>
      <c r="B31" s="296"/>
      <c r="C31" s="147"/>
      <c r="D31" s="147"/>
    </row>
    <row r="32" spans="1:15">
      <c r="A32" s="289" t="s">
        <v>1504</v>
      </c>
      <c r="B32" s="296"/>
      <c r="C32" s="730"/>
      <c r="D32" s="730"/>
    </row>
    <row r="33" spans="1:8">
      <c r="A33" s="289" t="s">
        <v>1505</v>
      </c>
      <c r="B33" s="296"/>
      <c r="C33" s="730"/>
      <c r="D33" s="730"/>
    </row>
    <row r="34" spans="1:8">
      <c r="A34" s="289" t="s">
        <v>1506</v>
      </c>
      <c r="B34" s="296"/>
      <c r="C34" s="730"/>
      <c r="D34" s="730"/>
    </row>
    <row r="35" spans="1:8">
      <c r="A35" s="289" t="s">
        <v>1507</v>
      </c>
      <c r="B35" s="296"/>
      <c r="C35" s="730"/>
      <c r="D35" s="730"/>
      <c r="H35" s="280"/>
    </row>
    <row r="36" spans="1:8">
      <c r="B36" s="296"/>
      <c r="C36" s="147"/>
      <c r="D36" s="147"/>
      <c r="H36" s="280"/>
    </row>
    <row r="37" spans="1:8">
      <c r="B37" s="296"/>
      <c r="C37" s="147"/>
      <c r="D37" s="147"/>
    </row>
    <row r="38" spans="1:8">
      <c r="B38" s="296"/>
      <c r="C38" s="147"/>
      <c r="D38" s="147"/>
      <c r="G38" s="280"/>
    </row>
    <row r="39" spans="1:8">
      <c r="B39" s="296"/>
      <c r="C39" s="147"/>
      <c r="D39" s="147"/>
    </row>
  </sheetData>
  <mergeCells count="14">
    <mergeCell ref="A3:O3"/>
    <mergeCell ref="K5:O5"/>
    <mergeCell ref="A18:O18"/>
    <mergeCell ref="A22:C25"/>
    <mergeCell ref="D22:H25"/>
    <mergeCell ref="I22:N23"/>
    <mergeCell ref="O22:O25"/>
    <mergeCell ref="I24:K25"/>
    <mergeCell ref="L24:N25"/>
    <mergeCell ref="D26:H28"/>
    <mergeCell ref="O26:O28"/>
    <mergeCell ref="A27:C27"/>
    <mergeCell ref="I27:K27"/>
    <mergeCell ref="L27:M27"/>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view="pageBreakPreview" topLeftCell="A25" zoomScaleNormal="100" zoomScaleSheetLayoutView="100" workbookViewId="0">
      <selection activeCell="R36" sqref="R36"/>
    </sheetView>
  </sheetViews>
  <sheetFormatPr defaultColWidth="5.875" defaultRowHeight="14.25"/>
  <cols>
    <col min="1" max="13" width="5.875" style="114" customWidth="1"/>
    <col min="14" max="14" width="6.75" style="114" customWidth="1"/>
    <col min="15" max="16384" width="5.875" style="114"/>
  </cols>
  <sheetData>
    <row r="1" spans="1:14">
      <c r="N1" s="138" t="s">
        <v>546</v>
      </c>
    </row>
    <row r="5" spans="1:14" ht="28.5">
      <c r="A5" s="921" t="s">
        <v>543</v>
      </c>
      <c r="B5" s="921"/>
      <c r="C5" s="921"/>
      <c r="D5" s="921"/>
      <c r="E5" s="921"/>
      <c r="F5" s="921"/>
      <c r="G5" s="921"/>
      <c r="H5" s="921"/>
      <c r="I5" s="921"/>
      <c r="J5" s="921"/>
      <c r="K5" s="921"/>
      <c r="L5" s="921"/>
      <c r="M5" s="921"/>
      <c r="N5" s="921"/>
    </row>
    <row r="9" spans="1:14" ht="18.75">
      <c r="D9" s="114" t="s">
        <v>483</v>
      </c>
      <c r="G9" s="142">
        <f>入力シート!C9</f>
        <v>0</v>
      </c>
      <c r="H9" s="142"/>
      <c r="I9" s="142"/>
      <c r="J9" s="142">
        <f>入力シート!C11</f>
        <v>0</v>
      </c>
      <c r="K9" s="142"/>
    </row>
    <row r="10" spans="1:14" ht="18.75">
      <c r="G10" s="142"/>
      <c r="H10" s="142"/>
      <c r="I10" s="142"/>
      <c r="J10" s="142"/>
      <c r="K10" s="142"/>
    </row>
    <row r="11" spans="1:14" ht="18.75">
      <c r="G11" s="142"/>
      <c r="H11" s="142"/>
      <c r="I11" s="142"/>
      <c r="J11" s="142"/>
      <c r="K11" s="142"/>
    </row>
    <row r="12" spans="1:14" ht="18.75">
      <c r="D12" s="114" t="s">
        <v>490</v>
      </c>
      <c r="G12" s="142">
        <f>入力シート!C8</f>
        <v>0</v>
      </c>
      <c r="H12" s="142"/>
      <c r="I12" s="142"/>
      <c r="J12" s="142">
        <f>入力シート!C10</f>
        <v>0</v>
      </c>
      <c r="K12" s="142"/>
    </row>
    <row r="15" spans="1:14" ht="17.25">
      <c r="D15" s="114" t="s">
        <v>483</v>
      </c>
      <c r="G15" s="925"/>
      <c r="H15" s="925"/>
      <c r="I15" s="152"/>
      <c r="J15" s="926"/>
      <c r="K15" s="926"/>
    </row>
    <row r="16" spans="1:14">
      <c r="A16" s="289"/>
      <c r="B16" s="289"/>
      <c r="C16" s="289"/>
      <c r="D16" s="289"/>
      <c r="E16" s="289"/>
      <c r="F16" s="289"/>
      <c r="G16" s="289"/>
      <c r="H16" s="289"/>
      <c r="I16" s="289"/>
      <c r="J16" s="289"/>
      <c r="K16" s="289"/>
      <c r="L16" s="289"/>
      <c r="M16" s="289"/>
      <c r="N16" s="289"/>
    </row>
    <row r="17" spans="1:14">
      <c r="A17" s="289"/>
      <c r="B17" s="289"/>
      <c r="C17" s="289"/>
      <c r="D17" s="289"/>
      <c r="E17" s="289"/>
      <c r="F17" s="289"/>
      <c r="G17" s="289"/>
      <c r="H17" s="289"/>
      <c r="I17" s="289"/>
      <c r="J17" s="289"/>
      <c r="K17" s="289"/>
      <c r="L17" s="289"/>
      <c r="M17" s="289"/>
      <c r="N17" s="289"/>
    </row>
    <row r="18" spans="1:14" ht="17.25">
      <c r="D18" s="114" t="s">
        <v>545</v>
      </c>
      <c r="G18" s="926"/>
      <c r="H18" s="926"/>
      <c r="I18" s="152"/>
      <c r="J18" s="926"/>
      <c r="K18" s="926"/>
    </row>
    <row r="19" spans="1:14" ht="14.25" customHeight="1">
      <c r="G19" s="142"/>
      <c r="J19" s="142"/>
    </row>
    <row r="20" spans="1:14" ht="14.25" customHeight="1">
      <c r="G20" s="142"/>
      <c r="J20" s="142"/>
    </row>
    <row r="22" spans="1:14" ht="21" customHeight="1">
      <c r="A22" s="289" t="s">
        <v>1539</v>
      </c>
    </row>
    <row r="23" spans="1:14" ht="21" customHeight="1">
      <c r="A23" s="289" t="s">
        <v>1540</v>
      </c>
    </row>
    <row r="24" spans="1:14" ht="21" customHeight="1">
      <c r="A24" s="289" t="s">
        <v>1541</v>
      </c>
    </row>
    <row r="28" spans="1:14">
      <c r="B28" s="918" t="str">
        <f>入力シート!C3</f>
        <v>令和4年6月22日</v>
      </c>
      <c r="C28" s="922"/>
      <c r="D28" s="922"/>
    </row>
    <row r="30" spans="1:14">
      <c r="F30" s="290" t="s">
        <v>1328</v>
      </c>
      <c r="H30" s="728">
        <f>入力シート!C22</f>
        <v>0</v>
      </c>
      <c r="I30" s="728"/>
      <c r="J30" s="728"/>
      <c r="K30" s="728"/>
      <c r="L30" s="728"/>
      <c r="M30" s="728"/>
      <c r="N30" s="728"/>
    </row>
    <row r="32" spans="1:14" ht="18.75">
      <c r="D32" s="133"/>
      <c r="E32" s="133"/>
      <c r="F32" s="545" t="s">
        <v>534</v>
      </c>
      <c r="G32" s="133"/>
      <c r="I32" s="923">
        <f>入力シート!C8</f>
        <v>0</v>
      </c>
      <c r="J32" s="923"/>
      <c r="K32" s="924">
        <f>入力シート!C10</f>
        <v>0</v>
      </c>
      <c r="L32" s="924"/>
    </row>
    <row r="33" spans="1:13" ht="21">
      <c r="D33" s="133"/>
      <c r="E33" s="133"/>
      <c r="F33" s="134"/>
      <c r="G33" s="133"/>
      <c r="I33" s="135"/>
      <c r="J33" s="135"/>
      <c r="K33" s="136"/>
      <c r="L33" s="136"/>
    </row>
    <row r="34" spans="1:13">
      <c r="A34" s="137"/>
    </row>
    <row r="35" spans="1:13">
      <c r="A35" s="289" t="s">
        <v>1327</v>
      </c>
      <c r="K35" s="920"/>
      <c r="L35" s="920"/>
      <c r="M35" s="138"/>
    </row>
    <row r="40" spans="1:13">
      <c r="A40" s="289" t="s">
        <v>1542</v>
      </c>
    </row>
    <row r="41" spans="1:13">
      <c r="A41" s="289" t="s">
        <v>1543</v>
      </c>
    </row>
    <row r="42" spans="1:13">
      <c r="A42" s="289" t="s">
        <v>1544</v>
      </c>
    </row>
  </sheetData>
  <mergeCells count="9">
    <mergeCell ref="K35:L35"/>
    <mergeCell ref="A5:N5"/>
    <mergeCell ref="B28:D28"/>
    <mergeCell ref="I32:J32"/>
    <mergeCell ref="K32:L32"/>
    <mergeCell ref="G15:H15"/>
    <mergeCell ref="G18:H18"/>
    <mergeCell ref="J15:K15"/>
    <mergeCell ref="J18:K18"/>
  </mergeCells>
  <phoneticPr fontId="3"/>
  <pageMargins left="0.98425196850393704" right="0.59055118110236227" top="0.98425196850393704" bottom="0.98425196850393704" header="0.51181102362204722" footer="0.51181102362204722"/>
  <pageSetup paperSize="9" orientation="portrait" blackAndWhite="1" horizontalDpi="200" verticalDpi="200" r:id="rId1"/>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6"/>
  <sheetViews>
    <sheetView view="pageBreakPreview" zoomScaleNormal="100" zoomScaleSheetLayoutView="100" workbookViewId="0">
      <selection activeCell="A3" sqref="A3:P3"/>
    </sheetView>
  </sheetViews>
  <sheetFormatPr defaultColWidth="5.875" defaultRowHeight="14.25"/>
  <cols>
    <col min="1" max="8" width="5.875" style="289"/>
    <col min="9" max="9" width="3.5" style="289" bestFit="1" customWidth="1"/>
    <col min="10" max="14" width="5.875" style="289"/>
    <col min="15" max="16" width="4.125" style="289" customWidth="1"/>
    <col min="17" max="16384" width="5.875" style="289"/>
  </cols>
  <sheetData>
    <row r="1" spans="1:20">
      <c r="P1" s="290" t="s">
        <v>959</v>
      </c>
    </row>
    <row r="3" spans="1:20" ht="28.5">
      <c r="A3" s="1886" t="s">
        <v>960</v>
      </c>
      <c r="B3" s="1886"/>
      <c r="C3" s="1886"/>
      <c r="D3" s="1886"/>
      <c r="E3" s="1886"/>
      <c r="F3" s="1886"/>
      <c r="G3" s="1886"/>
      <c r="H3" s="1886"/>
      <c r="I3" s="1886"/>
      <c r="J3" s="1886"/>
      <c r="K3" s="1886"/>
      <c r="L3" s="1886"/>
      <c r="M3" s="1886"/>
      <c r="N3" s="1886"/>
      <c r="O3" s="1886"/>
      <c r="P3" s="1886"/>
      <c r="Q3" s="724"/>
      <c r="R3" s="724"/>
      <c r="S3" s="724"/>
      <c r="T3" s="724"/>
    </row>
    <row r="5" spans="1:20">
      <c r="L5" s="1255" t="s">
        <v>1441</v>
      </c>
      <c r="M5" s="1255"/>
      <c r="N5" s="1255"/>
      <c r="O5" s="1255"/>
      <c r="P5" s="1255"/>
    </row>
    <row r="7" spans="1:20">
      <c r="A7" s="289" t="s">
        <v>613</v>
      </c>
    </row>
    <row r="9" spans="1:20">
      <c r="B9" s="289" t="str">
        <f>入力シート!C1</f>
        <v>令和4年7月10日執行参議院青森県選挙区選出議員選挙</v>
      </c>
      <c r="J9" s="306"/>
      <c r="K9"/>
    </row>
    <row r="11" spans="1:20">
      <c r="H11" s="290" t="s">
        <v>544</v>
      </c>
      <c r="J11" s="306">
        <f>入力シート!C8</f>
        <v>0</v>
      </c>
      <c r="K11" s="280"/>
      <c r="L11" s="280">
        <f>入力シート!C10</f>
        <v>0</v>
      </c>
    </row>
    <row r="13" spans="1:20">
      <c r="A13" s="289" t="s">
        <v>961</v>
      </c>
    </row>
    <row r="14" spans="1:20" ht="14.25" customHeight="1">
      <c r="A14" s="307" t="s">
        <v>943</v>
      </c>
      <c r="B14" s="307"/>
      <c r="C14" s="307"/>
      <c r="D14" s="307"/>
      <c r="E14" s="307"/>
      <c r="F14" s="308"/>
      <c r="G14" s="307"/>
      <c r="H14" s="307"/>
      <c r="I14" s="307"/>
      <c r="J14" s="307"/>
      <c r="K14" s="307"/>
      <c r="L14" s="307"/>
      <c r="M14" s="307"/>
      <c r="N14" s="307"/>
    </row>
    <row r="15" spans="1:20" ht="14.25" customHeight="1">
      <c r="A15" s="307"/>
      <c r="B15" s="307"/>
      <c r="C15" s="307"/>
      <c r="D15" s="307"/>
      <c r="E15" s="307"/>
      <c r="F15" s="308"/>
      <c r="G15" s="307"/>
      <c r="H15" s="307"/>
      <c r="I15" s="307"/>
      <c r="J15" s="307"/>
      <c r="K15" s="307"/>
      <c r="L15" s="307"/>
      <c r="M15" s="307"/>
      <c r="N15" s="307"/>
    </row>
    <row r="16" spans="1:20" ht="14.25" customHeight="1">
      <c r="A16" s="307"/>
      <c r="B16" s="307"/>
      <c r="C16" s="307"/>
      <c r="D16" s="307"/>
      <c r="E16" s="307"/>
      <c r="F16" s="308"/>
      <c r="G16" s="307"/>
      <c r="H16" s="307"/>
      <c r="I16" s="307"/>
      <c r="J16" s="307"/>
      <c r="K16" s="307"/>
      <c r="L16" s="307"/>
      <c r="M16" s="307"/>
      <c r="N16" s="307"/>
    </row>
    <row r="17" spans="1:15" ht="14.25" customHeight="1">
      <c r="A17" s="864" t="s">
        <v>589</v>
      </c>
      <c r="B17" s="864"/>
      <c r="C17" s="864"/>
      <c r="D17" s="864"/>
      <c r="E17" s="864"/>
      <c r="F17" s="864"/>
      <c r="G17" s="864"/>
      <c r="H17" s="864"/>
      <c r="I17" s="864"/>
      <c r="J17" s="864"/>
      <c r="K17" s="864"/>
      <c r="L17" s="864"/>
      <c r="M17" s="864"/>
      <c r="N17" s="864"/>
      <c r="O17" s="864"/>
    </row>
    <row r="18" spans="1:15" ht="14.25" customHeight="1">
      <c r="A18" s="309"/>
      <c r="B18" s="309"/>
      <c r="C18" s="309"/>
      <c r="D18" s="309"/>
      <c r="E18" s="309"/>
      <c r="F18" s="309"/>
      <c r="G18" s="309"/>
      <c r="H18" s="309"/>
      <c r="I18" s="309"/>
      <c r="J18" s="309"/>
      <c r="K18" s="309"/>
      <c r="L18" s="309"/>
      <c r="M18" s="309"/>
      <c r="N18" s="309"/>
      <c r="O18" s="309"/>
    </row>
    <row r="19" spans="1:15" ht="14.25" customHeight="1">
      <c r="A19" s="326" t="s">
        <v>43</v>
      </c>
      <c r="B19" s="309"/>
      <c r="C19" s="309"/>
      <c r="D19" s="1567" t="s">
        <v>1326</v>
      </c>
      <c r="E19" s="1567"/>
      <c r="F19" s="1567"/>
      <c r="G19" s="1567"/>
      <c r="H19" s="309"/>
      <c r="I19" s="309"/>
      <c r="J19" s="309"/>
      <c r="K19" s="309"/>
      <c r="L19" s="309"/>
      <c r="M19" s="309"/>
      <c r="N19" s="309"/>
      <c r="O19" s="309"/>
    </row>
    <row r="20" spans="1:15" ht="14.25" customHeight="1">
      <c r="A20" s="309"/>
      <c r="B20" s="309"/>
      <c r="C20" s="309"/>
      <c r="D20" s="309"/>
      <c r="E20" s="309"/>
      <c r="F20" s="309"/>
      <c r="G20" s="309"/>
      <c r="H20" s="309"/>
      <c r="I20" s="309"/>
      <c r="J20" s="309"/>
      <c r="K20" s="309"/>
      <c r="L20" s="309"/>
      <c r="M20" s="309"/>
      <c r="N20" s="309"/>
    </row>
    <row r="21" spans="1:15" ht="14.25" customHeight="1">
      <c r="A21" s="307" t="s">
        <v>44</v>
      </c>
      <c r="B21" s="307"/>
      <c r="C21" s="307"/>
      <c r="D21" s="307"/>
      <c r="E21" s="307"/>
      <c r="F21" s="307"/>
      <c r="G21" s="307"/>
      <c r="H21" s="307"/>
      <c r="I21" s="307"/>
      <c r="J21" s="307"/>
      <c r="K21" s="307"/>
      <c r="L21" s="307"/>
      <c r="M21" s="307"/>
      <c r="N21" s="307"/>
    </row>
    <row r="22" spans="1:15" ht="14.25" customHeight="1">
      <c r="A22" s="307"/>
      <c r="B22" s="1770"/>
      <c r="C22" s="1770"/>
      <c r="D22" s="1770"/>
      <c r="E22" s="1770"/>
      <c r="F22" s="1770"/>
      <c r="G22" s="1770"/>
      <c r="H22" s="1770"/>
      <c r="I22" s="1770"/>
      <c r="J22" s="1770"/>
      <c r="K22" s="1770"/>
      <c r="L22" s="1770"/>
      <c r="M22" s="1770"/>
      <c r="N22" s="1770"/>
    </row>
    <row r="23" spans="1:15" ht="14.25" customHeight="1">
      <c r="A23" s="307"/>
      <c r="B23" s="1770"/>
      <c r="C23" s="1770"/>
      <c r="D23" s="1770"/>
      <c r="E23" s="1770"/>
      <c r="F23" s="1770"/>
      <c r="G23" s="1770"/>
      <c r="H23" s="1770"/>
      <c r="I23" s="1770"/>
      <c r="J23" s="1770"/>
      <c r="K23" s="1770"/>
      <c r="L23" s="1770"/>
      <c r="M23" s="1770"/>
      <c r="N23" s="1770"/>
    </row>
    <row r="24" spans="1:15" ht="14.25" customHeight="1">
      <c r="A24" s="307"/>
      <c r="B24" s="1770"/>
      <c r="C24" s="1770"/>
      <c r="D24" s="1770"/>
      <c r="E24" s="1770"/>
      <c r="F24" s="1770"/>
      <c r="G24" s="1770"/>
      <c r="H24" s="1770"/>
      <c r="I24" s="1770"/>
      <c r="J24" s="1770"/>
      <c r="K24" s="1770"/>
      <c r="L24" s="1770"/>
      <c r="M24" s="1770"/>
      <c r="N24" s="1770"/>
    </row>
    <row r="25" spans="1:15" ht="14.25" customHeight="1">
      <c r="A25" s="307"/>
      <c r="B25" s="307"/>
      <c r="C25" s="307"/>
      <c r="D25" s="307"/>
      <c r="E25" s="307"/>
      <c r="F25" s="307"/>
      <c r="G25" s="307"/>
      <c r="H25" s="307"/>
      <c r="I25" s="307"/>
      <c r="J25" s="307"/>
      <c r="K25" s="307"/>
      <c r="L25" s="307"/>
      <c r="M25" s="307"/>
      <c r="N25" s="307"/>
    </row>
    <row r="26" spans="1:15" ht="14.25" customHeight="1">
      <c r="A26" s="307" t="s">
        <v>891</v>
      </c>
      <c r="B26" s="307"/>
      <c r="C26" s="307"/>
      <c r="E26" s="1800" t="s">
        <v>851</v>
      </c>
      <c r="F26" s="1800"/>
      <c r="G26" s="1800"/>
      <c r="H26" s="1800"/>
      <c r="I26" s="307"/>
      <c r="J26" s="307"/>
      <c r="K26" s="307"/>
      <c r="L26" s="307"/>
      <c r="M26" s="307"/>
      <c r="N26" s="307"/>
    </row>
    <row r="27" spans="1:15" ht="14.25" customHeight="1">
      <c r="A27" s="307"/>
      <c r="B27" s="307"/>
      <c r="C27" s="307"/>
      <c r="D27" s="307"/>
      <c r="E27" s="307"/>
      <c r="F27" s="307"/>
      <c r="G27" s="195"/>
      <c r="H27" s="307"/>
      <c r="I27" s="307"/>
      <c r="J27" s="307"/>
      <c r="K27" s="307"/>
      <c r="L27" s="307"/>
      <c r="M27" s="307"/>
      <c r="N27" s="307"/>
    </row>
    <row r="28" spans="1:15" ht="24" customHeight="1">
      <c r="A28" s="1272" t="s">
        <v>47</v>
      </c>
      <c r="B28" s="1273"/>
      <c r="C28" s="1273"/>
      <c r="D28" s="1273"/>
      <c r="E28" s="1274"/>
      <c r="F28" s="1272" t="s">
        <v>892</v>
      </c>
      <c r="G28" s="1273"/>
      <c r="H28" s="1273"/>
      <c r="I28" s="1274"/>
      <c r="J28" s="1272" t="s">
        <v>893</v>
      </c>
      <c r="K28" s="1273"/>
      <c r="L28" s="1273"/>
      <c r="M28" s="1273"/>
      <c r="N28" s="1273"/>
      <c r="O28" s="1274"/>
    </row>
    <row r="29" spans="1:15" ht="24" customHeight="1">
      <c r="A29" s="1797" t="s">
        <v>1489</v>
      </c>
      <c r="B29" s="1442"/>
      <c r="C29" s="1442"/>
      <c r="D29" s="1442"/>
      <c r="E29" s="1443"/>
      <c r="F29" s="1798"/>
      <c r="G29" s="1799"/>
      <c r="H29" s="1799"/>
      <c r="I29" s="329"/>
      <c r="J29" s="1798"/>
      <c r="K29" s="1799"/>
      <c r="L29" s="1799"/>
      <c r="M29" s="1799"/>
      <c r="N29" s="1799"/>
      <c r="O29" s="330"/>
    </row>
    <row r="30" spans="1:15" ht="24" customHeight="1">
      <c r="A30" s="1797" t="s">
        <v>1490</v>
      </c>
      <c r="B30" s="970"/>
      <c r="C30" s="970"/>
      <c r="D30" s="970"/>
      <c r="E30" s="971"/>
      <c r="F30" s="1798"/>
      <c r="G30" s="1799"/>
      <c r="H30" s="1799"/>
      <c r="I30" s="329"/>
      <c r="J30" s="1798"/>
      <c r="K30" s="1799"/>
      <c r="L30" s="1799"/>
      <c r="M30" s="1799"/>
      <c r="N30" s="1799"/>
      <c r="O30" s="330"/>
    </row>
    <row r="31" spans="1:15" ht="24" customHeight="1">
      <c r="A31" s="1797" t="s">
        <v>1491</v>
      </c>
      <c r="B31" s="970"/>
      <c r="C31" s="970"/>
      <c r="D31" s="970"/>
      <c r="E31" s="971"/>
      <c r="F31" s="1798"/>
      <c r="G31" s="1799"/>
      <c r="H31" s="1799"/>
      <c r="I31" s="329"/>
      <c r="J31" s="1798"/>
      <c r="K31" s="1799"/>
      <c r="L31" s="1799"/>
      <c r="M31" s="1799"/>
      <c r="N31" s="1799"/>
      <c r="O31" s="330"/>
    </row>
    <row r="32" spans="1:15" ht="24" customHeight="1">
      <c r="A32" s="1272" t="s">
        <v>48</v>
      </c>
      <c r="B32" s="1273"/>
      <c r="C32" s="1273"/>
      <c r="D32" s="1273"/>
      <c r="E32" s="1274"/>
      <c r="F32" s="1795"/>
      <c r="G32" s="1796"/>
      <c r="H32" s="1796"/>
      <c r="I32" s="329"/>
      <c r="J32" s="1795"/>
      <c r="K32" s="1796"/>
      <c r="L32" s="1796"/>
      <c r="M32" s="1796"/>
      <c r="N32" s="1796"/>
      <c r="O32" s="330"/>
    </row>
    <row r="34" spans="1:8">
      <c r="A34" s="289" t="s">
        <v>1494</v>
      </c>
    </row>
    <row r="35" spans="1:8">
      <c r="A35" s="289" t="s">
        <v>1495</v>
      </c>
    </row>
    <row r="37" spans="1:8">
      <c r="A37" s="289" t="s">
        <v>1515</v>
      </c>
    </row>
    <row r="38" spans="1:8">
      <c r="A38" s="289" t="s">
        <v>1509</v>
      </c>
    </row>
    <row r="40" spans="1:8">
      <c r="A40" s="289" t="s">
        <v>1497</v>
      </c>
    </row>
    <row r="41" spans="1:8">
      <c r="A41" s="289" t="s">
        <v>1498</v>
      </c>
    </row>
    <row r="43" spans="1:8">
      <c r="A43" s="289" t="s">
        <v>1499</v>
      </c>
      <c r="B43" s="296"/>
      <c r="C43" s="750"/>
      <c r="D43" s="750"/>
    </row>
    <row r="44" spans="1:8">
      <c r="A44" s="289" t="s">
        <v>1451</v>
      </c>
      <c r="B44" s="296"/>
      <c r="C44" s="750"/>
      <c r="D44" s="750"/>
    </row>
    <row r="45" spans="1:8">
      <c r="A45" s="289" t="s">
        <v>1439</v>
      </c>
      <c r="B45" s="296"/>
      <c r="C45" s="750"/>
      <c r="D45" s="750"/>
    </row>
    <row r="46" spans="1:8">
      <c r="A46" s="289" t="s">
        <v>1440</v>
      </c>
      <c r="B46" s="296"/>
      <c r="C46" s="750"/>
      <c r="D46" s="750"/>
      <c r="H46" s="280"/>
    </row>
  </sheetData>
  <mergeCells count="21">
    <mergeCell ref="E26:H26"/>
    <mergeCell ref="A3:P3"/>
    <mergeCell ref="L5:P5"/>
    <mergeCell ref="A17:O17"/>
    <mergeCell ref="D19:G19"/>
    <mergeCell ref="B22:N24"/>
    <mergeCell ref="A28:E28"/>
    <mergeCell ref="F28:I28"/>
    <mergeCell ref="J28:O28"/>
    <mergeCell ref="A29:E29"/>
    <mergeCell ref="F29:H29"/>
    <mergeCell ref="J29:N29"/>
    <mergeCell ref="A32:E32"/>
    <mergeCell ref="F32:H32"/>
    <mergeCell ref="J32:N32"/>
    <mergeCell ref="A30:E30"/>
    <mergeCell ref="F30:H30"/>
    <mergeCell ref="J30:N30"/>
    <mergeCell ref="A31:E31"/>
    <mergeCell ref="F31:H31"/>
    <mergeCell ref="J31:N31"/>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T41"/>
  <sheetViews>
    <sheetView view="pageBreakPreview" zoomScaleNormal="100" zoomScaleSheetLayoutView="100" workbookViewId="0">
      <selection activeCell="Q27" sqref="Q27"/>
    </sheetView>
  </sheetViews>
  <sheetFormatPr defaultColWidth="5.875" defaultRowHeight="14.25"/>
  <cols>
    <col min="1" max="16384" width="5.875" style="289"/>
  </cols>
  <sheetData>
    <row r="1" spans="1:20">
      <c r="O1" s="290" t="s">
        <v>962</v>
      </c>
    </row>
    <row r="2" spans="1:20">
      <c r="A2" s="289" t="s">
        <v>345</v>
      </c>
    </row>
    <row r="3" spans="1:20">
      <c r="A3" s="949"/>
      <c r="B3" s="949"/>
      <c r="C3" s="949"/>
      <c r="D3" s="949"/>
      <c r="E3" s="949"/>
      <c r="F3" s="949"/>
      <c r="G3" s="949"/>
      <c r="H3" s="949"/>
      <c r="I3" s="949"/>
      <c r="J3" s="949"/>
      <c r="K3" s="949"/>
      <c r="L3" s="949"/>
      <c r="M3" s="949"/>
      <c r="N3" s="949"/>
      <c r="O3" s="949"/>
      <c r="P3" s="293"/>
      <c r="Q3" s="293"/>
      <c r="R3" s="293"/>
      <c r="S3" s="293"/>
      <c r="T3" s="293"/>
    </row>
    <row r="4" spans="1:20" ht="28.5">
      <c r="A4" s="921" t="s">
        <v>963</v>
      </c>
      <c r="B4" s="921"/>
      <c r="C4" s="921"/>
      <c r="D4" s="921"/>
      <c r="E4" s="921"/>
      <c r="F4" s="921"/>
      <c r="G4" s="921"/>
      <c r="H4" s="921"/>
      <c r="I4" s="921"/>
      <c r="J4" s="921"/>
      <c r="K4" s="921"/>
      <c r="L4" s="921"/>
      <c r="M4" s="921"/>
      <c r="N4" s="921"/>
      <c r="O4" s="921"/>
    </row>
    <row r="5" spans="1:20" ht="14.25" customHeight="1">
      <c r="A5" s="189"/>
      <c r="B5" s="189"/>
      <c r="C5" s="189"/>
      <c r="D5" s="189"/>
      <c r="E5" s="189"/>
      <c r="F5" s="189"/>
      <c r="G5" s="189"/>
      <c r="H5" s="189"/>
      <c r="I5" s="189"/>
      <c r="J5" s="189"/>
      <c r="K5" s="189"/>
      <c r="L5" s="189"/>
      <c r="M5" s="189"/>
      <c r="N5" s="189"/>
    </row>
    <row r="7" spans="1:20" ht="24" customHeight="1">
      <c r="A7" s="289" t="s">
        <v>964</v>
      </c>
    </row>
    <row r="8" spans="1:20" ht="24" customHeight="1">
      <c r="A8" s="289" t="s">
        <v>965</v>
      </c>
    </row>
    <row r="9" spans="1:20" ht="24" customHeight="1">
      <c r="A9" s="289" t="s">
        <v>947</v>
      </c>
    </row>
    <row r="10" spans="1:20" ht="14.25" customHeight="1"/>
    <row r="12" spans="1:20">
      <c r="A12" s="331" t="s">
        <v>1332</v>
      </c>
      <c r="B12" s="295"/>
      <c r="C12" s="295"/>
      <c r="D12" s="295"/>
      <c r="E12" s="295"/>
    </row>
    <row r="14" spans="1:20">
      <c r="L14" s="1801"/>
      <c r="M14" s="1801"/>
      <c r="N14" s="1801"/>
    </row>
    <row r="16" spans="1:20">
      <c r="G16" s="289" t="s">
        <v>1435</v>
      </c>
      <c r="O16" s="290" t="s">
        <v>513</v>
      </c>
    </row>
    <row r="17" spans="1:15">
      <c r="O17" s="290"/>
    </row>
    <row r="18" spans="1:15">
      <c r="O18" s="290"/>
    </row>
    <row r="19" spans="1:15">
      <c r="O19" s="290"/>
    </row>
    <row r="20" spans="1:15">
      <c r="A20" s="949" t="s">
        <v>589</v>
      </c>
      <c r="B20" s="949"/>
      <c r="C20" s="949"/>
      <c r="D20" s="949"/>
      <c r="E20" s="949"/>
      <c r="F20" s="949"/>
      <c r="G20" s="949"/>
      <c r="H20" s="949"/>
      <c r="I20" s="949"/>
      <c r="J20" s="949"/>
      <c r="K20" s="949"/>
      <c r="L20" s="949"/>
      <c r="M20" s="949"/>
      <c r="N20" s="949"/>
      <c r="O20" s="949"/>
    </row>
    <row r="22" spans="1:15">
      <c r="A22" s="333" t="s">
        <v>853</v>
      </c>
      <c r="B22" s="289" t="str">
        <f>入力シート!C1</f>
        <v>令和4年7月10日執行参議院青森県選挙区選出議員選挙</v>
      </c>
      <c r="K22"/>
    </row>
    <row r="23" spans="1:15">
      <c r="A23" s="333"/>
      <c r="J23" s="305"/>
      <c r="K23" s="305"/>
    </row>
    <row r="25" spans="1:15">
      <c r="A25" s="333" t="s">
        <v>854</v>
      </c>
      <c r="B25" s="289" t="s">
        <v>856</v>
      </c>
      <c r="E25" s="306">
        <f>入力シート!C8</f>
        <v>0</v>
      </c>
      <c r="F25" s="280"/>
      <c r="G25" s="280">
        <f>入力シート!C10</f>
        <v>0</v>
      </c>
      <c r="H25" s="290"/>
    </row>
    <row r="26" spans="1:15">
      <c r="E26" s="306"/>
      <c r="F26" s="280"/>
      <c r="G26" s="280"/>
      <c r="H26" s="290"/>
    </row>
    <row r="28" spans="1:15">
      <c r="A28" s="333" t="s">
        <v>323</v>
      </c>
      <c r="B28" s="289" t="s">
        <v>900</v>
      </c>
      <c r="E28" s="1802" t="s">
        <v>303</v>
      </c>
      <c r="F28" s="1802"/>
      <c r="G28" s="1802"/>
      <c r="H28" s="295"/>
    </row>
    <row r="29" spans="1:15" ht="14.25" customHeight="1">
      <c r="A29" s="307"/>
      <c r="B29" s="307"/>
      <c r="C29" s="307"/>
      <c r="D29" s="307"/>
      <c r="E29" s="307"/>
      <c r="F29" s="308"/>
      <c r="G29" s="307"/>
      <c r="H29" s="307"/>
      <c r="I29" s="307"/>
      <c r="J29" s="307"/>
      <c r="K29" s="307"/>
      <c r="L29" s="307"/>
      <c r="M29" s="307"/>
      <c r="N29" s="307"/>
    </row>
    <row r="30" spans="1:15" ht="14.25" customHeight="1">
      <c r="A30" s="307"/>
      <c r="B30" s="307"/>
      <c r="C30" s="307"/>
      <c r="D30" s="307"/>
      <c r="E30" s="307"/>
      <c r="F30" s="308"/>
      <c r="G30" s="307"/>
      <c r="H30" s="307"/>
      <c r="I30" s="307"/>
      <c r="J30" s="307"/>
      <c r="K30" s="307"/>
      <c r="L30" s="307"/>
      <c r="M30" s="307"/>
      <c r="N30" s="307"/>
    </row>
    <row r="31" spans="1:15" ht="14.25" customHeight="1">
      <c r="A31" s="307"/>
      <c r="B31" s="307"/>
      <c r="C31" s="307"/>
      <c r="D31" s="307"/>
      <c r="E31" s="307"/>
      <c r="F31" s="308"/>
      <c r="G31" s="307"/>
      <c r="H31" s="307"/>
      <c r="I31" s="307"/>
      <c r="J31" s="307"/>
      <c r="K31" s="307"/>
      <c r="L31" s="307"/>
      <c r="M31" s="307"/>
      <c r="N31" s="307"/>
    </row>
    <row r="32" spans="1:15">
      <c r="B32" s="296"/>
      <c r="C32" s="147"/>
      <c r="D32" s="147"/>
      <c r="H32" s="280"/>
    </row>
    <row r="33" spans="1:8">
      <c r="A33" s="289" t="s">
        <v>1611</v>
      </c>
      <c r="B33" s="296"/>
      <c r="C33" s="147"/>
      <c r="D33" s="147"/>
      <c r="H33" s="280"/>
    </row>
    <row r="34" spans="1:8">
      <c r="A34" s="289" t="s">
        <v>1603</v>
      </c>
      <c r="B34" s="296"/>
      <c r="C34" s="147"/>
      <c r="D34" s="147"/>
    </row>
    <row r="35" spans="1:8">
      <c r="B35" s="296"/>
      <c r="C35" s="147"/>
      <c r="D35" s="147"/>
      <c r="G35" s="280"/>
    </row>
    <row r="36" spans="1:8">
      <c r="A36" s="289" t="s">
        <v>903</v>
      </c>
      <c r="B36" s="296"/>
      <c r="C36" s="147"/>
      <c r="D36" s="147"/>
    </row>
    <row r="37" spans="1:8">
      <c r="A37" s="289" t="s">
        <v>1612</v>
      </c>
    </row>
    <row r="38" spans="1:8">
      <c r="A38" s="289" t="s">
        <v>1204</v>
      </c>
    </row>
    <row r="40" spans="1:8">
      <c r="A40" s="289" t="s">
        <v>1586</v>
      </c>
    </row>
    <row r="41" spans="1:8">
      <c r="A41" s="289" t="s">
        <v>1587</v>
      </c>
    </row>
  </sheetData>
  <mergeCells count="5">
    <mergeCell ref="A4:O4"/>
    <mergeCell ref="L14:N14"/>
    <mergeCell ref="A20:O20"/>
    <mergeCell ref="E28:G28"/>
    <mergeCell ref="A3:O3"/>
  </mergeCells>
  <phoneticPr fontId="3"/>
  <pageMargins left="0.78740157480314965" right="0.31496062992125984"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T50"/>
  <sheetViews>
    <sheetView view="pageBreakPreview" zoomScaleNormal="100" zoomScaleSheetLayoutView="100" workbookViewId="0">
      <selection activeCell="N37" sqref="N37"/>
    </sheetView>
  </sheetViews>
  <sheetFormatPr defaultColWidth="5.625" defaultRowHeight="14.25"/>
  <cols>
    <col min="1" max="15" width="5.625" style="289"/>
    <col min="16" max="16" width="7.5" style="289" customWidth="1"/>
    <col min="17" max="16384" width="5.625" style="289"/>
  </cols>
  <sheetData>
    <row r="1" spans="1:20">
      <c r="P1" s="290" t="s">
        <v>966</v>
      </c>
    </row>
    <row r="2" spans="1:20">
      <c r="P2" s="290"/>
    </row>
    <row r="3" spans="1:20">
      <c r="A3" s="949"/>
      <c r="B3" s="949"/>
      <c r="C3" s="949"/>
      <c r="D3" s="949"/>
      <c r="E3" s="949"/>
      <c r="F3" s="949"/>
      <c r="G3" s="949"/>
      <c r="H3" s="949"/>
      <c r="I3" s="949"/>
      <c r="J3" s="949"/>
      <c r="K3" s="949"/>
      <c r="L3" s="949"/>
      <c r="M3" s="949"/>
      <c r="N3" s="949"/>
      <c r="O3" s="949"/>
      <c r="P3" s="293"/>
      <c r="Q3" s="293"/>
      <c r="R3" s="293"/>
      <c r="S3" s="293"/>
      <c r="T3" s="293"/>
    </row>
    <row r="4" spans="1:20" ht="28.5">
      <c r="A4" s="921" t="s">
        <v>967</v>
      </c>
      <c r="B4" s="921"/>
      <c r="C4" s="921"/>
      <c r="D4" s="921"/>
      <c r="E4" s="921"/>
      <c r="F4" s="921"/>
      <c r="G4" s="921"/>
      <c r="H4" s="921"/>
      <c r="I4" s="921"/>
      <c r="J4" s="921"/>
      <c r="K4" s="921"/>
      <c r="L4" s="921"/>
      <c r="M4" s="921"/>
      <c r="N4" s="921"/>
      <c r="O4" s="921"/>
      <c r="P4" s="921"/>
    </row>
    <row r="7" spans="1:20">
      <c r="A7" s="289" t="s">
        <v>968</v>
      </c>
      <c r="M7" s="332"/>
      <c r="N7" s="332"/>
      <c r="O7" s="332"/>
    </row>
    <row r="8" spans="1:20">
      <c r="M8" s="332"/>
      <c r="N8" s="332"/>
      <c r="O8" s="332"/>
    </row>
    <row r="9" spans="1:20">
      <c r="M9" s="332"/>
      <c r="N9" s="332"/>
      <c r="O9" s="332"/>
    </row>
    <row r="10" spans="1:20">
      <c r="B10" s="1027" t="s">
        <v>1329</v>
      </c>
      <c r="C10" s="1027"/>
      <c r="D10" s="1027"/>
      <c r="E10" s="1027"/>
      <c r="F10" s="1027"/>
    </row>
    <row r="11" spans="1:20">
      <c r="B11" s="332"/>
      <c r="C11" s="332"/>
      <c r="D11" s="332"/>
    </row>
    <row r="13" spans="1:20">
      <c r="B13" s="289" t="str">
        <f>入力シート!C1</f>
        <v>令和4年7月10日執行参議院青森県選挙区選出議員選挙</v>
      </c>
      <c r="J13" s="306"/>
      <c r="K13"/>
      <c r="L13" s="325"/>
    </row>
    <row r="15" spans="1:20">
      <c r="I15" s="290" t="s">
        <v>544</v>
      </c>
      <c r="K15" s="306">
        <f>入力シート!C8</f>
        <v>0</v>
      </c>
      <c r="L15" s="280"/>
      <c r="M15" s="280">
        <f>入力シート!C10</f>
        <v>0</v>
      </c>
    </row>
    <row r="16" spans="1:20">
      <c r="I16" s="290"/>
      <c r="K16" s="306"/>
      <c r="L16" s="280"/>
      <c r="M16" s="280"/>
    </row>
    <row r="17" spans="1:16" ht="14.25" customHeight="1">
      <c r="A17" s="307"/>
      <c r="B17" s="307"/>
      <c r="C17" s="307"/>
      <c r="D17" s="307"/>
      <c r="E17" s="307"/>
      <c r="F17" s="307"/>
      <c r="G17" s="308"/>
      <c r="H17" s="307"/>
      <c r="I17" s="307"/>
      <c r="J17" s="307"/>
      <c r="K17" s="307"/>
      <c r="L17" s="307"/>
      <c r="M17" s="307"/>
      <c r="N17" s="307"/>
      <c r="O17" s="307"/>
    </row>
    <row r="18" spans="1:16" ht="14.25" customHeight="1">
      <c r="A18" s="864" t="s">
        <v>589</v>
      </c>
      <c r="B18" s="864"/>
      <c r="C18" s="864"/>
      <c r="D18" s="864"/>
      <c r="E18" s="864"/>
      <c r="F18" s="864"/>
      <c r="G18" s="864"/>
      <c r="H18" s="864"/>
      <c r="I18" s="864"/>
      <c r="J18" s="864"/>
      <c r="K18" s="864"/>
      <c r="L18" s="864"/>
      <c r="M18" s="864"/>
      <c r="N18" s="864"/>
      <c r="O18" s="864"/>
      <c r="P18" s="864"/>
    </row>
    <row r="19" spans="1:16" ht="14.25" customHeight="1">
      <c r="A19" s="309"/>
      <c r="B19" s="309"/>
      <c r="C19" s="309"/>
      <c r="D19" s="309"/>
      <c r="E19" s="309"/>
      <c r="F19" s="309"/>
      <c r="G19" s="309"/>
      <c r="H19" s="309"/>
      <c r="I19" s="309"/>
      <c r="J19" s="309"/>
      <c r="K19" s="309"/>
      <c r="L19" s="309"/>
      <c r="M19" s="309"/>
      <c r="N19" s="309"/>
      <c r="O19" s="309"/>
    </row>
    <row r="20" spans="1:16" ht="28.5" customHeight="1">
      <c r="A20" s="1813" t="s">
        <v>906</v>
      </c>
      <c r="B20" s="1814"/>
      <c r="C20" s="1814"/>
      <c r="D20" s="1814"/>
      <c r="E20" s="1815"/>
      <c r="F20" s="1616"/>
      <c r="G20" s="1617"/>
      <c r="H20" s="1617"/>
      <c r="I20" s="1617"/>
      <c r="J20" s="1617"/>
      <c r="K20" s="1617"/>
      <c r="L20" s="1617"/>
      <c r="M20" s="1617"/>
      <c r="N20" s="1617"/>
      <c r="O20" s="1617"/>
      <c r="P20" s="334"/>
    </row>
    <row r="21" spans="1:16" ht="28.5" customHeight="1">
      <c r="A21" s="1816" t="s">
        <v>907</v>
      </c>
      <c r="B21" s="1817"/>
      <c r="C21" s="1817"/>
      <c r="D21" s="1817"/>
      <c r="E21" s="1818"/>
      <c r="F21" s="1619"/>
      <c r="G21" s="1620"/>
      <c r="H21" s="1620"/>
      <c r="I21" s="1620"/>
      <c r="J21" s="1620"/>
      <c r="K21" s="1620"/>
      <c r="L21" s="1620"/>
      <c r="M21" s="1620"/>
      <c r="N21" s="1620"/>
      <c r="O21" s="1620"/>
      <c r="P21" s="335"/>
    </row>
    <row r="22" spans="1:16" ht="28.5" customHeight="1">
      <c r="A22" s="1819" t="s">
        <v>908</v>
      </c>
      <c r="B22" s="1820"/>
      <c r="C22" s="1820"/>
      <c r="D22" s="1820"/>
      <c r="E22" s="1821"/>
      <c r="F22" s="1622"/>
      <c r="G22" s="1623"/>
      <c r="H22" s="1623"/>
      <c r="I22" s="1623"/>
      <c r="J22" s="1623"/>
      <c r="K22" s="1623"/>
      <c r="L22" s="1623"/>
      <c r="M22" s="1623"/>
      <c r="N22" s="1623"/>
      <c r="O22" s="1623"/>
      <c r="P22" s="336"/>
    </row>
    <row r="23" spans="1:16" ht="28.5" customHeight="1">
      <c r="A23" s="1803" t="s">
        <v>892</v>
      </c>
      <c r="B23" s="970"/>
      <c r="C23" s="970"/>
      <c r="D23" s="970"/>
      <c r="E23" s="971"/>
      <c r="F23" s="1804"/>
      <c r="G23" s="1805"/>
      <c r="H23" s="1805"/>
      <c r="I23" s="1805"/>
      <c r="J23" s="1805"/>
      <c r="K23" s="1805"/>
      <c r="L23" s="1805"/>
      <c r="M23" s="1805"/>
      <c r="N23" s="1805"/>
      <c r="O23" s="1805"/>
      <c r="P23" s="232"/>
    </row>
    <row r="24" spans="1:16" ht="28.5" customHeight="1">
      <c r="A24" s="1803" t="s">
        <v>83</v>
      </c>
      <c r="B24" s="970"/>
      <c r="C24" s="970"/>
      <c r="D24" s="970"/>
      <c r="E24" s="971"/>
      <c r="F24" s="1806"/>
      <c r="G24" s="1807"/>
      <c r="H24" s="1807"/>
      <c r="I24" s="1807"/>
      <c r="J24" s="1807"/>
      <c r="K24" s="1807"/>
      <c r="L24" s="1807"/>
      <c r="M24" s="1807"/>
      <c r="N24" s="1807"/>
      <c r="O24" s="1807"/>
      <c r="P24" s="208" t="s">
        <v>2</v>
      </c>
    </row>
    <row r="25" spans="1:16" ht="28.5" customHeight="1">
      <c r="A25" s="1808" t="s">
        <v>683</v>
      </c>
      <c r="B25" s="1809"/>
      <c r="C25" s="1809"/>
      <c r="D25" s="1809"/>
      <c r="E25" s="1810"/>
      <c r="F25" s="1849"/>
      <c r="G25" s="1850"/>
      <c r="H25" s="1850"/>
      <c r="I25" s="1850"/>
      <c r="J25" s="1850"/>
      <c r="K25" s="1850"/>
      <c r="L25" s="1850"/>
      <c r="M25" s="1850"/>
      <c r="N25" s="1850"/>
      <c r="O25" s="1850"/>
      <c r="P25" s="249"/>
    </row>
    <row r="26" spans="1:16" ht="21" customHeight="1">
      <c r="A26" s="236"/>
      <c r="B26" s="236"/>
      <c r="C26" s="236"/>
      <c r="D26" s="236"/>
      <c r="E26" s="236"/>
      <c r="F26" s="236"/>
      <c r="G26" s="236"/>
      <c r="H26" s="236"/>
      <c r="I26" s="236"/>
      <c r="J26" s="236"/>
      <c r="K26" s="236"/>
      <c r="L26" s="236"/>
      <c r="M26" s="236"/>
      <c r="N26" s="236"/>
      <c r="O26" s="236"/>
      <c r="P26" s="236"/>
    </row>
    <row r="27" spans="1:16">
      <c r="A27" s="289" t="s">
        <v>909</v>
      </c>
      <c r="B27" s="216"/>
      <c r="C27" s="216"/>
      <c r="D27" s="216"/>
      <c r="E27" s="216"/>
      <c r="F27" s="216"/>
      <c r="G27" s="216"/>
      <c r="H27" s="216"/>
      <c r="I27" s="216"/>
      <c r="J27" s="216"/>
      <c r="K27" s="216"/>
      <c r="L27" s="216"/>
      <c r="M27" s="216"/>
      <c r="N27" s="216"/>
      <c r="O27" s="216"/>
      <c r="P27" s="216"/>
    </row>
    <row r="28" spans="1:16">
      <c r="A28" s="289" t="s">
        <v>910</v>
      </c>
    </row>
    <row r="30" spans="1:16">
      <c r="A30" s="289" t="s">
        <v>911</v>
      </c>
    </row>
    <row r="31" spans="1:16">
      <c r="A31" s="289" t="s">
        <v>912</v>
      </c>
    </row>
    <row r="33" spans="1:10">
      <c r="A33" s="289" t="s">
        <v>913</v>
      </c>
    </row>
    <row r="34" spans="1:10">
      <c r="A34" s="289" t="s">
        <v>914</v>
      </c>
    </row>
    <row r="36" spans="1:10">
      <c r="A36" s="289" t="s">
        <v>915</v>
      </c>
    </row>
    <row r="37" spans="1:10">
      <c r="A37" s="289" t="s">
        <v>916</v>
      </c>
    </row>
    <row r="38" spans="1:10" ht="9" customHeight="1"/>
    <row r="39" spans="1:10">
      <c r="A39" s="289" t="s">
        <v>969</v>
      </c>
    </row>
    <row r="40" spans="1:10">
      <c r="A40" s="289" t="s">
        <v>85</v>
      </c>
    </row>
    <row r="41" spans="1:10">
      <c r="C41" s="289" t="s">
        <v>1516</v>
      </c>
    </row>
    <row r="46" spans="1:10">
      <c r="C46" s="307"/>
      <c r="D46" s="307"/>
      <c r="E46" s="307"/>
      <c r="F46" s="307"/>
      <c r="G46" s="307"/>
      <c r="H46" s="307"/>
      <c r="I46" s="307"/>
    </row>
    <row r="47" spans="1:10">
      <c r="C47" s="307"/>
      <c r="D47" s="307"/>
      <c r="E47" s="307"/>
      <c r="F47" s="307"/>
      <c r="G47" s="307"/>
      <c r="H47" s="307"/>
      <c r="I47" s="307"/>
      <c r="J47" s="333"/>
    </row>
    <row r="50" spans="3:3">
      <c r="C50" s="280"/>
    </row>
  </sheetData>
  <mergeCells count="14">
    <mergeCell ref="A25:E25"/>
    <mergeCell ref="F25:O25"/>
    <mergeCell ref="A4:P4"/>
    <mergeCell ref="B10:F10"/>
    <mergeCell ref="A18:P18"/>
    <mergeCell ref="A20:E20"/>
    <mergeCell ref="F20:O22"/>
    <mergeCell ref="A21:E21"/>
    <mergeCell ref="A22:E22"/>
    <mergeCell ref="A3:O3"/>
    <mergeCell ref="A23:E23"/>
    <mergeCell ref="F23:O23"/>
    <mergeCell ref="A24:E24"/>
    <mergeCell ref="F24:O24"/>
  </mergeCells>
  <phoneticPr fontId="3"/>
  <pageMargins left="0.78740157480314965" right="0.35433070866141736" top="0.78740157480314965" bottom="0.78740157480314965" header="0.51181102362204722" footer="0.51181102362204722"/>
  <pageSetup paperSize="9" scale="95" orientation="portrait" blackAndWhite="1" horizontalDpi="200" verticalDpi="200" r:id="rId1"/>
  <headerFooter alignWithMargins="0"/>
  <legacyDrawing r:id="rId2"/>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T51"/>
  <sheetViews>
    <sheetView view="pageBreakPreview" topLeftCell="A34" zoomScaleNormal="100" zoomScaleSheetLayoutView="100" workbookViewId="0">
      <selection activeCell="W45" sqref="W45"/>
    </sheetView>
  </sheetViews>
  <sheetFormatPr defaultColWidth="5.875" defaultRowHeight="14.25"/>
  <cols>
    <col min="1" max="1" width="2.625" style="289" customWidth="1"/>
    <col min="2" max="2" width="5.875" style="289" customWidth="1"/>
    <col min="3" max="3" width="3.5" style="289" customWidth="1"/>
    <col min="4" max="4" width="5.875" style="289" customWidth="1"/>
    <col min="5" max="5" width="3.5" style="289" customWidth="1"/>
    <col min="6" max="6" width="5.875" style="289" customWidth="1"/>
    <col min="7" max="7" width="3.5" style="289" customWidth="1"/>
    <col min="8" max="8" width="5.875" style="289" customWidth="1"/>
    <col min="9" max="9" width="3.5" style="289" customWidth="1"/>
    <col min="10" max="10" width="5.875" style="289" customWidth="1"/>
    <col min="11" max="11" width="3.5" style="289" customWidth="1"/>
    <col min="12" max="12" width="5.875" style="289" customWidth="1"/>
    <col min="13" max="13" width="3.5" style="289" customWidth="1"/>
    <col min="14" max="14" width="5.875" style="289" customWidth="1"/>
    <col min="15" max="15" width="3.5" style="289" customWidth="1"/>
    <col min="16" max="16" width="5.875" style="289" customWidth="1"/>
    <col min="17" max="17" width="3.5" style="289" customWidth="1"/>
    <col min="18" max="18" width="5.875" style="289"/>
    <col min="19" max="19" width="3.5" style="289" customWidth="1"/>
    <col min="20" max="20" width="3.25" style="289" bestFit="1" customWidth="1"/>
    <col min="21" max="21" width="3.5" style="289" customWidth="1"/>
    <col min="22" max="22" width="5.875" style="289"/>
    <col min="23" max="23" width="3.5" style="289" customWidth="1"/>
    <col min="24" max="24" width="5.875" style="289"/>
    <col min="25" max="25" width="3.5" style="289" customWidth="1"/>
    <col min="26" max="26" width="5.875" style="289"/>
    <col min="27" max="27" width="3.5" style="289" customWidth="1"/>
    <col min="28" max="16384" width="5.875" style="289"/>
  </cols>
  <sheetData>
    <row r="1" spans="1:20">
      <c r="T1" s="290" t="s">
        <v>970</v>
      </c>
    </row>
    <row r="2" spans="1:20" ht="28.5">
      <c r="A2" s="921" t="s">
        <v>18</v>
      </c>
      <c r="B2" s="921"/>
      <c r="C2" s="921"/>
      <c r="D2" s="921"/>
      <c r="E2" s="921"/>
      <c r="F2" s="921"/>
      <c r="G2" s="921"/>
      <c r="H2" s="921"/>
      <c r="I2" s="921"/>
      <c r="J2" s="921"/>
      <c r="K2" s="921"/>
      <c r="L2" s="921"/>
      <c r="M2" s="921"/>
      <c r="N2" s="921"/>
      <c r="O2" s="921"/>
      <c r="P2" s="921"/>
      <c r="Q2" s="921"/>
      <c r="R2" s="921"/>
      <c r="S2" s="921"/>
      <c r="T2" s="921"/>
    </row>
    <row r="3" spans="1:20" ht="21" customHeight="1">
      <c r="A3" s="949" t="s">
        <v>971</v>
      </c>
      <c r="B3" s="949"/>
      <c r="C3" s="949"/>
      <c r="D3" s="949"/>
      <c r="E3" s="949"/>
      <c r="F3" s="949"/>
      <c r="G3" s="949"/>
      <c r="H3" s="949"/>
      <c r="I3" s="949"/>
      <c r="J3" s="949"/>
      <c r="K3" s="949"/>
      <c r="L3" s="949"/>
      <c r="M3" s="949"/>
      <c r="N3" s="949"/>
      <c r="O3" s="949"/>
      <c r="P3" s="949"/>
      <c r="Q3" s="949"/>
      <c r="R3" s="949"/>
      <c r="S3" s="949"/>
      <c r="T3" s="949"/>
    </row>
    <row r="4" spans="1:20" ht="21" customHeight="1">
      <c r="M4" s="415"/>
      <c r="N4" s="1848" t="s">
        <v>1337</v>
      </c>
      <c r="O4" s="1848"/>
      <c r="P4" s="1848"/>
      <c r="Q4" s="1848"/>
      <c r="R4" s="1848"/>
      <c r="S4" s="428"/>
      <c r="T4" s="429"/>
    </row>
    <row r="5" spans="1:20">
      <c r="M5" s="332"/>
      <c r="N5" s="332"/>
      <c r="O5" s="332"/>
    </row>
    <row r="6" spans="1:20">
      <c r="A6" s="289" t="s">
        <v>20</v>
      </c>
      <c r="C6" s="332"/>
      <c r="D6" s="332"/>
      <c r="E6" s="332"/>
    </row>
    <row r="7" spans="1:20">
      <c r="C7" s="332"/>
      <c r="D7" s="332"/>
      <c r="E7" s="332"/>
    </row>
    <row r="8" spans="1:20" ht="21" customHeight="1">
      <c r="C8" s="332"/>
      <c r="D8" s="332"/>
      <c r="E8" s="332"/>
      <c r="F8" s="1276" t="s">
        <v>275</v>
      </c>
      <c r="G8" s="1276"/>
      <c r="H8" s="1276"/>
      <c r="I8" s="1276"/>
      <c r="J8" s="1276"/>
      <c r="K8" s="1426"/>
      <c r="L8" s="1426"/>
      <c r="M8" s="1426"/>
      <c r="N8" s="1426"/>
      <c r="O8" s="1426"/>
      <c r="P8" s="1426"/>
      <c r="Q8" s="1426"/>
      <c r="R8" s="1426"/>
    </row>
    <row r="9" spans="1:20" ht="21" customHeight="1">
      <c r="C9" s="332"/>
      <c r="D9" s="332"/>
      <c r="E9" s="332"/>
      <c r="F9" s="1276" t="s">
        <v>276</v>
      </c>
      <c r="G9" s="1276"/>
      <c r="H9" s="1276"/>
      <c r="I9" s="1276"/>
      <c r="J9" s="1276"/>
      <c r="K9" s="1426"/>
      <c r="L9" s="1426"/>
      <c r="M9" s="1426"/>
      <c r="N9" s="1426"/>
      <c r="O9" s="1426"/>
      <c r="P9" s="1426"/>
      <c r="Q9" s="1426"/>
      <c r="R9" s="1426"/>
    </row>
    <row r="10" spans="1:20" ht="21" customHeight="1">
      <c r="C10" s="332"/>
      <c r="D10" s="332"/>
      <c r="E10" s="332"/>
      <c r="F10" s="1276" t="s">
        <v>277</v>
      </c>
      <c r="G10" s="1276"/>
      <c r="H10" s="1276"/>
      <c r="I10" s="1276"/>
      <c r="J10" s="1276"/>
      <c r="K10" s="1426"/>
      <c r="L10" s="1426"/>
      <c r="M10" s="1426"/>
      <c r="N10" s="1426"/>
      <c r="O10" s="1426"/>
      <c r="P10" s="1426"/>
      <c r="Q10" s="1426"/>
      <c r="R10" s="1426"/>
      <c r="S10" s="949"/>
      <c r="T10" s="949"/>
    </row>
    <row r="11" spans="1:20" ht="21" customHeight="1">
      <c r="C11" s="332"/>
      <c r="D11" s="332"/>
      <c r="E11" s="332"/>
      <c r="F11" s="1276" t="s">
        <v>21</v>
      </c>
      <c r="G11" s="1276"/>
      <c r="H11" s="1276"/>
      <c r="I11" s="1276"/>
      <c r="J11" s="1276"/>
      <c r="K11" s="1427"/>
      <c r="L11" s="1427"/>
      <c r="M11" s="1427"/>
      <c r="N11" s="1427"/>
      <c r="O11" s="1427"/>
      <c r="P11" s="1427"/>
      <c r="Q11" s="1427"/>
      <c r="R11" s="1427"/>
    </row>
    <row r="12" spans="1:20">
      <c r="C12" s="332"/>
      <c r="D12" s="332"/>
      <c r="E12" s="332"/>
    </row>
    <row r="13" spans="1:20">
      <c r="A13" s="289" t="s">
        <v>972</v>
      </c>
      <c r="C13" s="332"/>
      <c r="D13" s="332"/>
      <c r="E13" s="332"/>
    </row>
    <row r="14" spans="1:20">
      <c r="A14" s="289" t="s">
        <v>954</v>
      </c>
      <c r="C14" s="332"/>
      <c r="D14" s="332"/>
      <c r="E14" s="332"/>
    </row>
    <row r="15" spans="1:20" ht="8.25" customHeight="1">
      <c r="C15" s="332"/>
      <c r="D15" s="332"/>
      <c r="E15" s="332"/>
    </row>
    <row r="16" spans="1:20">
      <c r="A16" s="864" t="s">
        <v>589</v>
      </c>
      <c r="B16" s="864"/>
      <c r="C16" s="864"/>
      <c r="D16" s="864"/>
      <c r="E16" s="864"/>
      <c r="F16" s="864"/>
      <c r="G16" s="864"/>
      <c r="H16" s="864"/>
      <c r="I16" s="864"/>
      <c r="J16" s="864"/>
      <c r="K16" s="864"/>
      <c r="L16" s="864"/>
      <c r="M16" s="864"/>
      <c r="N16" s="864"/>
      <c r="O16" s="864"/>
      <c r="P16" s="864"/>
    </row>
    <row r="17" spans="1:20" ht="9" customHeight="1">
      <c r="C17" s="332"/>
      <c r="D17" s="332"/>
      <c r="E17" s="332"/>
    </row>
    <row r="18" spans="1:20" ht="21" customHeight="1">
      <c r="A18" s="289" t="s">
        <v>23</v>
      </c>
      <c r="C18" s="332"/>
      <c r="D18" s="332"/>
      <c r="E18" s="1846">
        <f>R40</f>
        <v>0</v>
      </c>
      <c r="F18" s="1846"/>
      <c r="G18" s="1846"/>
      <c r="H18" s="1846"/>
      <c r="I18" s="1846"/>
      <c r="J18" s="146" t="s">
        <v>2</v>
      </c>
    </row>
    <row r="19" spans="1:20" ht="9" customHeight="1">
      <c r="C19" s="332"/>
      <c r="D19" s="332"/>
      <c r="E19" s="332"/>
    </row>
    <row r="20" spans="1:20">
      <c r="A20" s="289" t="s">
        <v>24</v>
      </c>
      <c r="C20" s="332"/>
      <c r="D20" s="332"/>
      <c r="E20" s="332"/>
    </row>
    <row r="21" spans="1:20">
      <c r="A21" s="289" t="s">
        <v>869</v>
      </c>
      <c r="C21" s="332"/>
      <c r="D21" s="332"/>
      <c r="E21" s="332"/>
    </row>
    <row r="22" spans="1:20" ht="9" customHeight="1"/>
    <row r="23" spans="1:20">
      <c r="A23" s="333" t="s">
        <v>870</v>
      </c>
      <c r="B23" s="293" t="str">
        <f>入力シート!C1</f>
        <v>令和4年7月10日執行参議院青森県選挙区選出議員選挙</v>
      </c>
      <c r="C23" s="293"/>
      <c r="D23" s="293"/>
      <c r="E23" s="293"/>
      <c r="F23" s="293"/>
      <c r="G23" s="293"/>
      <c r="H23" s="293"/>
      <c r="I23" s="293"/>
      <c r="J23" s="293"/>
      <c r="K23" s="293"/>
      <c r="L23" s="293"/>
      <c r="M23"/>
      <c r="N23" s="293"/>
      <c r="O23" s="293"/>
      <c r="P23" s="293"/>
    </row>
    <row r="24" spans="1:20" ht="9" customHeight="1"/>
    <row r="25" spans="1:20">
      <c r="A25" s="289" t="s">
        <v>26</v>
      </c>
      <c r="F25" s="1847">
        <f>入力シート!C8</f>
        <v>0</v>
      </c>
      <c r="G25" s="1847"/>
      <c r="H25" s="1847"/>
      <c r="J25" s="1072">
        <f>入力シート!C10</f>
        <v>0</v>
      </c>
      <c r="K25" s="1072"/>
      <c r="L25" s="1072"/>
    </row>
    <row r="26" spans="1:20" ht="9" customHeight="1">
      <c r="A26" s="307"/>
      <c r="B26" s="307"/>
      <c r="C26" s="307"/>
      <c r="D26" s="307"/>
      <c r="E26" s="307"/>
      <c r="F26" s="307"/>
      <c r="G26" s="308"/>
      <c r="H26" s="307"/>
      <c r="I26" s="307"/>
      <c r="J26" s="307"/>
      <c r="K26" s="307"/>
      <c r="L26" s="307"/>
      <c r="M26" s="307"/>
      <c r="N26" s="307"/>
      <c r="O26" s="307"/>
    </row>
    <row r="27" spans="1:20">
      <c r="A27" s="307" t="s">
        <v>267</v>
      </c>
      <c r="B27" s="307"/>
      <c r="C27" s="307"/>
      <c r="D27" s="307"/>
      <c r="E27" s="307"/>
      <c r="F27" s="218"/>
      <c r="G27" s="337"/>
      <c r="H27" s="311"/>
      <c r="I27" s="311"/>
      <c r="J27" s="218"/>
      <c r="K27" s="311"/>
      <c r="L27" s="311"/>
      <c r="M27" s="307"/>
      <c r="N27" s="307"/>
      <c r="O27" s="307"/>
    </row>
    <row r="28" spans="1:20" ht="24" customHeight="1">
      <c r="A28" s="307"/>
      <c r="B28" s="1797" t="s">
        <v>268</v>
      </c>
      <c r="C28" s="1442"/>
      <c r="D28" s="1442"/>
      <c r="E28" s="1443"/>
      <c r="F28" s="1452"/>
      <c r="G28" s="1453"/>
      <c r="H28" s="1453"/>
      <c r="I28" s="1453"/>
      <c r="J28" s="1453"/>
      <c r="K28" s="1454"/>
      <c r="L28" s="1447" t="s">
        <v>272</v>
      </c>
      <c r="M28" s="1448"/>
      <c r="N28" s="1448"/>
      <c r="O28" s="1841"/>
      <c r="P28" s="1842"/>
      <c r="Q28" s="1842"/>
      <c r="R28" s="1842"/>
      <c r="S28" s="1842"/>
      <c r="T28" s="1843"/>
    </row>
    <row r="29" spans="1:20" ht="24" customHeight="1">
      <c r="A29" s="307"/>
      <c r="B29" s="1797" t="s">
        <v>269</v>
      </c>
      <c r="C29" s="1442"/>
      <c r="D29" s="1442"/>
      <c r="E29" s="1443"/>
      <c r="F29" s="1444"/>
      <c r="G29" s="1445"/>
      <c r="H29" s="1445"/>
      <c r="I29" s="1445"/>
      <c r="J29" s="1445"/>
      <c r="K29" s="1446"/>
      <c r="L29" s="1447" t="s">
        <v>273</v>
      </c>
      <c r="M29" s="1448"/>
      <c r="N29" s="1448"/>
      <c r="O29" s="1841"/>
      <c r="P29" s="1842"/>
      <c r="Q29" s="1842"/>
      <c r="R29" s="1842"/>
      <c r="S29" s="1842"/>
      <c r="T29" s="1843"/>
    </row>
    <row r="30" spans="1:20" ht="24" customHeight="1">
      <c r="A30" s="307"/>
      <c r="B30" s="1797" t="s">
        <v>270</v>
      </c>
      <c r="C30" s="1442"/>
      <c r="D30" s="1442"/>
      <c r="E30" s="1443"/>
      <c r="F30" s="1452"/>
      <c r="G30" s="1453"/>
      <c r="H30" s="1453"/>
      <c r="I30" s="1453"/>
      <c r="J30" s="1453"/>
      <c r="K30" s="1454"/>
      <c r="L30" s="1447" t="s">
        <v>274</v>
      </c>
      <c r="M30" s="1448"/>
      <c r="N30" s="1448"/>
      <c r="O30" s="1841"/>
      <c r="P30" s="1842"/>
      <c r="Q30" s="1842"/>
      <c r="R30" s="1842"/>
      <c r="S30" s="1842"/>
      <c r="T30" s="1843"/>
    </row>
    <row r="31" spans="1:20" ht="24" customHeight="1">
      <c r="A31" s="307"/>
      <c r="B31" s="1844" t="s">
        <v>188</v>
      </c>
      <c r="C31" s="1456"/>
      <c r="D31" s="1456"/>
      <c r="E31" s="1457"/>
      <c r="F31" s="1458"/>
      <c r="G31" s="1459"/>
      <c r="H31" s="1459"/>
      <c r="I31" s="1459"/>
      <c r="J31" s="1459"/>
      <c r="K31" s="1459"/>
      <c r="L31" s="1459"/>
      <c r="M31" s="1459"/>
      <c r="N31" s="1459"/>
      <c r="O31" s="1459"/>
      <c r="P31" s="1459"/>
      <c r="Q31" s="1459"/>
      <c r="R31" s="1459"/>
      <c r="S31" s="1459"/>
      <c r="T31" s="1845"/>
    </row>
    <row r="32" spans="1:20" ht="24" customHeight="1">
      <c r="A32" s="307"/>
      <c r="B32" s="1834" t="s">
        <v>271</v>
      </c>
      <c r="C32" s="1835"/>
      <c r="D32" s="1835"/>
      <c r="E32" s="1836"/>
      <c r="F32" s="1837"/>
      <c r="G32" s="1838"/>
      <c r="H32" s="1838"/>
      <c r="I32" s="1838"/>
      <c r="J32" s="1838"/>
      <c r="K32" s="1838"/>
      <c r="L32" s="1838"/>
      <c r="M32" s="1838"/>
      <c r="N32" s="1838"/>
      <c r="O32" s="1838"/>
      <c r="P32" s="1838"/>
      <c r="Q32" s="1838"/>
      <c r="R32" s="1838"/>
      <c r="S32" s="1838"/>
      <c r="T32" s="1839"/>
    </row>
    <row r="33" spans="1:20" ht="9" customHeight="1">
      <c r="A33" s="307"/>
      <c r="B33" s="307"/>
      <c r="C33" s="307"/>
      <c r="D33" s="307"/>
      <c r="E33" s="307"/>
      <c r="F33" s="218"/>
      <c r="G33" s="337"/>
      <c r="H33" s="311"/>
      <c r="I33" s="311"/>
      <c r="J33" s="311"/>
      <c r="K33" s="311"/>
      <c r="L33" s="311"/>
      <c r="M33" s="307"/>
      <c r="N33" s="307"/>
      <c r="O33" s="307"/>
    </row>
    <row r="34" spans="1:20" ht="21" customHeight="1">
      <c r="A34" s="307"/>
      <c r="B34" s="307" t="s">
        <v>872</v>
      </c>
      <c r="C34" s="307"/>
      <c r="D34" s="307"/>
      <c r="E34" s="307"/>
      <c r="F34" s="218"/>
      <c r="G34" s="337"/>
      <c r="H34" s="311"/>
      <c r="I34" s="311"/>
      <c r="J34" s="311"/>
      <c r="K34" s="311"/>
      <c r="L34" s="311"/>
      <c r="M34" s="307"/>
      <c r="N34" s="307"/>
      <c r="O34" s="307"/>
    </row>
    <row r="35" spans="1:20" ht="33" customHeight="1">
      <c r="A35" s="307"/>
      <c r="B35" s="1840" t="s">
        <v>83</v>
      </c>
      <c r="C35" s="1840"/>
      <c r="D35" s="1840"/>
      <c r="E35" s="1840"/>
      <c r="F35" s="1840"/>
      <c r="G35" s="1840"/>
      <c r="H35" s="1840" t="s">
        <v>99</v>
      </c>
      <c r="I35" s="1840"/>
      <c r="J35" s="1840"/>
      <c r="K35" s="1840"/>
      <c r="L35" s="1840"/>
      <c r="M35" s="1840"/>
      <c r="N35" s="1840" t="s">
        <v>100</v>
      </c>
      <c r="O35" s="1840"/>
      <c r="P35" s="1840"/>
      <c r="Q35" s="1840"/>
      <c r="R35" s="1840"/>
      <c r="S35" s="1840"/>
      <c r="T35" s="417" t="s">
        <v>683</v>
      </c>
    </row>
    <row r="36" spans="1:20">
      <c r="A36" s="307"/>
      <c r="B36" s="1615" t="s">
        <v>88</v>
      </c>
      <c r="C36" s="1480"/>
      <c r="D36" s="1615" t="s">
        <v>922</v>
      </c>
      <c r="E36" s="1481"/>
      <c r="F36" s="1480" t="s">
        <v>90</v>
      </c>
      <c r="G36" s="1481"/>
      <c r="H36" s="1615" t="s">
        <v>88</v>
      </c>
      <c r="I36" s="1480"/>
      <c r="J36" s="1615" t="s">
        <v>922</v>
      </c>
      <c r="K36" s="1481"/>
      <c r="L36" s="1480" t="s">
        <v>90</v>
      </c>
      <c r="M36" s="1481"/>
      <c r="N36" s="1615" t="s">
        <v>88</v>
      </c>
      <c r="O36" s="1480"/>
      <c r="P36" s="1615" t="s">
        <v>922</v>
      </c>
      <c r="Q36" s="1481"/>
      <c r="R36" s="1480" t="s">
        <v>90</v>
      </c>
      <c r="S36" s="1481"/>
      <c r="T36" s="1775"/>
    </row>
    <row r="37" spans="1:20">
      <c r="A37" s="307"/>
      <c r="B37" s="253" t="s">
        <v>923</v>
      </c>
      <c r="C37" s="254"/>
      <c r="D37" s="253" t="s">
        <v>924</v>
      </c>
      <c r="E37" s="255"/>
      <c r="F37" s="256" t="s">
        <v>925</v>
      </c>
      <c r="G37" s="255"/>
      <c r="H37" s="253" t="s">
        <v>926</v>
      </c>
      <c r="I37" s="254"/>
      <c r="J37" s="253" t="s">
        <v>927</v>
      </c>
      <c r="K37" s="255"/>
      <c r="L37" s="256" t="s">
        <v>928</v>
      </c>
      <c r="M37" s="255"/>
      <c r="N37" s="253" t="s">
        <v>929</v>
      </c>
      <c r="O37" s="254"/>
      <c r="P37" s="253" t="s">
        <v>930</v>
      </c>
      <c r="Q37" s="255"/>
      <c r="R37" s="256" t="s">
        <v>931</v>
      </c>
      <c r="S37" s="255"/>
      <c r="T37" s="1776"/>
    </row>
    <row r="38" spans="1:20">
      <c r="A38" s="307"/>
      <c r="B38" s="257"/>
      <c r="C38" s="258"/>
      <c r="D38" s="257"/>
      <c r="E38" s="259"/>
      <c r="F38" s="258" t="s">
        <v>932</v>
      </c>
      <c r="G38" s="260"/>
      <c r="H38" s="257"/>
      <c r="I38" s="258"/>
      <c r="J38" s="257"/>
      <c r="K38" s="259"/>
      <c r="L38" s="258" t="s">
        <v>933</v>
      </c>
      <c r="M38" s="260"/>
      <c r="N38" s="257"/>
      <c r="O38" s="258"/>
      <c r="P38" s="257"/>
      <c r="Q38" s="259"/>
      <c r="R38" s="258" t="s">
        <v>934</v>
      </c>
      <c r="S38" s="260"/>
      <c r="T38" s="1776"/>
    </row>
    <row r="39" spans="1:20">
      <c r="A39" s="307"/>
      <c r="B39" s="206"/>
      <c r="C39" s="262" t="s">
        <v>2</v>
      </c>
      <c r="D39" s="261"/>
      <c r="E39" s="261"/>
      <c r="F39" s="263"/>
      <c r="G39" s="262" t="s">
        <v>2</v>
      </c>
      <c r="H39" s="261"/>
      <c r="I39" s="261" t="s">
        <v>2</v>
      </c>
      <c r="J39" s="263"/>
      <c r="K39" s="262"/>
      <c r="L39" s="261"/>
      <c r="M39" s="261" t="s">
        <v>2</v>
      </c>
      <c r="N39" s="263"/>
      <c r="O39" s="262" t="s">
        <v>2</v>
      </c>
      <c r="P39" s="261"/>
      <c r="Q39" s="261"/>
      <c r="R39" s="263"/>
      <c r="S39" s="262" t="s">
        <v>2</v>
      </c>
      <c r="T39" s="1776"/>
    </row>
    <row r="40" spans="1:20" ht="21" customHeight="1">
      <c r="A40" s="307"/>
      <c r="B40" s="1878"/>
      <c r="C40" s="1879"/>
      <c r="D40" s="1880"/>
      <c r="E40" s="1881"/>
      <c r="F40" s="1874">
        <f>B40*D40</f>
        <v>0</v>
      </c>
      <c r="G40" s="1875"/>
      <c r="H40" s="1882">
        <v>40954</v>
      </c>
      <c r="I40" s="1883"/>
      <c r="J40" s="1884">
        <v>5</v>
      </c>
      <c r="K40" s="1885"/>
      <c r="L40" s="1874">
        <f>H40*J40</f>
        <v>204770</v>
      </c>
      <c r="M40" s="1875"/>
      <c r="N40" s="1874">
        <f>IF(B40&gt;H40,(H40),(B40))</f>
        <v>0</v>
      </c>
      <c r="O40" s="1875"/>
      <c r="P40" s="1876">
        <f>IF(D40&gt;J40,(J40),(D40))</f>
        <v>0</v>
      </c>
      <c r="Q40" s="1877"/>
      <c r="R40" s="1874">
        <f>N40*P40</f>
        <v>0</v>
      </c>
      <c r="S40" s="1875"/>
      <c r="T40" s="1777"/>
    </row>
    <row r="41" spans="1:20" ht="14.25" customHeight="1">
      <c r="A41" s="307"/>
      <c r="B41" s="418"/>
      <c r="C41" s="418"/>
      <c r="D41" s="419"/>
      <c r="E41" s="419"/>
      <c r="F41" s="420"/>
      <c r="G41" s="420"/>
      <c r="H41" s="418"/>
      <c r="I41" s="418"/>
      <c r="J41" s="421"/>
      <c r="K41" s="421"/>
      <c r="L41" s="420"/>
      <c r="M41" s="420"/>
      <c r="N41" s="420"/>
      <c r="O41" s="420"/>
      <c r="P41" s="422"/>
      <c r="Q41" s="422"/>
      <c r="R41" s="420"/>
      <c r="S41" s="420"/>
    </row>
    <row r="42" spans="1:20" ht="14.25" customHeight="1">
      <c r="A42" s="307" t="s">
        <v>1613</v>
      </c>
      <c r="B42" s="423"/>
      <c r="C42" s="423"/>
      <c r="D42" s="424"/>
      <c r="E42" s="424"/>
      <c r="F42" s="425"/>
      <c r="G42" s="425"/>
      <c r="H42" s="423"/>
      <c r="I42" s="423"/>
      <c r="J42" s="426"/>
      <c r="K42" s="426"/>
      <c r="L42" s="425"/>
      <c r="M42" s="425"/>
      <c r="N42" s="425"/>
      <c r="O42" s="425"/>
      <c r="P42" s="427"/>
      <c r="Q42" s="427"/>
      <c r="R42" s="425"/>
      <c r="S42" s="425"/>
    </row>
    <row r="43" spans="1:20" ht="14.25" customHeight="1">
      <c r="A43" s="289" t="s">
        <v>1614</v>
      </c>
      <c r="B43" s="307"/>
      <c r="C43" s="307"/>
      <c r="D43" s="307"/>
      <c r="E43" s="307"/>
      <c r="F43" s="307"/>
      <c r="G43" s="307"/>
      <c r="H43" s="307"/>
      <c r="I43" s="307"/>
      <c r="J43" s="307"/>
      <c r="K43" s="307"/>
      <c r="L43" s="307"/>
      <c r="M43" s="307"/>
      <c r="N43" s="307"/>
      <c r="O43" s="307"/>
      <c r="P43" s="307"/>
      <c r="Q43" s="307"/>
      <c r="R43" s="307"/>
      <c r="S43" s="307"/>
    </row>
    <row r="44" spans="1:20" ht="14.25" customHeight="1">
      <c r="A44" s="289" t="s">
        <v>935</v>
      </c>
      <c r="C44" s="307"/>
      <c r="D44" s="307"/>
      <c r="E44" s="307"/>
      <c r="F44" s="307"/>
      <c r="G44" s="308"/>
      <c r="H44" s="307"/>
      <c r="I44" s="307"/>
      <c r="J44" s="307"/>
      <c r="K44" s="307"/>
      <c r="L44" s="307"/>
      <c r="M44" s="307"/>
      <c r="N44" s="307"/>
      <c r="O44" s="307"/>
    </row>
    <row r="45" spans="1:20" ht="14.25" customHeight="1">
      <c r="A45" s="289" t="s">
        <v>885</v>
      </c>
      <c r="C45" s="309"/>
      <c r="D45" s="309"/>
      <c r="E45" s="309"/>
      <c r="F45" s="309"/>
      <c r="G45" s="309"/>
      <c r="H45" s="309"/>
      <c r="I45" s="309"/>
      <c r="J45" s="309"/>
      <c r="K45" s="309"/>
      <c r="L45" s="309"/>
      <c r="M45" s="309"/>
      <c r="N45" s="309"/>
      <c r="O45" s="309"/>
      <c r="P45" s="309"/>
    </row>
    <row r="46" spans="1:20">
      <c r="A46" s="289" t="s">
        <v>936</v>
      </c>
      <c r="B46" s="307"/>
    </row>
    <row r="47" spans="1:20">
      <c r="A47" s="289" t="s">
        <v>886</v>
      </c>
    </row>
    <row r="48" spans="1:20">
      <c r="A48" s="289" t="s">
        <v>1598</v>
      </c>
    </row>
    <row r="49" spans="1:1">
      <c r="A49" s="289" t="s">
        <v>1422</v>
      </c>
    </row>
    <row r="50" spans="1:1">
      <c r="A50" s="289" t="s">
        <v>1609</v>
      </c>
    </row>
    <row r="51" spans="1:1">
      <c r="A51" s="289" t="s">
        <v>1424</v>
      </c>
    </row>
  </sheetData>
  <mergeCells count="52">
    <mergeCell ref="A2:T2"/>
    <mergeCell ref="A3:T3"/>
    <mergeCell ref="N4:R4"/>
    <mergeCell ref="F8:J8"/>
    <mergeCell ref="K8:R10"/>
    <mergeCell ref="F9:J9"/>
    <mergeCell ref="F10:J10"/>
    <mergeCell ref="S10:T10"/>
    <mergeCell ref="F11:J11"/>
    <mergeCell ref="K11:R11"/>
    <mergeCell ref="A16:P16"/>
    <mergeCell ref="E18:I18"/>
    <mergeCell ref="F25:H25"/>
    <mergeCell ref="J25:L25"/>
    <mergeCell ref="B28:E28"/>
    <mergeCell ref="F28:K28"/>
    <mergeCell ref="L28:N28"/>
    <mergeCell ref="O28:T28"/>
    <mergeCell ref="B29:E29"/>
    <mergeCell ref="F29:K29"/>
    <mergeCell ref="L29:N29"/>
    <mergeCell ref="O29:T29"/>
    <mergeCell ref="B30:E30"/>
    <mergeCell ref="F30:K30"/>
    <mergeCell ref="L30:N30"/>
    <mergeCell ref="O30:T30"/>
    <mergeCell ref="B31:E31"/>
    <mergeCell ref="F31:T31"/>
    <mergeCell ref="B36:C36"/>
    <mergeCell ref="D36:E36"/>
    <mergeCell ref="F36:G36"/>
    <mergeCell ref="H36:I36"/>
    <mergeCell ref="J36:K36"/>
    <mergeCell ref="B32:E32"/>
    <mergeCell ref="F32:T32"/>
    <mergeCell ref="B35:G35"/>
    <mergeCell ref="H35:M35"/>
    <mergeCell ref="N35:S35"/>
    <mergeCell ref="B40:C40"/>
    <mergeCell ref="D40:E40"/>
    <mergeCell ref="F40:G40"/>
    <mergeCell ref="H40:I40"/>
    <mergeCell ref="J40:K40"/>
    <mergeCell ref="L36:M36"/>
    <mergeCell ref="N36:O36"/>
    <mergeCell ref="P36:Q36"/>
    <mergeCell ref="R36:S36"/>
    <mergeCell ref="T36:T40"/>
    <mergeCell ref="L40:M40"/>
    <mergeCell ref="N40:O40"/>
    <mergeCell ref="P40:Q40"/>
    <mergeCell ref="R40:S40"/>
  </mergeCells>
  <phoneticPr fontId="3"/>
  <pageMargins left="0.78740157480314965" right="0.15748031496062992" top="0.59055118110236227" bottom="0.59055118110236227" header="0.51181102362204722" footer="0.51181102362204722"/>
  <pageSetup paperSize="9" orientation="portrait" blackAndWhite="1" horizontalDpi="200" verticalDpi="200" r:id="rId1"/>
  <headerFooter alignWithMargins="0"/>
  <colBreaks count="1" manualBreakCount="1">
    <brk id="25" max="42" man="1"/>
  </colBreaks>
  <legacyDrawing r:id="rId2"/>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T39"/>
  <sheetViews>
    <sheetView view="pageBreakPreview" topLeftCell="A22" zoomScaleNormal="100" zoomScaleSheetLayoutView="100" workbookViewId="0">
      <selection activeCell="H40" sqref="H40"/>
    </sheetView>
  </sheetViews>
  <sheetFormatPr defaultColWidth="5.875" defaultRowHeight="14.25"/>
  <cols>
    <col min="1" max="12" width="5.875" style="114"/>
    <col min="13" max="13" width="8.75" style="114" customWidth="1"/>
    <col min="14" max="14" width="3.375" style="114" customWidth="1"/>
    <col min="15" max="16384" width="5.875" style="114"/>
  </cols>
  <sheetData>
    <row r="1" spans="1:20">
      <c r="O1" s="290" t="s">
        <v>997</v>
      </c>
    </row>
    <row r="3" spans="1:20" ht="28.5">
      <c r="A3" s="921" t="s">
        <v>71</v>
      </c>
      <c r="B3" s="921"/>
      <c r="C3" s="921"/>
      <c r="D3" s="921"/>
      <c r="E3" s="921"/>
      <c r="F3" s="921"/>
      <c r="G3" s="921"/>
      <c r="H3" s="921"/>
      <c r="I3" s="921"/>
      <c r="J3" s="921"/>
      <c r="K3" s="921"/>
      <c r="L3" s="921"/>
      <c r="M3" s="921"/>
      <c r="N3" s="921"/>
      <c r="O3" s="921"/>
      <c r="P3" s="724"/>
      <c r="Q3" s="724"/>
      <c r="R3" s="724"/>
      <c r="S3" s="724"/>
      <c r="T3" s="724"/>
    </row>
    <row r="5" spans="1:20">
      <c r="K5" s="303" t="s">
        <v>1346</v>
      </c>
      <c r="L5" s="162"/>
      <c r="M5" s="162"/>
      <c r="N5" s="162"/>
    </row>
    <row r="7" spans="1:20">
      <c r="A7" s="114" t="s">
        <v>613</v>
      </c>
    </row>
    <row r="10" spans="1:20">
      <c r="B10" s="114" t="str">
        <f>入力シート!C1</f>
        <v>令和4年7月10日執行参議院青森県選挙区選出議員選挙</v>
      </c>
      <c r="J10" s="153"/>
      <c r="K10" s="153"/>
    </row>
    <row r="12" spans="1:20">
      <c r="H12" s="138" t="s">
        <v>544</v>
      </c>
      <c r="J12" s="144">
        <f>入力シート!C8</f>
        <v>0</v>
      </c>
      <c r="K12" s="141"/>
      <c r="L12" s="141">
        <f>入力シート!C10</f>
        <v>0</v>
      </c>
    </row>
    <row r="13" spans="1:20">
      <c r="H13" s="138"/>
      <c r="J13" s="144"/>
      <c r="K13" s="141"/>
      <c r="L13" s="141"/>
    </row>
    <row r="15" spans="1:20">
      <c r="A15" s="114" t="s">
        <v>266</v>
      </c>
    </row>
    <row r="17" spans="1:15" ht="14.25" customHeight="1">
      <c r="A17" s="116"/>
      <c r="B17" s="116"/>
      <c r="C17" s="116"/>
      <c r="D17" s="116"/>
      <c r="E17" s="116"/>
      <c r="F17" s="193"/>
      <c r="G17" s="116"/>
      <c r="H17" s="116"/>
      <c r="I17" s="116"/>
      <c r="J17" s="116"/>
      <c r="K17" s="116"/>
      <c r="L17" s="116"/>
      <c r="M17" s="116"/>
      <c r="N17" s="116"/>
    </row>
    <row r="18" spans="1:15" ht="14.25" customHeight="1">
      <c r="A18" s="1579" t="s">
        <v>589</v>
      </c>
      <c r="B18" s="1579"/>
      <c r="C18" s="1579"/>
      <c r="D18" s="1579"/>
      <c r="E18" s="1579"/>
      <c r="F18" s="1579"/>
      <c r="G18" s="1579"/>
      <c r="H18" s="1579"/>
      <c r="I18" s="1579"/>
      <c r="J18" s="1579"/>
      <c r="K18" s="1579"/>
      <c r="L18" s="1579"/>
      <c r="M18" s="1579"/>
      <c r="N18" s="1579"/>
      <c r="O18" s="1579"/>
    </row>
    <row r="19" spans="1:15" ht="14.25" customHeight="1">
      <c r="A19" s="194"/>
      <c r="B19" s="194"/>
      <c r="C19" s="194"/>
      <c r="D19" s="194"/>
      <c r="E19" s="194"/>
      <c r="F19" s="194"/>
      <c r="G19" s="194"/>
      <c r="H19" s="194"/>
      <c r="I19" s="194"/>
      <c r="J19" s="194"/>
      <c r="K19" s="194"/>
      <c r="L19" s="194"/>
      <c r="M19" s="194"/>
      <c r="N19" s="194"/>
    </row>
    <row r="20" spans="1:15" ht="14.25" customHeight="1">
      <c r="A20" s="116"/>
      <c r="B20" s="116"/>
      <c r="C20" s="116"/>
      <c r="D20" s="116"/>
      <c r="E20" s="116"/>
      <c r="F20" s="116"/>
      <c r="G20" s="116"/>
      <c r="H20" s="116"/>
      <c r="I20" s="116"/>
      <c r="J20" s="116"/>
      <c r="K20" s="116"/>
      <c r="L20" s="116"/>
      <c r="M20" s="116"/>
      <c r="N20" s="116"/>
    </row>
    <row r="21" spans="1:15" ht="14.25" customHeight="1">
      <c r="A21" s="116"/>
      <c r="B21" s="116"/>
      <c r="C21" s="116"/>
      <c r="D21" s="116"/>
      <c r="E21" s="116"/>
      <c r="F21" s="116"/>
      <c r="G21" s="195"/>
      <c r="H21" s="116"/>
      <c r="I21" s="116"/>
      <c r="J21" s="116"/>
      <c r="K21" s="116"/>
      <c r="L21" s="116"/>
      <c r="M21" s="116"/>
      <c r="N21" s="116"/>
    </row>
    <row r="22" spans="1:15" ht="18" customHeight="1">
      <c r="A22" s="1029" t="s">
        <v>702</v>
      </c>
      <c r="B22" s="1030"/>
      <c r="C22" s="1031"/>
      <c r="D22" s="1513" t="s">
        <v>396</v>
      </c>
      <c r="E22" s="1514"/>
      <c r="F22" s="1514"/>
      <c r="G22" s="1514"/>
      <c r="H22" s="1540"/>
      <c r="I22" s="1029" t="s">
        <v>704</v>
      </c>
      <c r="J22" s="1030"/>
      <c r="K22" s="1030"/>
      <c r="L22" s="1030"/>
      <c r="M22" s="1030"/>
      <c r="N22" s="1031"/>
      <c r="O22" s="1510" t="s">
        <v>683</v>
      </c>
    </row>
    <row r="23" spans="1:15" ht="18" customHeight="1">
      <c r="A23" s="1578"/>
      <c r="B23" s="1579"/>
      <c r="C23" s="1521"/>
      <c r="D23" s="1515"/>
      <c r="E23" s="1516"/>
      <c r="F23" s="1516"/>
      <c r="G23" s="1516"/>
      <c r="H23" s="1541"/>
      <c r="I23" s="1032"/>
      <c r="J23" s="1033"/>
      <c r="K23" s="1033"/>
      <c r="L23" s="1033"/>
      <c r="M23" s="1033"/>
      <c r="N23" s="1034"/>
      <c r="O23" s="1511"/>
    </row>
    <row r="24" spans="1:15" ht="18" customHeight="1">
      <c r="A24" s="1578"/>
      <c r="B24" s="1579"/>
      <c r="C24" s="1521"/>
      <c r="D24" s="1515"/>
      <c r="E24" s="1516"/>
      <c r="F24" s="1516"/>
      <c r="G24" s="1516"/>
      <c r="H24" s="1541"/>
      <c r="I24" s="1029" t="s">
        <v>69</v>
      </c>
      <c r="J24" s="1030"/>
      <c r="K24" s="1031"/>
      <c r="L24" s="1029" t="s">
        <v>70</v>
      </c>
      <c r="M24" s="1030"/>
      <c r="N24" s="1031"/>
      <c r="O24" s="1511"/>
    </row>
    <row r="25" spans="1:15" ht="18" customHeight="1">
      <c r="A25" s="1032"/>
      <c r="B25" s="1033"/>
      <c r="C25" s="1034"/>
      <c r="D25" s="1515"/>
      <c r="E25" s="1516"/>
      <c r="F25" s="1516"/>
      <c r="G25" s="1516"/>
      <c r="H25" s="1541"/>
      <c r="I25" s="1032"/>
      <c r="J25" s="1033"/>
      <c r="K25" s="1034"/>
      <c r="L25" s="1032"/>
      <c r="M25" s="1033"/>
      <c r="N25" s="1034"/>
      <c r="O25" s="1512"/>
    </row>
    <row r="26" spans="1:15" ht="22.5" customHeight="1">
      <c r="A26" s="237"/>
      <c r="B26" s="132"/>
      <c r="C26" s="238"/>
      <c r="D26" s="1522"/>
      <c r="E26" s="1523"/>
      <c r="F26" s="1523"/>
      <c r="G26" s="1523"/>
      <c r="H26" s="1524"/>
      <c r="I26" s="239"/>
      <c r="J26" s="240"/>
      <c r="K26" s="241"/>
      <c r="L26" s="239"/>
      <c r="M26" s="240"/>
      <c r="N26" s="241"/>
      <c r="O26" s="1510"/>
    </row>
    <row r="27" spans="1:15" ht="22.5" customHeight="1">
      <c r="A27" s="1566" t="s">
        <v>1517</v>
      </c>
      <c r="B27" s="1549"/>
      <c r="C27" s="1550"/>
      <c r="D27" s="1525"/>
      <c r="E27" s="1526"/>
      <c r="F27" s="1526"/>
      <c r="G27" s="1526"/>
      <c r="H27" s="1527"/>
      <c r="I27" s="1889"/>
      <c r="J27" s="1890"/>
      <c r="K27" s="1891"/>
      <c r="L27" s="1887"/>
      <c r="M27" s="1888"/>
      <c r="N27" s="242" t="s">
        <v>2</v>
      </c>
      <c r="O27" s="1511"/>
    </row>
    <row r="28" spans="1:15" ht="22.5" customHeight="1">
      <c r="A28" s="243"/>
      <c r="B28" s="244"/>
      <c r="C28" s="245"/>
      <c r="D28" s="1528"/>
      <c r="E28" s="1529"/>
      <c r="F28" s="1529"/>
      <c r="G28" s="1529"/>
      <c r="H28" s="1530"/>
      <c r="I28" s="246"/>
      <c r="J28" s="247"/>
      <c r="K28" s="248"/>
      <c r="L28" s="246"/>
      <c r="M28" s="247"/>
      <c r="N28" s="248"/>
      <c r="O28" s="1512"/>
    </row>
    <row r="29" spans="1:15">
      <c r="A29" s="116"/>
      <c r="B29" s="116"/>
      <c r="C29" s="116"/>
      <c r="D29" s="116"/>
      <c r="E29" s="116"/>
      <c r="F29" s="116"/>
      <c r="G29" s="116"/>
      <c r="H29" s="116"/>
      <c r="I29" s="116"/>
      <c r="J29" s="116"/>
      <c r="K29" s="116"/>
      <c r="L29" s="116"/>
      <c r="M29" s="116"/>
      <c r="N29" s="116"/>
    </row>
    <row r="30" spans="1:15" s="157" customFormat="1" ht="14.25" customHeight="1">
      <c r="B30" s="155"/>
      <c r="C30" s="161"/>
      <c r="D30" s="161"/>
    </row>
    <row r="31" spans="1:15">
      <c r="A31" s="289" t="s">
        <v>1436</v>
      </c>
      <c r="B31" s="139"/>
      <c r="C31" s="147"/>
      <c r="D31" s="147"/>
    </row>
    <row r="32" spans="1:15">
      <c r="A32" s="289" t="s">
        <v>1437</v>
      </c>
      <c r="B32" s="296"/>
      <c r="C32" s="750"/>
      <c r="D32" s="750"/>
      <c r="E32" s="289"/>
      <c r="F32" s="289"/>
      <c r="G32" s="289"/>
      <c r="H32" s="289"/>
      <c r="I32" s="289"/>
      <c r="J32" s="289"/>
      <c r="K32" s="289"/>
      <c r="L32" s="289"/>
      <c r="M32" s="289"/>
      <c r="N32" s="289"/>
      <c r="O32" s="289"/>
    </row>
    <row r="33" spans="1:15">
      <c r="A33" s="289" t="s">
        <v>1438</v>
      </c>
      <c r="B33" s="296"/>
      <c r="C33" s="750"/>
      <c r="D33" s="750"/>
      <c r="E33" s="289"/>
      <c r="F33" s="289"/>
      <c r="G33" s="289"/>
      <c r="H33" s="289"/>
      <c r="I33" s="289"/>
      <c r="J33" s="289"/>
      <c r="K33" s="289"/>
      <c r="L33" s="289"/>
      <c r="M33" s="289"/>
      <c r="N33" s="289"/>
      <c r="O33" s="289"/>
    </row>
    <row r="34" spans="1:15">
      <c r="A34" s="289" t="s">
        <v>1439</v>
      </c>
      <c r="B34" s="296"/>
      <c r="C34" s="750"/>
      <c r="D34" s="750"/>
      <c r="E34" s="289"/>
      <c r="F34" s="289"/>
      <c r="G34" s="289"/>
      <c r="H34" s="289"/>
      <c r="I34" s="289"/>
      <c r="J34" s="289"/>
      <c r="K34" s="289"/>
      <c r="L34" s="289"/>
      <c r="M34" s="289"/>
      <c r="N34" s="289"/>
      <c r="O34" s="289"/>
    </row>
    <row r="35" spans="1:15">
      <c r="A35" s="289" t="s">
        <v>1440</v>
      </c>
      <c r="B35" s="296"/>
      <c r="C35" s="750"/>
      <c r="D35" s="750"/>
      <c r="E35" s="289"/>
      <c r="F35" s="289"/>
      <c r="G35" s="289"/>
      <c r="H35" s="280"/>
      <c r="I35" s="289"/>
      <c r="J35" s="289"/>
      <c r="K35" s="289"/>
      <c r="L35" s="289"/>
      <c r="M35" s="289"/>
      <c r="N35" s="289"/>
      <c r="O35" s="289"/>
    </row>
    <row r="36" spans="1:15">
      <c r="B36" s="139"/>
      <c r="C36" s="147"/>
      <c r="D36" s="147"/>
      <c r="H36" s="141"/>
    </row>
    <row r="37" spans="1:15">
      <c r="B37" s="139"/>
      <c r="C37" s="147"/>
      <c r="D37" s="147"/>
    </row>
    <row r="38" spans="1:15">
      <c r="B38" s="139"/>
      <c r="C38" s="147"/>
      <c r="D38" s="147"/>
      <c r="G38" s="141"/>
    </row>
    <row r="39" spans="1:15">
      <c r="B39" s="139"/>
      <c r="C39" s="147"/>
      <c r="D39" s="147"/>
    </row>
  </sheetData>
  <mergeCells count="13">
    <mergeCell ref="A3:O3"/>
    <mergeCell ref="A18:O18"/>
    <mergeCell ref="O26:O28"/>
    <mergeCell ref="A22:C25"/>
    <mergeCell ref="D22:H25"/>
    <mergeCell ref="I22:N23"/>
    <mergeCell ref="O22:O25"/>
    <mergeCell ref="I24:K25"/>
    <mergeCell ref="L27:M27"/>
    <mergeCell ref="I27:K27"/>
    <mergeCell ref="A27:C27"/>
    <mergeCell ref="D26:H28"/>
    <mergeCell ref="L24:N25"/>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T46"/>
  <sheetViews>
    <sheetView view="pageBreakPreview" zoomScaleNormal="100" zoomScaleSheetLayoutView="100" workbookViewId="0">
      <selection activeCell="T36" sqref="T36"/>
    </sheetView>
  </sheetViews>
  <sheetFormatPr defaultColWidth="5.875" defaultRowHeight="14.25"/>
  <cols>
    <col min="1" max="8" width="5.875" style="114"/>
    <col min="9" max="9" width="3.5" style="114" bestFit="1" customWidth="1"/>
    <col min="10" max="14" width="5.875" style="114"/>
    <col min="15" max="16" width="4.125" style="114" customWidth="1"/>
    <col min="17" max="16384" width="5.875" style="114"/>
  </cols>
  <sheetData>
    <row r="1" spans="1:20">
      <c r="P1" s="290" t="s">
        <v>998</v>
      </c>
    </row>
    <row r="3" spans="1:20" ht="28.5">
      <c r="A3" s="921" t="s">
        <v>72</v>
      </c>
      <c r="B3" s="921"/>
      <c r="C3" s="921"/>
      <c r="D3" s="921"/>
      <c r="E3" s="921"/>
      <c r="F3" s="921"/>
      <c r="G3" s="921"/>
      <c r="H3" s="921"/>
      <c r="I3" s="921"/>
      <c r="J3" s="921"/>
      <c r="K3" s="921"/>
      <c r="L3" s="921"/>
      <c r="M3" s="921"/>
      <c r="N3" s="921"/>
      <c r="O3" s="921"/>
      <c r="P3" s="921"/>
      <c r="Q3" s="724"/>
      <c r="R3" s="724"/>
      <c r="S3" s="724"/>
      <c r="T3" s="724"/>
    </row>
    <row r="5" spans="1:20">
      <c r="L5" s="162"/>
      <c r="M5" s="162"/>
      <c r="N5" s="162"/>
      <c r="O5" s="143"/>
      <c r="P5" s="324" t="s">
        <v>1426</v>
      </c>
    </row>
    <row r="7" spans="1:20">
      <c r="A7" s="114" t="s">
        <v>613</v>
      </c>
    </row>
    <row r="9" spans="1:20">
      <c r="B9" s="114" t="str">
        <f>入力シート!C1</f>
        <v>令和4年7月10日執行参議院青森県選挙区選出議員選挙</v>
      </c>
      <c r="K9" s="153"/>
    </row>
    <row r="11" spans="1:20">
      <c r="H11" s="138" t="s">
        <v>544</v>
      </c>
      <c r="J11" s="144">
        <f>入力シート!C8</f>
        <v>0</v>
      </c>
      <c r="K11" s="141"/>
      <c r="L11" s="141">
        <f>入力シート!C10</f>
        <v>0</v>
      </c>
    </row>
    <row r="13" spans="1:20">
      <c r="A13" s="289" t="s">
        <v>834</v>
      </c>
    </row>
    <row r="14" spans="1:20" ht="14.25" customHeight="1">
      <c r="A14" s="307" t="s">
        <v>835</v>
      </c>
      <c r="B14" s="116"/>
      <c r="C14" s="116"/>
      <c r="D14" s="116"/>
      <c r="E14" s="116"/>
      <c r="F14" s="193"/>
      <c r="G14" s="116"/>
      <c r="H14" s="116"/>
      <c r="I14" s="116"/>
      <c r="J14" s="116"/>
      <c r="K14" s="116"/>
      <c r="L14" s="116"/>
      <c r="M14" s="116"/>
      <c r="N14" s="116"/>
    </row>
    <row r="15" spans="1:20" ht="14.25" customHeight="1">
      <c r="A15" s="116"/>
      <c r="B15" s="116"/>
      <c r="C15" s="116"/>
      <c r="D15" s="116"/>
      <c r="E15" s="116"/>
      <c r="F15" s="193"/>
      <c r="G15" s="116"/>
      <c r="H15" s="116"/>
      <c r="I15" s="116"/>
      <c r="J15" s="116"/>
      <c r="K15" s="116"/>
      <c r="L15" s="116"/>
      <c r="M15" s="116"/>
      <c r="N15" s="116"/>
    </row>
    <row r="16" spans="1:20" ht="14.25" customHeight="1">
      <c r="A16" s="116"/>
      <c r="B16" s="116"/>
      <c r="C16" s="116"/>
      <c r="D16" s="116"/>
      <c r="E16" s="116"/>
      <c r="F16" s="193"/>
      <c r="G16" s="116"/>
      <c r="H16" s="116"/>
      <c r="I16" s="116"/>
      <c r="J16" s="116"/>
      <c r="K16" s="116"/>
      <c r="L16" s="116"/>
      <c r="M16" s="116"/>
      <c r="N16" s="116"/>
    </row>
    <row r="17" spans="1:15" ht="14.25" customHeight="1">
      <c r="A17" s="1579" t="s">
        <v>589</v>
      </c>
      <c r="B17" s="1579"/>
      <c r="C17" s="1579"/>
      <c r="D17" s="1579"/>
      <c r="E17" s="1579"/>
      <c r="F17" s="1579"/>
      <c r="G17" s="1579"/>
      <c r="H17" s="1579"/>
      <c r="I17" s="1579"/>
      <c r="J17" s="1579"/>
      <c r="K17" s="1579"/>
      <c r="L17" s="1579"/>
      <c r="M17" s="1579"/>
      <c r="N17" s="1579"/>
      <c r="O17" s="1579"/>
    </row>
    <row r="18" spans="1:15" ht="14.25" customHeight="1">
      <c r="A18" s="194"/>
      <c r="B18" s="194"/>
      <c r="C18" s="194"/>
      <c r="D18" s="194"/>
      <c r="E18" s="194"/>
      <c r="F18" s="194"/>
      <c r="G18" s="194"/>
      <c r="H18" s="194"/>
      <c r="I18" s="194"/>
      <c r="J18" s="194"/>
      <c r="K18" s="194"/>
      <c r="L18" s="194"/>
      <c r="M18" s="194"/>
      <c r="N18" s="194"/>
      <c r="O18" s="194"/>
    </row>
    <row r="19" spans="1:15" ht="14.25" customHeight="1">
      <c r="A19" s="221" t="s">
        <v>43</v>
      </c>
      <c r="B19" s="194"/>
      <c r="C19" s="194"/>
      <c r="D19" s="327" t="s">
        <v>1326</v>
      </c>
      <c r="E19" s="222"/>
      <c r="F19" s="222"/>
      <c r="G19" s="222"/>
      <c r="H19" s="194"/>
      <c r="I19" s="194"/>
      <c r="J19" s="194"/>
      <c r="K19" s="194"/>
      <c r="L19" s="194"/>
      <c r="M19" s="194"/>
      <c r="N19" s="194"/>
      <c r="O19" s="194"/>
    </row>
    <row r="20" spans="1:15" ht="14.25" customHeight="1">
      <c r="A20" s="194"/>
      <c r="B20" s="194"/>
      <c r="C20" s="194"/>
      <c r="D20" s="194"/>
      <c r="E20" s="194"/>
      <c r="F20" s="194"/>
      <c r="G20" s="194"/>
      <c r="H20" s="194"/>
      <c r="I20" s="194"/>
      <c r="J20" s="194"/>
      <c r="K20" s="194"/>
      <c r="L20" s="194"/>
      <c r="M20" s="194"/>
      <c r="N20" s="194"/>
    </row>
    <row r="21" spans="1:15" ht="14.25" customHeight="1">
      <c r="A21" s="116" t="s">
        <v>44</v>
      </c>
      <c r="B21" s="116"/>
      <c r="C21" s="116"/>
      <c r="D21" s="116"/>
      <c r="E21" s="116"/>
      <c r="F21" s="116"/>
      <c r="G21" s="116"/>
      <c r="H21" s="116"/>
      <c r="I21" s="116"/>
      <c r="J21" s="116"/>
      <c r="K21" s="116"/>
      <c r="L21" s="116"/>
      <c r="M21" s="116"/>
      <c r="N21" s="116"/>
    </row>
    <row r="22" spans="1:15" ht="14.25" customHeight="1">
      <c r="A22" s="116"/>
      <c r="B22" s="1526"/>
      <c r="C22" s="1526"/>
      <c r="D22" s="1526"/>
      <c r="E22" s="1526"/>
      <c r="F22" s="1526"/>
      <c r="G22" s="1526"/>
      <c r="H22" s="1526"/>
      <c r="I22" s="1526"/>
      <c r="J22" s="1526"/>
      <c r="K22" s="1526"/>
      <c r="L22" s="1526"/>
      <c r="M22" s="1526"/>
      <c r="N22" s="1526"/>
    </row>
    <row r="23" spans="1:15" ht="14.25" customHeight="1">
      <c r="A23" s="116"/>
      <c r="B23" s="1526"/>
      <c r="C23" s="1526"/>
      <c r="D23" s="1526"/>
      <c r="E23" s="1526"/>
      <c r="F23" s="1526"/>
      <c r="G23" s="1526"/>
      <c r="H23" s="1526"/>
      <c r="I23" s="1526"/>
      <c r="J23" s="1526"/>
      <c r="K23" s="1526"/>
      <c r="L23" s="1526"/>
      <c r="M23" s="1526"/>
      <c r="N23" s="1526"/>
    </row>
    <row r="24" spans="1:15" ht="14.25" customHeight="1">
      <c r="A24" s="116"/>
      <c r="B24" s="1526"/>
      <c r="C24" s="1526"/>
      <c r="D24" s="1526"/>
      <c r="E24" s="1526"/>
      <c r="F24" s="1526"/>
      <c r="G24" s="1526"/>
      <c r="H24" s="1526"/>
      <c r="I24" s="1526"/>
      <c r="J24" s="1526"/>
      <c r="K24" s="1526"/>
      <c r="L24" s="1526"/>
      <c r="M24" s="1526"/>
      <c r="N24" s="1526"/>
    </row>
    <row r="25" spans="1:15" ht="14.25" customHeight="1">
      <c r="A25" s="116"/>
      <c r="B25" s="116"/>
      <c r="C25" s="116"/>
      <c r="D25" s="116"/>
      <c r="E25" s="116"/>
      <c r="F25" s="116"/>
      <c r="G25" s="116"/>
      <c r="H25" s="116"/>
      <c r="I25" s="116"/>
      <c r="J25" s="116"/>
      <c r="K25" s="116"/>
      <c r="L25" s="116"/>
      <c r="M25" s="116"/>
      <c r="N25" s="116"/>
    </row>
    <row r="26" spans="1:15" ht="14.25" customHeight="1">
      <c r="A26" s="116" t="s">
        <v>73</v>
      </c>
      <c r="B26" s="116"/>
      <c r="C26" s="116"/>
      <c r="E26" s="1800" t="s">
        <v>421</v>
      </c>
      <c r="F26" s="1800"/>
      <c r="G26" s="1800"/>
      <c r="H26" s="1800"/>
      <c r="I26" s="116" t="s">
        <v>75</v>
      </c>
      <c r="J26" s="116"/>
      <c r="K26" s="116"/>
      <c r="L26" s="116"/>
      <c r="M26" s="116"/>
      <c r="N26" s="116"/>
    </row>
    <row r="27" spans="1:15" ht="14.25" customHeight="1">
      <c r="A27" s="116"/>
      <c r="B27" s="116"/>
      <c r="C27" s="116"/>
      <c r="D27" s="116"/>
      <c r="E27" s="116"/>
      <c r="F27" s="116"/>
      <c r="G27" s="195"/>
      <c r="H27" s="116"/>
      <c r="I27" s="116"/>
      <c r="J27" s="116"/>
      <c r="K27" s="116"/>
      <c r="L27" s="116"/>
      <c r="M27" s="116"/>
      <c r="N27" s="116"/>
    </row>
    <row r="28" spans="1:15" ht="24" customHeight="1">
      <c r="A28" s="1738" t="s">
        <v>47</v>
      </c>
      <c r="B28" s="1739"/>
      <c r="C28" s="1739"/>
      <c r="D28" s="1739"/>
      <c r="E28" s="1740"/>
      <c r="F28" s="1738" t="s">
        <v>74</v>
      </c>
      <c r="G28" s="1739"/>
      <c r="H28" s="1739"/>
      <c r="I28" s="1740"/>
      <c r="J28" s="1738" t="s">
        <v>76</v>
      </c>
      <c r="K28" s="1739"/>
      <c r="L28" s="1739"/>
      <c r="M28" s="1739"/>
      <c r="N28" s="1739"/>
      <c r="O28" s="1740"/>
    </row>
    <row r="29" spans="1:15" ht="24" customHeight="1">
      <c r="A29" s="1797" t="s">
        <v>1442</v>
      </c>
      <c r="B29" s="951"/>
      <c r="C29" s="951"/>
      <c r="D29" s="951"/>
      <c r="E29" s="952"/>
      <c r="F29" s="1892"/>
      <c r="G29" s="1893"/>
      <c r="H29" s="1893"/>
      <c r="I29" s="224" t="s">
        <v>75</v>
      </c>
      <c r="J29" s="1892"/>
      <c r="K29" s="1893"/>
      <c r="L29" s="1893"/>
      <c r="M29" s="1893"/>
      <c r="N29" s="1893"/>
      <c r="O29" s="171" t="s">
        <v>75</v>
      </c>
    </row>
    <row r="30" spans="1:15" ht="24" customHeight="1">
      <c r="A30" s="1797" t="s">
        <v>1443</v>
      </c>
      <c r="B30" s="970"/>
      <c r="C30" s="970"/>
      <c r="D30" s="970"/>
      <c r="E30" s="971"/>
      <c r="F30" s="1892"/>
      <c r="G30" s="1893"/>
      <c r="H30" s="1893"/>
      <c r="I30" s="224" t="s">
        <v>75</v>
      </c>
      <c r="J30" s="1892"/>
      <c r="K30" s="1893"/>
      <c r="L30" s="1893"/>
      <c r="M30" s="1893"/>
      <c r="N30" s="1893"/>
      <c r="O30" s="171" t="s">
        <v>75</v>
      </c>
    </row>
    <row r="31" spans="1:15" ht="24" customHeight="1">
      <c r="A31" s="1797" t="s">
        <v>1444</v>
      </c>
      <c r="B31" s="970"/>
      <c r="C31" s="970"/>
      <c r="D31" s="970"/>
      <c r="E31" s="971"/>
      <c r="F31" s="1892"/>
      <c r="G31" s="1893"/>
      <c r="H31" s="1893"/>
      <c r="I31" s="224" t="s">
        <v>75</v>
      </c>
      <c r="J31" s="1892"/>
      <c r="K31" s="1893"/>
      <c r="L31" s="1893"/>
      <c r="M31" s="1893"/>
      <c r="N31" s="1893"/>
      <c r="O31" s="171" t="s">
        <v>75</v>
      </c>
    </row>
    <row r="32" spans="1:15" ht="24" customHeight="1">
      <c r="A32" s="1738" t="s">
        <v>48</v>
      </c>
      <c r="B32" s="1739"/>
      <c r="C32" s="1739"/>
      <c r="D32" s="1739"/>
      <c r="E32" s="1740"/>
      <c r="F32" s="1741"/>
      <c r="G32" s="1742"/>
      <c r="H32" s="1742"/>
      <c r="I32" s="224"/>
      <c r="J32" s="1741"/>
      <c r="K32" s="1742"/>
      <c r="L32" s="1742"/>
      <c r="M32" s="1742"/>
      <c r="N32" s="1742"/>
      <c r="O32" s="171"/>
    </row>
    <row r="34" spans="1:16">
      <c r="A34" s="289" t="s">
        <v>1518</v>
      </c>
    </row>
    <row r="35" spans="1:16">
      <c r="A35" s="289" t="s">
        <v>290</v>
      </c>
    </row>
    <row r="36" spans="1:16" ht="9.75" customHeight="1"/>
    <row r="37" spans="1:16">
      <c r="A37" s="289" t="s">
        <v>1519</v>
      </c>
    </row>
    <row r="38" spans="1:16">
      <c r="A38" s="289" t="s">
        <v>1446</v>
      </c>
    </row>
    <row r="39" spans="1:16" ht="9" customHeight="1"/>
    <row r="40" spans="1:16">
      <c r="A40" s="289" t="s">
        <v>1520</v>
      </c>
    </row>
    <row r="41" spans="1:16">
      <c r="A41" s="289" t="s">
        <v>1449</v>
      </c>
    </row>
    <row r="42" spans="1:16" ht="10.5" customHeight="1"/>
    <row r="43" spans="1:16">
      <c r="A43" s="289" t="s">
        <v>1499</v>
      </c>
      <c r="B43" s="296"/>
      <c r="C43" s="750"/>
      <c r="D43" s="750"/>
      <c r="E43" s="289"/>
      <c r="F43" s="289"/>
      <c r="G43" s="289"/>
      <c r="H43" s="289"/>
      <c r="I43" s="289"/>
      <c r="J43" s="289"/>
      <c r="K43" s="289"/>
      <c r="L43" s="289"/>
      <c r="M43" s="289"/>
      <c r="N43" s="289"/>
      <c r="O43" s="289"/>
      <c r="P43" s="289"/>
    </row>
    <row r="44" spans="1:16">
      <c r="A44" s="289" t="s">
        <v>1451</v>
      </c>
      <c r="B44" s="296"/>
      <c r="C44" s="750"/>
      <c r="D44" s="750"/>
      <c r="E44" s="289"/>
      <c r="F44" s="289"/>
      <c r="G44" s="289"/>
      <c r="H44" s="289"/>
      <c r="I44" s="289"/>
      <c r="J44" s="289"/>
      <c r="K44" s="289"/>
      <c r="L44" s="289"/>
      <c r="M44" s="289"/>
      <c r="N44" s="289"/>
      <c r="O44" s="289"/>
      <c r="P44" s="289"/>
    </row>
    <row r="45" spans="1:16">
      <c r="A45" s="289" t="s">
        <v>1439</v>
      </c>
      <c r="B45" s="296"/>
      <c r="C45" s="750"/>
      <c r="D45" s="750"/>
      <c r="E45" s="289"/>
      <c r="F45" s="289"/>
      <c r="G45" s="289"/>
      <c r="H45" s="289"/>
      <c r="I45" s="289"/>
      <c r="J45" s="289"/>
      <c r="K45" s="289"/>
      <c r="L45" s="289"/>
      <c r="M45" s="289"/>
      <c r="N45" s="289"/>
      <c r="O45" s="289"/>
      <c r="P45" s="289"/>
    </row>
    <row r="46" spans="1:16">
      <c r="A46" s="289" t="s">
        <v>1440</v>
      </c>
      <c r="B46" s="296"/>
      <c r="C46" s="750"/>
      <c r="D46" s="750"/>
      <c r="E46" s="289"/>
      <c r="F46" s="289"/>
      <c r="G46" s="289"/>
      <c r="H46" s="280"/>
      <c r="I46" s="289"/>
      <c r="J46" s="289"/>
      <c r="K46" s="289"/>
      <c r="L46" s="289"/>
      <c r="M46" s="289"/>
      <c r="N46" s="289"/>
      <c r="O46" s="289"/>
      <c r="P46" s="289"/>
    </row>
  </sheetData>
  <mergeCells count="19">
    <mergeCell ref="A3:P3"/>
    <mergeCell ref="A29:E29"/>
    <mergeCell ref="F29:H29"/>
    <mergeCell ref="J29:N29"/>
    <mergeCell ref="A17:O17"/>
    <mergeCell ref="A28:E28"/>
    <mergeCell ref="F28:I28"/>
    <mergeCell ref="J28:O28"/>
    <mergeCell ref="B22:N24"/>
    <mergeCell ref="E26:H26"/>
    <mergeCell ref="A32:E32"/>
    <mergeCell ref="F32:H32"/>
    <mergeCell ref="J32:N32"/>
    <mergeCell ref="A30:E30"/>
    <mergeCell ref="A31:E31"/>
    <mergeCell ref="F30:H30"/>
    <mergeCell ref="J30:N30"/>
    <mergeCell ref="F31:H31"/>
    <mergeCell ref="J31:N31"/>
  </mergeCells>
  <phoneticPr fontId="3"/>
  <pageMargins left="0.78740157480314965" right="0.39370078740157483" top="0.98425196850393704" bottom="0.98425196850393704" header="0.51181102362204722" footer="0.51181102362204722"/>
  <pageSetup paperSize="9" orientation="portrait" blackAndWhite="1" horizontalDpi="200" verticalDpi="200" r:id="rId1"/>
  <headerFooter alignWithMargins="0"/>
  <legacyDrawing r:id="rId2"/>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T41"/>
  <sheetViews>
    <sheetView view="pageBreakPreview" zoomScaleNormal="100" zoomScaleSheetLayoutView="100" workbookViewId="0">
      <selection activeCell="N24" sqref="N24"/>
    </sheetView>
  </sheetViews>
  <sheetFormatPr defaultColWidth="5.875" defaultRowHeight="14.25"/>
  <cols>
    <col min="1" max="16384" width="5.875" style="114"/>
  </cols>
  <sheetData>
    <row r="1" spans="1:20">
      <c r="P1" s="290" t="s">
        <v>999</v>
      </c>
    </row>
    <row r="2" spans="1:20">
      <c r="A2" s="114" t="s">
        <v>345</v>
      </c>
    </row>
    <row r="3" spans="1:20">
      <c r="A3" s="920"/>
      <c r="B3" s="920"/>
      <c r="C3" s="920"/>
      <c r="D3" s="920"/>
      <c r="E3" s="920"/>
      <c r="F3" s="920"/>
      <c r="G3" s="920"/>
      <c r="H3" s="920"/>
      <c r="I3" s="920"/>
      <c r="J3" s="920"/>
      <c r="K3" s="920"/>
      <c r="L3" s="920"/>
      <c r="M3" s="920"/>
      <c r="N3" s="920"/>
      <c r="O3" s="920"/>
      <c r="P3" s="157"/>
      <c r="Q3" s="157"/>
      <c r="R3" s="157"/>
      <c r="S3" s="157"/>
      <c r="T3" s="157"/>
    </row>
    <row r="4" spans="1:20" ht="28.5">
      <c r="A4" s="921" t="s">
        <v>77</v>
      </c>
      <c r="B4" s="921"/>
      <c r="C4" s="921"/>
      <c r="D4" s="921"/>
      <c r="E4" s="921"/>
      <c r="F4" s="921"/>
      <c r="G4" s="921"/>
      <c r="H4" s="921"/>
      <c r="I4" s="921"/>
      <c r="J4" s="921"/>
      <c r="K4" s="921"/>
      <c r="L4" s="921"/>
      <c r="M4" s="921"/>
      <c r="N4" s="921"/>
      <c r="O4" s="921"/>
      <c r="P4" s="921"/>
    </row>
    <row r="5" spans="1:20" ht="14.25" customHeight="1">
      <c r="A5" s="189"/>
      <c r="B5" s="189"/>
      <c r="C5" s="189"/>
      <c r="D5" s="189"/>
      <c r="E5" s="189"/>
      <c r="F5" s="189"/>
      <c r="G5" s="189"/>
      <c r="H5" s="189"/>
      <c r="I5" s="189"/>
      <c r="J5" s="189"/>
      <c r="K5" s="189"/>
      <c r="L5" s="189"/>
      <c r="M5" s="189"/>
      <c r="N5" s="189"/>
    </row>
    <row r="7" spans="1:20" ht="24" customHeight="1">
      <c r="A7" s="289" t="s">
        <v>836</v>
      </c>
    </row>
    <row r="8" spans="1:20" ht="24" customHeight="1">
      <c r="A8" s="289" t="s">
        <v>837</v>
      </c>
    </row>
    <row r="9" spans="1:20" ht="24" customHeight="1">
      <c r="A9" s="289"/>
    </row>
    <row r="10" spans="1:20" ht="14.25" customHeight="1"/>
    <row r="11" spans="1:20" ht="14.25" customHeight="1"/>
    <row r="13" spans="1:20">
      <c r="A13" s="331" t="s">
        <v>1434</v>
      </c>
      <c r="B13" s="152"/>
      <c r="C13" s="152"/>
      <c r="D13" s="152"/>
      <c r="E13" s="152"/>
    </row>
    <row r="15" spans="1:20">
      <c r="L15" s="948"/>
      <c r="M15" s="948"/>
      <c r="N15" s="948"/>
    </row>
    <row r="17" spans="1:16">
      <c r="G17" s="289" t="s">
        <v>1435</v>
      </c>
      <c r="P17" s="709" t="s">
        <v>513</v>
      </c>
    </row>
    <row r="18" spans="1:16">
      <c r="O18" s="138"/>
    </row>
    <row r="19" spans="1:16">
      <c r="O19" s="138"/>
    </row>
    <row r="20" spans="1:16">
      <c r="O20" s="138"/>
    </row>
    <row r="21" spans="1:16">
      <c r="A21" s="920" t="s">
        <v>589</v>
      </c>
      <c r="B21" s="920"/>
      <c r="C21" s="920"/>
      <c r="D21" s="920"/>
      <c r="E21" s="920"/>
      <c r="F21" s="920"/>
      <c r="G21" s="920"/>
      <c r="H21" s="920"/>
      <c r="I21" s="920"/>
      <c r="J21" s="920"/>
      <c r="K21" s="920"/>
      <c r="L21" s="920"/>
      <c r="M21" s="920"/>
      <c r="N21" s="920"/>
      <c r="O21" s="920"/>
    </row>
    <row r="23" spans="1:16">
      <c r="A23" s="333" t="s">
        <v>832</v>
      </c>
      <c r="B23" s="289" t="str">
        <f>入力シート!C1</f>
        <v>令和4年7月10日執行参議院青森県選挙区選出議員選挙</v>
      </c>
      <c r="K23" s="153"/>
    </row>
    <row r="24" spans="1:16">
      <c r="A24" s="217"/>
      <c r="J24" s="227"/>
      <c r="K24" s="227"/>
    </row>
    <row r="26" spans="1:16">
      <c r="A26" s="333" t="s">
        <v>1293</v>
      </c>
      <c r="B26" s="114" t="s">
        <v>856</v>
      </c>
      <c r="E26" s="144">
        <f>入力シート!C8</f>
        <v>0</v>
      </c>
      <c r="F26" s="141"/>
      <c r="G26" s="141">
        <f>入力シート!C10</f>
        <v>0</v>
      </c>
      <c r="H26" s="138"/>
    </row>
    <row r="27" spans="1:16">
      <c r="E27" s="144"/>
      <c r="F27" s="141"/>
      <c r="G27" s="141"/>
      <c r="H27" s="138"/>
    </row>
    <row r="29" spans="1:16">
      <c r="A29" s="333" t="s">
        <v>323</v>
      </c>
      <c r="B29" s="289" t="s">
        <v>1294</v>
      </c>
      <c r="E29" s="1802" t="s">
        <v>441</v>
      </c>
      <c r="F29" s="1802"/>
      <c r="G29" s="1802"/>
      <c r="H29" s="152" t="s">
        <v>75</v>
      </c>
    </row>
    <row r="30" spans="1:16" ht="14.25" customHeight="1">
      <c r="A30" s="116"/>
      <c r="B30" s="116"/>
      <c r="C30" s="116"/>
      <c r="D30" s="116"/>
      <c r="E30" s="116"/>
      <c r="F30" s="193"/>
      <c r="G30" s="116"/>
      <c r="H30" s="116"/>
      <c r="I30" s="116"/>
      <c r="J30" s="116"/>
      <c r="K30" s="116"/>
      <c r="L30" s="116"/>
      <c r="M30" s="116"/>
      <c r="N30" s="116"/>
    </row>
    <row r="31" spans="1:16" ht="14.25" customHeight="1">
      <c r="A31" s="116"/>
      <c r="B31" s="116"/>
      <c r="C31" s="116"/>
      <c r="D31" s="116"/>
      <c r="E31" s="116"/>
      <c r="F31" s="193"/>
      <c r="G31" s="116"/>
      <c r="H31" s="116"/>
      <c r="I31" s="116"/>
      <c r="J31" s="116"/>
      <c r="K31" s="116"/>
      <c r="L31" s="116"/>
      <c r="M31" s="116"/>
      <c r="N31" s="116"/>
    </row>
    <row r="32" spans="1:16" ht="14.25" customHeight="1">
      <c r="A32" s="116"/>
      <c r="B32" s="116"/>
      <c r="C32" s="116"/>
      <c r="D32" s="116"/>
      <c r="E32" s="116"/>
      <c r="F32" s="193"/>
      <c r="G32" s="116"/>
      <c r="H32" s="116"/>
      <c r="I32" s="116"/>
      <c r="J32" s="116"/>
      <c r="K32" s="116"/>
      <c r="L32" s="116"/>
      <c r="M32" s="116"/>
      <c r="N32" s="116"/>
    </row>
    <row r="33" spans="1:8">
      <c r="B33" s="139"/>
      <c r="C33" s="147"/>
      <c r="D33" s="147"/>
      <c r="H33" s="141"/>
    </row>
    <row r="34" spans="1:8">
      <c r="A34" s="114" t="s">
        <v>442</v>
      </c>
      <c r="B34" s="139"/>
      <c r="C34" s="147"/>
      <c r="D34" s="147"/>
      <c r="H34" s="141"/>
    </row>
    <row r="35" spans="1:8">
      <c r="A35" s="114" t="s">
        <v>443</v>
      </c>
      <c r="B35" s="139"/>
      <c r="C35" s="147"/>
      <c r="D35" s="147"/>
    </row>
    <row r="36" spans="1:8">
      <c r="B36" s="139"/>
      <c r="C36" s="147"/>
      <c r="D36" s="147"/>
      <c r="G36" s="141"/>
    </row>
    <row r="37" spans="1:8">
      <c r="A37" s="114" t="s">
        <v>444</v>
      </c>
      <c r="B37" s="139"/>
      <c r="C37" s="147"/>
      <c r="D37" s="147"/>
    </row>
    <row r="38" spans="1:8">
      <c r="A38" s="114" t="s">
        <v>445</v>
      </c>
    </row>
    <row r="40" spans="1:8">
      <c r="A40" s="114" t="s">
        <v>446</v>
      </c>
    </row>
    <row r="41" spans="1:8">
      <c r="A41" s="114" t="s">
        <v>447</v>
      </c>
    </row>
  </sheetData>
  <mergeCells count="5">
    <mergeCell ref="L15:N15"/>
    <mergeCell ref="A21:O21"/>
    <mergeCell ref="E29:G29"/>
    <mergeCell ref="A3:O3"/>
    <mergeCell ref="A4:P4"/>
  </mergeCells>
  <phoneticPr fontId="3"/>
  <pageMargins left="0.78740157480314965" right="0.39370078740157483" top="0.98425196850393704" bottom="0.98425196850393704" header="0.51181102362204722" footer="0.51181102362204722"/>
  <pageSetup paperSize="9" scale="97" orientation="portrait" blackAndWhite="1" horizontalDpi="200" verticalDpi="200" r:id="rId1"/>
  <headerFooter alignWithMargins="0"/>
  <legacyDrawing r:id="rId2"/>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T41"/>
  <sheetViews>
    <sheetView view="pageBreakPreview" zoomScaleNormal="100" zoomScaleSheetLayoutView="100" workbookViewId="0">
      <selection activeCell="N26" sqref="N26"/>
    </sheetView>
  </sheetViews>
  <sheetFormatPr defaultColWidth="5.375" defaultRowHeight="14.25"/>
  <cols>
    <col min="1" max="1" width="5.375" style="114"/>
    <col min="2" max="2" width="5.375" style="114" customWidth="1"/>
    <col min="3" max="16" width="5.375" style="114"/>
    <col min="17" max="17" width="6.75" style="114" customWidth="1"/>
    <col min="18" max="16384" width="5.375" style="114"/>
  </cols>
  <sheetData>
    <row r="1" spans="1:20">
      <c r="Q1" s="290" t="s">
        <v>1000</v>
      </c>
    </row>
    <row r="3" spans="1:20" ht="28.5">
      <c r="A3" s="921" t="s">
        <v>79</v>
      </c>
      <c r="B3" s="921"/>
      <c r="C3" s="921"/>
      <c r="D3" s="921"/>
      <c r="E3" s="921"/>
      <c r="F3" s="921"/>
      <c r="G3" s="921"/>
      <c r="H3" s="921"/>
      <c r="I3" s="921"/>
      <c r="J3" s="921"/>
      <c r="K3" s="921"/>
      <c r="L3" s="921"/>
      <c r="M3" s="921"/>
      <c r="N3" s="921"/>
      <c r="O3" s="921"/>
      <c r="P3" s="921"/>
      <c r="Q3" s="921"/>
      <c r="R3" s="724"/>
      <c r="S3" s="724"/>
      <c r="T3" s="724"/>
    </row>
    <row r="6" spans="1:20">
      <c r="A6" s="114" t="s">
        <v>360</v>
      </c>
      <c r="M6" s="204"/>
      <c r="N6" s="204"/>
      <c r="O6" s="204"/>
    </row>
    <row r="7" spans="1:20">
      <c r="M7" s="204"/>
      <c r="N7" s="204"/>
      <c r="O7" s="204"/>
    </row>
    <row r="8" spans="1:20">
      <c r="M8" s="204"/>
      <c r="N8" s="204"/>
      <c r="O8" s="204"/>
    </row>
    <row r="9" spans="1:20">
      <c r="B9" s="304" t="s">
        <v>1326</v>
      </c>
      <c r="C9" s="162"/>
      <c r="D9" s="162"/>
      <c r="E9" s="143"/>
      <c r="F9" s="143"/>
    </row>
    <row r="10" spans="1:20">
      <c r="B10" s="204"/>
      <c r="C10" s="204"/>
      <c r="D10" s="204"/>
    </row>
    <row r="12" spans="1:20">
      <c r="B12" s="114" t="str">
        <f>入力シート!C1</f>
        <v>令和4年7月10日執行参議院青森県選挙区選出議員選挙</v>
      </c>
      <c r="K12" s="153"/>
      <c r="L12" s="153"/>
    </row>
    <row r="14" spans="1:20">
      <c r="I14" s="138" t="s">
        <v>544</v>
      </c>
      <c r="K14" s="144">
        <f>入力シート!C8</f>
        <v>0</v>
      </c>
      <c r="L14" s="141"/>
      <c r="M14" s="141">
        <f>入力シート!C10</f>
        <v>0</v>
      </c>
    </row>
    <row r="15" spans="1:20">
      <c r="I15" s="138"/>
      <c r="K15" s="144"/>
      <c r="L15" s="141"/>
      <c r="M15" s="141"/>
    </row>
    <row r="16" spans="1:20" ht="14.25" customHeight="1">
      <c r="A16" s="116"/>
      <c r="B16" s="116"/>
      <c r="C16" s="116"/>
      <c r="D16" s="116"/>
      <c r="E16" s="116"/>
      <c r="F16" s="116"/>
      <c r="G16" s="193"/>
      <c r="H16" s="116"/>
      <c r="I16" s="116"/>
      <c r="J16" s="116"/>
      <c r="K16" s="116"/>
      <c r="L16" s="116"/>
      <c r="M16" s="116"/>
      <c r="N16" s="116"/>
      <c r="O16" s="116"/>
    </row>
    <row r="17" spans="1:17" ht="14.25" customHeight="1">
      <c r="A17" s="1579" t="s">
        <v>589</v>
      </c>
      <c r="B17" s="1579"/>
      <c r="C17" s="1579"/>
      <c r="D17" s="1579"/>
      <c r="E17" s="1579"/>
      <c r="F17" s="1579"/>
      <c r="G17" s="1579"/>
      <c r="H17" s="1579"/>
      <c r="I17" s="1579"/>
      <c r="J17" s="1579"/>
      <c r="K17" s="1579"/>
      <c r="L17" s="1579"/>
      <c r="M17" s="1579"/>
      <c r="N17" s="1579"/>
      <c r="O17" s="1579"/>
      <c r="P17" s="1579"/>
    </row>
    <row r="18" spans="1:17" ht="14.25" customHeight="1">
      <c r="A18" s="194"/>
      <c r="B18" s="194"/>
      <c r="C18" s="194"/>
      <c r="D18" s="194"/>
      <c r="E18" s="194"/>
      <c r="F18" s="194"/>
      <c r="G18" s="194"/>
      <c r="H18" s="194"/>
      <c r="I18" s="194"/>
      <c r="J18" s="194"/>
      <c r="K18" s="194"/>
      <c r="L18" s="194"/>
      <c r="M18" s="194"/>
      <c r="N18" s="194"/>
      <c r="O18" s="194"/>
    </row>
    <row r="19" spans="1:17" ht="28.5" customHeight="1">
      <c r="A19" s="1813" t="s">
        <v>80</v>
      </c>
      <c r="B19" s="1814"/>
      <c r="C19" s="1814"/>
      <c r="D19" s="1814"/>
      <c r="E19" s="1815"/>
      <c r="F19" s="1616"/>
      <c r="G19" s="1617"/>
      <c r="H19" s="1617"/>
      <c r="I19" s="1617"/>
      <c r="J19" s="1617"/>
      <c r="K19" s="1617"/>
      <c r="L19" s="1617"/>
      <c r="M19" s="1617"/>
      <c r="N19" s="1617"/>
      <c r="O19" s="1617"/>
      <c r="P19" s="172"/>
      <c r="Q19" s="173"/>
    </row>
    <row r="20" spans="1:17" ht="28.5" customHeight="1">
      <c r="A20" s="1816" t="s">
        <v>81</v>
      </c>
      <c r="B20" s="1817"/>
      <c r="C20" s="1817"/>
      <c r="D20" s="1817"/>
      <c r="E20" s="1818"/>
      <c r="F20" s="1619"/>
      <c r="G20" s="1620"/>
      <c r="H20" s="1620"/>
      <c r="I20" s="1620"/>
      <c r="J20" s="1620"/>
      <c r="K20" s="1620"/>
      <c r="L20" s="1620"/>
      <c r="M20" s="1620"/>
      <c r="N20" s="1620"/>
      <c r="O20" s="1620"/>
      <c r="P20" s="116"/>
      <c r="Q20" s="181"/>
    </row>
    <row r="21" spans="1:17" ht="28.5" customHeight="1">
      <c r="A21" s="1819" t="s">
        <v>82</v>
      </c>
      <c r="B21" s="1820"/>
      <c r="C21" s="1820"/>
      <c r="D21" s="1820"/>
      <c r="E21" s="1821"/>
      <c r="F21" s="1622"/>
      <c r="G21" s="1623"/>
      <c r="H21" s="1623"/>
      <c r="I21" s="1623"/>
      <c r="J21" s="1623"/>
      <c r="K21" s="1623"/>
      <c r="L21" s="1623"/>
      <c r="M21" s="1623"/>
      <c r="N21" s="1623"/>
      <c r="O21" s="1623"/>
      <c r="P21" s="158"/>
      <c r="Q21" s="181"/>
    </row>
    <row r="22" spans="1:17" ht="28.5" customHeight="1">
      <c r="A22" s="1803" t="s">
        <v>74</v>
      </c>
      <c r="B22" s="970"/>
      <c r="C22" s="970"/>
      <c r="D22" s="970"/>
      <c r="E22" s="971"/>
      <c r="F22" s="1804"/>
      <c r="G22" s="1805"/>
      <c r="H22" s="1805"/>
      <c r="I22" s="1805"/>
      <c r="J22" s="1805"/>
      <c r="K22" s="1805"/>
      <c r="L22" s="1805"/>
      <c r="M22" s="1805"/>
      <c r="N22" s="1805"/>
      <c r="O22" s="1805"/>
      <c r="P22" s="231" t="s">
        <v>75</v>
      </c>
      <c r="Q22" s="171"/>
    </row>
    <row r="23" spans="1:17" ht="28.5" customHeight="1">
      <c r="A23" s="1803" t="s">
        <v>83</v>
      </c>
      <c r="B23" s="970"/>
      <c r="C23" s="970"/>
      <c r="D23" s="970"/>
      <c r="E23" s="971"/>
      <c r="F23" s="1806"/>
      <c r="G23" s="1807"/>
      <c r="H23" s="1807"/>
      <c r="I23" s="1807"/>
      <c r="J23" s="1807"/>
      <c r="K23" s="1807"/>
      <c r="L23" s="1807"/>
      <c r="M23" s="1807"/>
      <c r="N23" s="1807"/>
      <c r="O23" s="1807"/>
      <c r="P23" s="207" t="s">
        <v>2</v>
      </c>
      <c r="Q23" s="171"/>
    </row>
    <row r="24" spans="1:17" ht="28.5" customHeight="1">
      <c r="A24" s="1896" t="s">
        <v>84</v>
      </c>
      <c r="B24" s="1897"/>
      <c r="C24" s="1897"/>
      <c r="D24" s="1897"/>
      <c r="E24" s="1898"/>
      <c r="F24" s="1894">
        <f>入力シート!E32</f>
        <v>6336</v>
      </c>
      <c r="G24" s="1895"/>
      <c r="H24" s="1895"/>
      <c r="I24" s="1895"/>
      <c r="J24" s="1895"/>
      <c r="K24" s="1895"/>
      <c r="L24" s="1895"/>
      <c r="M24" s="1895"/>
      <c r="N24" s="1895"/>
      <c r="O24" s="1895"/>
      <c r="P24" s="711"/>
      <c r="Q24" s="183"/>
    </row>
    <row r="25" spans="1:17" ht="21" customHeight="1">
      <c r="A25" s="236"/>
      <c r="B25" s="236"/>
      <c r="C25" s="236"/>
      <c r="D25" s="236"/>
      <c r="E25" s="236"/>
      <c r="F25" s="236"/>
      <c r="G25" s="236"/>
      <c r="H25" s="236"/>
      <c r="I25" s="236"/>
      <c r="J25" s="236"/>
      <c r="K25" s="236"/>
      <c r="L25" s="236"/>
      <c r="M25" s="236"/>
      <c r="N25" s="236"/>
      <c r="O25" s="236"/>
      <c r="P25" s="236"/>
    </row>
    <row r="26" spans="1:17">
      <c r="A26" s="289" t="s">
        <v>1615</v>
      </c>
      <c r="B26" s="216"/>
      <c r="C26" s="216"/>
      <c r="D26" s="216"/>
      <c r="E26" s="216"/>
      <c r="F26" s="216"/>
      <c r="G26" s="216"/>
      <c r="H26" s="216"/>
      <c r="I26" s="216"/>
      <c r="J26" s="216"/>
      <c r="K26" s="216"/>
      <c r="L26" s="216"/>
      <c r="M26" s="216"/>
      <c r="N26" s="216"/>
      <c r="O26" s="216"/>
      <c r="P26" s="216"/>
    </row>
    <row r="27" spans="1:17">
      <c r="A27" s="289" t="s">
        <v>1616</v>
      </c>
    </row>
    <row r="28" spans="1:17">
      <c r="A28" s="289" t="s">
        <v>1617</v>
      </c>
    </row>
    <row r="29" spans="1:17">
      <c r="A29" s="289" t="s">
        <v>863</v>
      </c>
    </row>
    <row r="30" spans="1:17">
      <c r="A30" s="289" t="s">
        <v>1618</v>
      </c>
    </row>
    <row r="31" spans="1:17">
      <c r="A31" s="289" t="s">
        <v>1619</v>
      </c>
    </row>
    <row r="32" spans="1:17">
      <c r="A32" s="289" t="s">
        <v>1620</v>
      </c>
    </row>
    <row r="33" spans="1:13">
      <c r="A33" s="289" t="s">
        <v>1595</v>
      </c>
    </row>
    <row r="34" spans="1:13">
      <c r="A34" s="289" t="s">
        <v>1521</v>
      </c>
    </row>
    <row r="35" spans="1:13">
      <c r="A35" s="114" t="s">
        <v>85</v>
      </c>
    </row>
    <row r="37" spans="1:13">
      <c r="B37" s="289" t="s">
        <v>1522</v>
      </c>
    </row>
    <row r="38" spans="1:13">
      <c r="M38" s="333" t="s">
        <v>1524</v>
      </c>
    </row>
    <row r="39" spans="1:13">
      <c r="E39" s="289" t="s">
        <v>1523</v>
      </c>
    </row>
    <row r="40" spans="1:13">
      <c r="J40" s="289" t="s">
        <v>718</v>
      </c>
    </row>
    <row r="41" spans="1:13">
      <c r="B41" s="114" t="s">
        <v>448</v>
      </c>
      <c r="C41" s="280" t="s">
        <v>1525</v>
      </c>
    </row>
  </sheetData>
  <mergeCells count="12">
    <mergeCell ref="A3:Q3"/>
    <mergeCell ref="A17:P17"/>
    <mergeCell ref="A19:E19"/>
    <mergeCell ref="F24:O24"/>
    <mergeCell ref="A24:E24"/>
    <mergeCell ref="A22:E22"/>
    <mergeCell ref="A23:E23"/>
    <mergeCell ref="A20:E20"/>
    <mergeCell ref="A21:E21"/>
    <mergeCell ref="F19:O21"/>
    <mergeCell ref="F23:O23"/>
    <mergeCell ref="F22:O22"/>
  </mergeCells>
  <phoneticPr fontId="3"/>
  <pageMargins left="0.78740157480314965" right="0.35433070866141736" top="0.78740157480314965" bottom="0.78740157480314965" header="0.51181102362204722" footer="0.51181102362204722"/>
  <pageSetup paperSize="9" scale="97" orientation="portrait" blackAndWhite="1" horizontalDpi="200" verticalDpi="200" r:id="rId1"/>
  <headerFooter alignWithMargins="0"/>
  <drawing r:id="rId2"/>
  <legacyDrawing r:id="rId3"/>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T41"/>
  <sheetViews>
    <sheetView view="pageBreakPreview" topLeftCell="A28" zoomScaleNormal="100" zoomScaleSheetLayoutView="100" workbookViewId="0">
      <selection activeCell="P34" sqref="P34"/>
    </sheetView>
  </sheetViews>
  <sheetFormatPr defaultColWidth="5.875" defaultRowHeight="14.25"/>
  <cols>
    <col min="1" max="14" width="5.875" style="114" customWidth="1"/>
    <col min="15" max="15" width="6.75" style="114" customWidth="1"/>
    <col min="16" max="16" width="4.625" style="114" customWidth="1"/>
    <col min="17" max="16384" width="5.875" style="114"/>
  </cols>
  <sheetData>
    <row r="1" spans="1:20">
      <c r="O1" s="290" t="s">
        <v>1001</v>
      </c>
    </row>
    <row r="3" spans="1:20" ht="28.5">
      <c r="A3" s="921" t="s">
        <v>18</v>
      </c>
      <c r="B3" s="921"/>
      <c r="C3" s="921"/>
      <c r="D3" s="921"/>
      <c r="E3" s="921"/>
      <c r="F3" s="921"/>
      <c r="G3" s="921"/>
      <c r="H3" s="921"/>
      <c r="I3" s="921"/>
      <c r="J3" s="921"/>
      <c r="K3" s="921"/>
      <c r="L3" s="921"/>
      <c r="M3" s="921"/>
      <c r="N3" s="921"/>
      <c r="O3" s="921"/>
      <c r="P3" s="724"/>
      <c r="Q3" s="724"/>
      <c r="R3" s="724"/>
      <c r="S3" s="724"/>
      <c r="T3" s="724"/>
    </row>
    <row r="4" spans="1:20" ht="21" customHeight="1">
      <c r="A4" s="920" t="s">
        <v>86</v>
      </c>
      <c r="B4" s="920"/>
      <c r="C4" s="920"/>
      <c r="D4" s="920"/>
      <c r="E4" s="920"/>
      <c r="F4" s="920"/>
      <c r="G4" s="920"/>
      <c r="H4" s="920"/>
      <c r="I4" s="920"/>
      <c r="J4" s="920"/>
      <c r="K4" s="920"/>
      <c r="L4" s="920"/>
      <c r="M4" s="920"/>
      <c r="N4" s="920"/>
      <c r="O4" s="920"/>
    </row>
    <row r="5" spans="1:20" ht="21" customHeight="1">
      <c r="K5" s="1658" t="s">
        <v>1420</v>
      </c>
      <c r="L5" s="1659"/>
      <c r="M5" s="1659"/>
      <c r="N5" s="1659"/>
      <c r="O5" s="1659"/>
    </row>
    <row r="6" spans="1:20">
      <c r="L6" s="204"/>
      <c r="M6" s="204"/>
      <c r="N6" s="204"/>
    </row>
    <row r="7" spans="1:20" ht="21" customHeight="1">
      <c r="A7" s="114" t="s">
        <v>20</v>
      </c>
      <c r="B7" s="204"/>
      <c r="C7" s="204"/>
      <c r="D7" s="204"/>
    </row>
    <row r="8" spans="1:20">
      <c r="B8" s="204"/>
      <c r="C8" s="204"/>
      <c r="D8" s="204"/>
    </row>
    <row r="9" spans="1:20">
      <c r="B9" s="204"/>
      <c r="C9" s="204"/>
      <c r="D9" s="204"/>
    </row>
    <row r="10" spans="1:20" ht="21" customHeight="1">
      <c r="B10" s="204"/>
      <c r="C10" s="204"/>
      <c r="D10" s="204"/>
      <c r="E10" s="114" t="s">
        <v>275</v>
      </c>
      <c r="I10" s="1661"/>
      <c r="J10" s="1661"/>
      <c r="K10" s="1661"/>
      <c r="L10" s="1661"/>
      <c r="M10" s="1661"/>
      <c r="N10" s="1661"/>
    </row>
    <row r="11" spans="1:20" ht="21" customHeight="1">
      <c r="B11" s="204"/>
      <c r="C11" s="204"/>
      <c r="D11" s="204"/>
      <c r="E11" s="114" t="s">
        <v>276</v>
      </c>
      <c r="I11" s="1661"/>
      <c r="J11" s="1661"/>
      <c r="K11" s="1661"/>
      <c r="L11" s="1661"/>
      <c r="M11" s="1661"/>
      <c r="N11" s="1661"/>
      <c r="O11" s="138"/>
    </row>
    <row r="12" spans="1:20" ht="21" customHeight="1">
      <c r="B12" s="204"/>
      <c r="C12" s="204"/>
      <c r="D12" s="204"/>
      <c r="E12" s="114" t="s">
        <v>277</v>
      </c>
      <c r="G12" s="152"/>
      <c r="H12" s="152"/>
      <c r="I12" s="1661"/>
      <c r="J12" s="1661"/>
      <c r="K12" s="1661"/>
      <c r="L12" s="1661"/>
      <c r="M12" s="1661"/>
      <c r="N12" s="1661"/>
    </row>
    <row r="13" spans="1:20" ht="21" customHeight="1">
      <c r="B13" s="204"/>
      <c r="C13" s="204"/>
      <c r="D13" s="204"/>
      <c r="E13" s="114" t="s">
        <v>21</v>
      </c>
      <c r="G13" s="152"/>
      <c r="H13" s="152"/>
      <c r="I13" s="1660"/>
      <c r="J13" s="1660"/>
      <c r="K13" s="1660"/>
      <c r="L13" s="1660"/>
      <c r="M13" s="1660"/>
      <c r="N13" s="1660"/>
    </row>
    <row r="14" spans="1:20">
      <c r="B14" s="204"/>
      <c r="C14" s="204"/>
      <c r="D14" s="204"/>
    </row>
    <row r="15" spans="1:20">
      <c r="A15" s="289" t="s">
        <v>838</v>
      </c>
      <c r="B15" s="204"/>
      <c r="C15" s="204"/>
      <c r="D15" s="204"/>
    </row>
    <row r="16" spans="1:20">
      <c r="A16" s="289"/>
      <c r="B16" s="204"/>
      <c r="C16" s="204"/>
      <c r="D16" s="204"/>
    </row>
    <row r="17" spans="1:15">
      <c r="B17" s="204"/>
      <c r="C17" s="204"/>
      <c r="D17" s="204"/>
    </row>
    <row r="18" spans="1:15">
      <c r="A18" s="1579" t="s">
        <v>589</v>
      </c>
      <c r="B18" s="1579"/>
      <c r="C18" s="1579"/>
      <c r="D18" s="1579"/>
      <c r="E18" s="1579"/>
      <c r="F18" s="1579"/>
      <c r="G18" s="1579"/>
      <c r="H18" s="1579"/>
      <c r="I18" s="1579"/>
      <c r="J18" s="1579"/>
      <c r="K18" s="1579"/>
      <c r="L18" s="1579"/>
      <c r="M18" s="1579"/>
      <c r="N18" s="1579"/>
      <c r="O18" s="1579"/>
    </row>
    <row r="19" spans="1:15">
      <c r="B19" s="204"/>
      <c r="C19" s="204"/>
      <c r="D19" s="204"/>
    </row>
    <row r="20" spans="1:15" ht="26.25" customHeight="1">
      <c r="A20" s="114" t="s">
        <v>23</v>
      </c>
      <c r="B20" s="204"/>
      <c r="C20" s="204"/>
      <c r="D20" s="1855">
        <f>公営３７別紙内訳!S13</f>
        <v>0</v>
      </c>
      <c r="E20" s="1855"/>
      <c r="F20" s="1855"/>
      <c r="G20" s="146" t="s">
        <v>2</v>
      </c>
    </row>
    <row r="21" spans="1:15">
      <c r="B21" s="204"/>
      <c r="C21" s="204"/>
      <c r="D21" s="204"/>
    </row>
    <row r="22" spans="1:15" ht="21" customHeight="1">
      <c r="A22" s="114" t="s">
        <v>24</v>
      </c>
      <c r="B22" s="204"/>
      <c r="C22" s="204"/>
      <c r="D22" s="204"/>
    </row>
    <row r="23" spans="1:15" ht="21" customHeight="1">
      <c r="A23" s="114" t="s">
        <v>25</v>
      </c>
      <c r="B23" s="204"/>
      <c r="C23" s="204"/>
      <c r="D23" s="204"/>
    </row>
    <row r="25" spans="1:15" ht="21" customHeight="1">
      <c r="A25" s="217" t="s">
        <v>414</v>
      </c>
      <c r="B25" s="114" t="str">
        <f>入力シート!C1</f>
        <v>令和4年7月10日執行参議院青森県選挙区選出議員選挙</v>
      </c>
      <c r="K25" s="227"/>
    </row>
    <row r="27" spans="1:15" ht="21" customHeight="1">
      <c r="A27" s="114" t="s">
        <v>26</v>
      </c>
      <c r="E27" s="144">
        <f>入力シート!C8</f>
        <v>0</v>
      </c>
      <c r="F27" s="141"/>
      <c r="G27" s="141">
        <f>入力シート!C10</f>
        <v>0</v>
      </c>
    </row>
    <row r="28" spans="1:15" ht="14.25" customHeight="1">
      <c r="A28" s="116"/>
      <c r="B28" s="116"/>
      <c r="C28" s="116"/>
      <c r="D28" s="116"/>
      <c r="E28" s="116"/>
      <c r="F28" s="193"/>
      <c r="G28" s="116"/>
      <c r="H28" s="116"/>
      <c r="I28" s="116"/>
      <c r="J28" s="116"/>
      <c r="K28" s="116"/>
      <c r="L28" s="116"/>
      <c r="M28" s="116"/>
      <c r="N28" s="116"/>
    </row>
    <row r="29" spans="1:15" ht="21" customHeight="1">
      <c r="A29" s="116" t="s">
        <v>267</v>
      </c>
      <c r="B29" s="116"/>
      <c r="C29" s="116"/>
      <c r="D29" s="116"/>
      <c r="E29" s="218"/>
      <c r="F29" s="219"/>
      <c r="G29" s="132"/>
      <c r="H29" s="132"/>
      <c r="I29" s="218"/>
      <c r="J29" s="132"/>
      <c r="K29" s="132"/>
      <c r="L29" s="116"/>
      <c r="M29" s="116"/>
      <c r="N29" s="116"/>
    </row>
    <row r="30" spans="1:15" ht="24" customHeight="1">
      <c r="A30" s="116"/>
      <c r="B30" s="950" t="s">
        <v>268</v>
      </c>
      <c r="C30" s="951"/>
      <c r="D30" s="952"/>
      <c r="E30" s="1641"/>
      <c r="F30" s="1642"/>
      <c r="G30" s="1642"/>
      <c r="H30" s="1643"/>
      <c r="I30" s="1653" t="s">
        <v>272</v>
      </c>
      <c r="J30" s="1654"/>
      <c r="K30" s="1641"/>
      <c r="L30" s="1642"/>
      <c r="M30" s="1642"/>
      <c r="N30" s="1643"/>
    </row>
    <row r="31" spans="1:15" ht="24" customHeight="1">
      <c r="A31" s="116"/>
      <c r="B31" s="950" t="s">
        <v>269</v>
      </c>
      <c r="C31" s="951"/>
      <c r="D31" s="952"/>
      <c r="E31" s="1655"/>
      <c r="F31" s="1656"/>
      <c r="G31" s="1656"/>
      <c r="H31" s="1657"/>
      <c r="I31" s="1653" t="s">
        <v>273</v>
      </c>
      <c r="J31" s="1654"/>
      <c r="K31" s="1655"/>
      <c r="L31" s="1656"/>
      <c r="M31" s="1656"/>
      <c r="N31" s="1657"/>
    </row>
    <row r="32" spans="1:15" ht="24" customHeight="1">
      <c r="A32" s="116"/>
      <c r="B32" s="950" t="s">
        <v>270</v>
      </c>
      <c r="C32" s="951"/>
      <c r="D32" s="952"/>
      <c r="E32" s="1641"/>
      <c r="F32" s="1642"/>
      <c r="G32" s="1642"/>
      <c r="H32" s="1643"/>
      <c r="I32" s="1653" t="s">
        <v>274</v>
      </c>
      <c r="J32" s="1654"/>
      <c r="K32" s="1655"/>
      <c r="L32" s="1656"/>
      <c r="M32" s="1656"/>
      <c r="N32" s="1657"/>
    </row>
    <row r="33" spans="1:15" ht="24" customHeight="1">
      <c r="A33" s="116"/>
      <c r="B33" s="939" t="s">
        <v>415</v>
      </c>
      <c r="C33" s="940"/>
      <c r="D33" s="941"/>
      <c r="E33" s="1644"/>
      <c r="F33" s="1645"/>
      <c r="G33" s="1645"/>
      <c r="H33" s="1645"/>
      <c r="I33" s="1645"/>
      <c r="J33" s="1645"/>
      <c r="K33" s="1645"/>
      <c r="L33" s="1645"/>
      <c r="M33" s="1645"/>
      <c r="N33" s="1646"/>
    </row>
    <row r="34" spans="1:15" ht="24" customHeight="1">
      <c r="A34" s="116"/>
      <c r="B34" s="1647" t="s">
        <v>271</v>
      </c>
      <c r="C34" s="1648"/>
      <c r="D34" s="1649"/>
      <c r="E34" s="1650"/>
      <c r="F34" s="1651"/>
      <c r="G34" s="1651"/>
      <c r="H34" s="1651"/>
      <c r="I34" s="1651"/>
      <c r="J34" s="1651"/>
      <c r="K34" s="1651"/>
      <c r="L34" s="1651"/>
      <c r="M34" s="1651"/>
      <c r="N34" s="1652"/>
    </row>
    <row r="35" spans="1:15" ht="21" customHeight="1">
      <c r="A35" s="116"/>
      <c r="B35" s="116"/>
      <c r="C35" s="116"/>
      <c r="D35" s="116"/>
      <c r="E35" s="218"/>
      <c r="F35" s="219"/>
      <c r="G35" s="132"/>
      <c r="H35" s="132"/>
      <c r="I35" s="132"/>
      <c r="J35" s="132"/>
      <c r="K35" s="132"/>
      <c r="L35" s="116"/>
      <c r="M35" s="116"/>
      <c r="N35" s="116"/>
    </row>
    <row r="36" spans="1:15" ht="21" customHeight="1">
      <c r="A36" s="116"/>
      <c r="B36" s="116"/>
      <c r="C36" s="116"/>
      <c r="D36" s="116"/>
      <c r="E36" s="116"/>
      <c r="F36" s="193"/>
      <c r="G36" s="116"/>
      <c r="H36" s="116"/>
      <c r="I36" s="116"/>
      <c r="J36" s="116"/>
      <c r="K36" s="116"/>
      <c r="L36" s="116"/>
      <c r="M36" s="116"/>
      <c r="N36" s="116"/>
    </row>
    <row r="37" spans="1:15" ht="14.25" customHeight="1">
      <c r="A37" s="116"/>
      <c r="B37" s="116"/>
      <c r="C37" s="116"/>
      <c r="D37" s="116"/>
      <c r="E37" s="116"/>
      <c r="F37" s="193"/>
      <c r="G37" s="116"/>
      <c r="H37" s="116"/>
      <c r="I37" s="116"/>
      <c r="J37" s="116"/>
      <c r="K37" s="116"/>
      <c r="L37" s="116"/>
      <c r="M37" s="116"/>
      <c r="N37" s="116"/>
    </row>
    <row r="38" spans="1:15" ht="21" customHeight="1">
      <c r="A38" s="116"/>
      <c r="B38" s="116"/>
      <c r="C38" s="116"/>
      <c r="D38" s="116"/>
      <c r="E38" s="116"/>
      <c r="F38" s="193"/>
      <c r="G38" s="116"/>
      <c r="H38" s="116"/>
      <c r="I38" s="116"/>
      <c r="J38" s="116"/>
      <c r="K38" s="116"/>
      <c r="L38" s="116"/>
      <c r="M38" s="116"/>
      <c r="N38" s="116"/>
    </row>
    <row r="39" spans="1:15" ht="21" customHeight="1">
      <c r="B39" s="116"/>
      <c r="C39" s="116"/>
      <c r="D39" s="116"/>
      <c r="E39" s="116"/>
      <c r="F39" s="193"/>
      <c r="G39" s="116"/>
      <c r="H39" s="116"/>
      <c r="I39" s="116"/>
      <c r="J39" s="116"/>
      <c r="K39" s="116"/>
      <c r="L39" s="116"/>
      <c r="M39" s="116"/>
      <c r="N39" s="116"/>
    </row>
    <row r="40" spans="1:15" ht="21" customHeight="1">
      <c r="B40" s="194"/>
      <c r="C40" s="194"/>
      <c r="D40" s="194"/>
      <c r="E40" s="194"/>
      <c r="F40" s="194"/>
      <c r="G40" s="194"/>
      <c r="H40" s="194"/>
      <c r="I40" s="194"/>
      <c r="J40" s="194"/>
      <c r="K40" s="194"/>
      <c r="L40" s="194"/>
      <c r="M40" s="194"/>
      <c r="N40" s="194"/>
      <c r="O40" s="194"/>
    </row>
    <row r="41" spans="1:15" ht="21" customHeight="1">
      <c r="A41" s="116"/>
    </row>
  </sheetData>
  <mergeCells count="23">
    <mergeCell ref="K30:N30"/>
    <mergeCell ref="A3:O3"/>
    <mergeCell ref="A4:O4"/>
    <mergeCell ref="K5:O5"/>
    <mergeCell ref="A18:O18"/>
    <mergeCell ref="I10:N12"/>
    <mergeCell ref="I13:N13"/>
    <mergeCell ref="E30:H30"/>
    <mergeCell ref="D20:F20"/>
    <mergeCell ref="B30:D30"/>
    <mergeCell ref="I30:J30"/>
    <mergeCell ref="B33:D33"/>
    <mergeCell ref="B34:D34"/>
    <mergeCell ref="E33:N33"/>
    <mergeCell ref="E34:N34"/>
    <mergeCell ref="K31:N31"/>
    <mergeCell ref="K32:N32"/>
    <mergeCell ref="E31:H31"/>
    <mergeCell ref="E32:H32"/>
    <mergeCell ref="I31:J31"/>
    <mergeCell ref="I32:J32"/>
    <mergeCell ref="B31:D31"/>
    <mergeCell ref="B32:D32"/>
  </mergeCells>
  <phoneticPr fontId="3"/>
  <pageMargins left="0.78740157480314965" right="0.35433070866141736" top="0.78740157480314965" bottom="0.78740157480314965" header="0.51181102362204722" footer="0.51181102362204722"/>
  <pageSetup paperSize="9" orientation="portrait" blackAndWhite="1" horizontalDpi="200" verticalDpi="200" r:id="rId1"/>
  <headerFooter alignWithMargins="0"/>
  <legacyDrawing r:id="rId2"/>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T35"/>
  <sheetViews>
    <sheetView view="pageBreakPreview" topLeftCell="A13" zoomScaleNormal="100" zoomScaleSheetLayoutView="100" workbookViewId="0">
      <selection activeCell="S28" sqref="S28"/>
    </sheetView>
  </sheetViews>
  <sheetFormatPr defaultColWidth="5.875" defaultRowHeight="13.5"/>
  <cols>
    <col min="1" max="2" width="4.5" style="216" customWidth="1"/>
    <col min="3" max="3" width="5.875" style="216" customWidth="1"/>
    <col min="4" max="4" width="3.5" style="216" bestFit="1" customWidth="1"/>
    <col min="5" max="5" width="7.5" style="216" bestFit="1" customWidth="1"/>
    <col min="6" max="6" width="3.5" style="216" customWidth="1"/>
    <col min="7" max="7" width="7.5" style="216" customWidth="1"/>
    <col min="8" max="8" width="3.5" style="216" bestFit="1" customWidth="1"/>
    <col min="9" max="9" width="5.875" style="216" customWidth="1"/>
    <col min="10" max="10" width="3.5" style="216" bestFit="1" customWidth="1"/>
    <col min="11" max="11" width="5.875" style="216" customWidth="1"/>
    <col min="12" max="12" width="3.5" style="216" bestFit="1" customWidth="1"/>
    <col min="13" max="13" width="7.5" style="216" customWidth="1"/>
    <col min="14" max="14" width="3.5" style="216" bestFit="1" customWidth="1"/>
    <col min="15" max="15" width="5.875" style="216" customWidth="1"/>
    <col min="16" max="16" width="3.5" style="216" customWidth="1"/>
    <col min="17" max="17" width="5.875" style="216" customWidth="1"/>
    <col min="18" max="18" width="3.625" style="216" customWidth="1"/>
    <col min="19" max="19" width="7.5" style="216" customWidth="1"/>
    <col min="20" max="20" width="3.5" style="216" customWidth="1"/>
    <col min="21" max="16384" width="5.875" style="216"/>
  </cols>
  <sheetData>
    <row r="1" spans="1:20" ht="14.25">
      <c r="A1" s="114"/>
      <c r="B1" s="114"/>
      <c r="C1" s="114"/>
      <c r="D1" s="114"/>
      <c r="E1" s="114"/>
      <c r="F1" s="114"/>
      <c r="G1" s="114"/>
      <c r="H1" s="114"/>
      <c r="I1" s="114"/>
      <c r="J1" s="114"/>
      <c r="K1" s="114"/>
      <c r="L1" s="114"/>
      <c r="M1" s="114"/>
      <c r="N1" s="114"/>
      <c r="T1" s="290" t="s">
        <v>1002</v>
      </c>
    </row>
    <row r="2" spans="1:20" ht="14.25">
      <c r="A2" s="114"/>
      <c r="B2" s="114"/>
      <c r="C2" s="114"/>
      <c r="D2" s="114"/>
      <c r="E2" s="114"/>
      <c r="F2" s="114"/>
      <c r="G2" s="114"/>
      <c r="H2" s="114"/>
      <c r="I2" s="114"/>
      <c r="J2" s="114"/>
      <c r="K2" s="114"/>
      <c r="L2" s="114"/>
      <c r="M2" s="114"/>
      <c r="N2" s="114"/>
      <c r="O2" s="114"/>
    </row>
    <row r="3" spans="1:20" ht="39" customHeight="1">
      <c r="A3" s="921" t="s">
        <v>29</v>
      </c>
      <c r="B3" s="921"/>
      <c r="C3" s="921"/>
      <c r="D3" s="921"/>
      <c r="E3" s="921"/>
      <c r="F3" s="921"/>
      <c r="G3" s="921"/>
      <c r="H3" s="921"/>
      <c r="I3" s="921"/>
      <c r="J3" s="921"/>
      <c r="K3" s="921"/>
      <c r="L3" s="921"/>
      <c r="M3" s="921"/>
      <c r="N3" s="921"/>
      <c r="O3" s="921"/>
      <c r="P3" s="921"/>
      <c r="Q3" s="921"/>
      <c r="R3" s="921"/>
      <c r="S3" s="921"/>
      <c r="T3" s="921"/>
    </row>
    <row r="4" spans="1:20">
      <c r="A4" s="1038"/>
      <c r="B4" s="1038"/>
      <c r="C4" s="1038"/>
      <c r="D4" s="1038"/>
      <c r="E4" s="1038"/>
      <c r="F4" s="1038"/>
      <c r="G4" s="1038"/>
      <c r="H4" s="1038"/>
      <c r="I4" s="1038"/>
      <c r="J4" s="1038"/>
      <c r="K4" s="1038"/>
      <c r="L4" s="1038"/>
      <c r="M4" s="1038"/>
      <c r="N4" s="1038"/>
      <c r="O4" s="1038"/>
    </row>
    <row r="5" spans="1:20">
      <c r="A5" s="250"/>
      <c r="B5" s="250"/>
      <c r="C5" s="250"/>
      <c r="D5" s="250"/>
      <c r="E5" s="250"/>
      <c r="F5" s="250"/>
      <c r="G5" s="250"/>
      <c r="H5" s="250"/>
      <c r="I5" s="250"/>
      <c r="J5" s="250"/>
      <c r="K5" s="250"/>
      <c r="L5" s="250"/>
      <c r="M5" s="250"/>
      <c r="N5" s="250"/>
      <c r="O5" s="250"/>
    </row>
    <row r="6" spans="1:20">
      <c r="A6" s="250"/>
      <c r="B6" s="250"/>
      <c r="C6" s="250"/>
      <c r="D6" s="250"/>
      <c r="E6" s="250"/>
      <c r="F6" s="250"/>
      <c r="G6" s="250"/>
      <c r="H6" s="250"/>
      <c r="I6" s="250"/>
      <c r="J6" s="250"/>
      <c r="K6" s="250"/>
      <c r="L6" s="250"/>
      <c r="M6" s="250"/>
      <c r="N6" s="250"/>
      <c r="O6" s="250"/>
    </row>
    <row r="7" spans="1:20" ht="24" customHeight="1">
      <c r="A7" s="206" t="s">
        <v>87</v>
      </c>
      <c r="B7" s="208"/>
      <c r="C7" s="1840" t="s">
        <v>83</v>
      </c>
      <c r="D7" s="1840"/>
      <c r="E7" s="1840"/>
      <c r="F7" s="1840"/>
      <c r="G7" s="1840"/>
      <c r="H7" s="1840"/>
      <c r="I7" s="1840" t="s">
        <v>99</v>
      </c>
      <c r="J7" s="1840"/>
      <c r="K7" s="1840"/>
      <c r="L7" s="1840"/>
      <c r="M7" s="1840"/>
      <c r="N7" s="1840"/>
      <c r="O7" s="1840" t="s">
        <v>100</v>
      </c>
      <c r="P7" s="1840"/>
      <c r="Q7" s="1840"/>
      <c r="R7" s="1840"/>
      <c r="S7" s="1840"/>
      <c r="T7" s="1840"/>
    </row>
    <row r="8" spans="1:20" ht="24" customHeight="1">
      <c r="A8" s="251" t="s">
        <v>95</v>
      </c>
      <c r="B8" s="252"/>
      <c r="C8" s="1615" t="s">
        <v>88</v>
      </c>
      <c r="D8" s="1480"/>
      <c r="E8" s="1615" t="s">
        <v>89</v>
      </c>
      <c r="F8" s="1481"/>
      <c r="G8" s="1480" t="s">
        <v>90</v>
      </c>
      <c r="H8" s="1481"/>
      <c r="I8" s="1615" t="s">
        <v>88</v>
      </c>
      <c r="J8" s="1480"/>
      <c r="K8" s="1615" t="s">
        <v>89</v>
      </c>
      <c r="L8" s="1481"/>
      <c r="M8" s="1480" t="s">
        <v>90</v>
      </c>
      <c r="N8" s="1481"/>
      <c r="O8" s="1615" t="s">
        <v>88</v>
      </c>
      <c r="P8" s="1480"/>
      <c r="Q8" s="1615" t="s">
        <v>89</v>
      </c>
      <c r="R8" s="1481"/>
      <c r="S8" s="1480" t="s">
        <v>90</v>
      </c>
      <c r="T8" s="1481"/>
    </row>
    <row r="9" spans="1:20" ht="24" customHeight="1">
      <c r="A9" s="251" t="s">
        <v>96</v>
      </c>
      <c r="B9" s="252"/>
      <c r="C9" s="253" t="s">
        <v>91</v>
      </c>
      <c r="D9" s="254"/>
      <c r="E9" s="253" t="s">
        <v>92</v>
      </c>
      <c r="F9" s="255"/>
      <c r="G9" s="256" t="s">
        <v>93</v>
      </c>
      <c r="H9" s="255"/>
      <c r="I9" s="253" t="s">
        <v>103</v>
      </c>
      <c r="J9" s="254"/>
      <c r="K9" s="253" t="s">
        <v>104</v>
      </c>
      <c r="L9" s="255"/>
      <c r="M9" s="256" t="s">
        <v>105</v>
      </c>
      <c r="N9" s="255"/>
      <c r="O9" s="253" t="s">
        <v>107</v>
      </c>
      <c r="P9" s="254"/>
      <c r="Q9" s="253" t="s">
        <v>101</v>
      </c>
      <c r="R9" s="255"/>
      <c r="S9" s="256" t="s">
        <v>108</v>
      </c>
      <c r="T9" s="255"/>
    </row>
    <row r="10" spans="1:20" ht="24" customHeight="1">
      <c r="A10" s="210" t="s">
        <v>97</v>
      </c>
      <c r="B10" s="212"/>
      <c r="C10" s="257"/>
      <c r="D10" s="258"/>
      <c r="E10" s="257"/>
      <c r="F10" s="259"/>
      <c r="G10" s="258" t="s">
        <v>94</v>
      </c>
      <c r="H10" s="260"/>
      <c r="I10" s="257"/>
      <c r="J10" s="258"/>
      <c r="K10" s="257"/>
      <c r="L10" s="259"/>
      <c r="M10" s="258" t="s">
        <v>106</v>
      </c>
      <c r="N10" s="260"/>
      <c r="O10" s="257"/>
      <c r="P10" s="258"/>
      <c r="Q10" s="257"/>
      <c r="R10" s="259"/>
      <c r="S10" s="258" t="s">
        <v>102</v>
      </c>
      <c r="T10" s="260"/>
    </row>
    <row r="11" spans="1:20" ht="24" customHeight="1">
      <c r="A11" s="206"/>
      <c r="B11" s="261" t="s">
        <v>98</v>
      </c>
      <c r="C11" s="206"/>
      <c r="D11" s="262" t="s">
        <v>2</v>
      </c>
      <c r="E11" s="261"/>
      <c r="F11" s="261" t="s">
        <v>75</v>
      </c>
      <c r="G11" s="263"/>
      <c r="H11" s="262" t="s">
        <v>2</v>
      </c>
      <c r="I11" s="261"/>
      <c r="J11" s="261" t="s">
        <v>2</v>
      </c>
      <c r="K11" s="263"/>
      <c r="L11" s="262" t="s">
        <v>75</v>
      </c>
      <c r="M11" s="261"/>
      <c r="N11" s="261" t="s">
        <v>2</v>
      </c>
      <c r="O11" s="263"/>
      <c r="P11" s="262" t="s">
        <v>2</v>
      </c>
      <c r="Q11" s="261"/>
      <c r="R11" s="261" t="s">
        <v>75</v>
      </c>
      <c r="S11" s="263"/>
      <c r="T11" s="262" t="s">
        <v>2</v>
      </c>
    </row>
    <row r="12" spans="1:20" ht="12" customHeight="1">
      <c r="A12" s="251"/>
      <c r="B12" s="236"/>
      <c r="C12" s="251"/>
      <c r="D12" s="252"/>
      <c r="E12" s="236"/>
      <c r="F12" s="236"/>
      <c r="G12" s="251"/>
      <c r="H12" s="252"/>
      <c r="I12" s="236"/>
      <c r="J12" s="236"/>
      <c r="K12" s="251"/>
      <c r="L12" s="252"/>
      <c r="M12" s="236"/>
      <c r="N12" s="236"/>
      <c r="O12" s="251"/>
      <c r="P12" s="252"/>
      <c r="Q12" s="236"/>
      <c r="R12" s="236"/>
      <c r="S12" s="251"/>
      <c r="T12" s="252"/>
    </row>
    <row r="13" spans="1:20" ht="24" customHeight="1">
      <c r="A13" s="1899">
        <f>入力シート!E32</f>
        <v>6336</v>
      </c>
      <c r="B13" s="1900"/>
      <c r="C13" s="1494"/>
      <c r="D13" s="1495"/>
      <c r="E13" s="1828"/>
      <c r="F13" s="1829"/>
      <c r="G13" s="1490">
        <f>C13*E13</f>
        <v>0</v>
      </c>
      <c r="H13" s="1491"/>
      <c r="I13" s="1901">
        <f>入力シート!E31</f>
        <v>119</v>
      </c>
      <c r="J13" s="1902"/>
      <c r="K13" s="1832">
        <f>A13*2</f>
        <v>12672</v>
      </c>
      <c r="L13" s="1833"/>
      <c r="M13" s="1490">
        <f>I13*K13</f>
        <v>1507968</v>
      </c>
      <c r="N13" s="1491"/>
      <c r="O13" s="1490">
        <f>IF(C13&gt;I13,(I13),(C13))</f>
        <v>0</v>
      </c>
      <c r="P13" s="1491"/>
      <c r="Q13" s="1824">
        <f>IF(E13&gt;K13,(K13),(E13))</f>
        <v>0</v>
      </c>
      <c r="R13" s="1825"/>
      <c r="S13" s="1490">
        <f>O13*Q13</f>
        <v>0</v>
      </c>
      <c r="T13" s="1491"/>
    </row>
    <row r="14" spans="1:20" ht="12" customHeight="1">
      <c r="A14" s="210"/>
      <c r="B14" s="211"/>
      <c r="C14" s="210"/>
      <c r="D14" s="212"/>
      <c r="E14" s="211"/>
      <c r="F14" s="211"/>
      <c r="G14" s="210"/>
      <c r="H14" s="212"/>
      <c r="I14" s="211"/>
      <c r="J14" s="211"/>
      <c r="K14" s="210"/>
      <c r="L14" s="212"/>
      <c r="M14" s="211"/>
      <c r="N14" s="211"/>
      <c r="O14" s="210"/>
      <c r="P14" s="212"/>
      <c r="Q14" s="211"/>
      <c r="R14" s="211"/>
      <c r="S14" s="210"/>
      <c r="T14" s="212"/>
    </row>
    <row r="17" spans="1:15">
      <c r="A17" s="236" t="s">
        <v>1041</v>
      </c>
      <c r="L17" s="264"/>
    </row>
    <row r="18" spans="1:15">
      <c r="A18" s="216" t="s">
        <v>1042</v>
      </c>
    </row>
    <row r="19" spans="1:15">
      <c r="A19" s="216" t="s">
        <v>1039</v>
      </c>
    </row>
    <row r="20" spans="1:15">
      <c r="A20" s="216" t="s">
        <v>1040</v>
      </c>
    </row>
    <row r="21" spans="1:15">
      <c r="A21" s="216" t="s">
        <v>1526</v>
      </c>
    </row>
    <row r="22" spans="1:15" ht="6.75" customHeight="1"/>
    <row r="23" spans="1:15" ht="14.25">
      <c r="A23" s="114"/>
      <c r="B23" s="216" t="s">
        <v>1522</v>
      </c>
    </row>
    <row r="24" spans="1:15" ht="14.25">
      <c r="A24" s="114"/>
      <c r="N24" s="462" t="s">
        <v>1524</v>
      </c>
    </row>
    <row r="25" spans="1:15" ht="14.25">
      <c r="A25" s="114"/>
      <c r="F25" s="216" t="s">
        <v>1523</v>
      </c>
      <c r="N25" s="216" t="s">
        <v>718</v>
      </c>
    </row>
    <row r="26" spans="1:15" ht="6.75" customHeight="1">
      <c r="A26" s="114"/>
      <c r="B26" s="114"/>
      <c r="C26" s="114"/>
      <c r="D26" s="114"/>
      <c r="E26" s="114"/>
      <c r="F26" s="114"/>
      <c r="G26" s="114"/>
      <c r="H26" s="114"/>
      <c r="I26" s="114"/>
      <c r="J26" s="114"/>
      <c r="L26" s="114"/>
      <c r="M26" s="114"/>
      <c r="N26" s="114"/>
      <c r="O26" s="114"/>
    </row>
    <row r="27" spans="1:15">
      <c r="A27" s="216" t="s">
        <v>1043</v>
      </c>
    </row>
    <row r="28" spans="1:15">
      <c r="A28" s="216" t="s">
        <v>1044</v>
      </c>
    </row>
    <row r="29" spans="1:15">
      <c r="A29" s="216" t="s">
        <v>1045</v>
      </c>
    </row>
    <row r="30" spans="1:15">
      <c r="A30" s="216" t="s">
        <v>1046</v>
      </c>
    </row>
    <row r="31" spans="1:15">
      <c r="A31" s="216" t="s">
        <v>1485</v>
      </c>
    </row>
    <row r="32" spans="1:15">
      <c r="A32" s="236" t="s">
        <v>1486</v>
      </c>
      <c r="B32" s="236"/>
      <c r="C32" s="236"/>
      <c r="D32" s="236"/>
      <c r="E32" s="236"/>
      <c r="F32" s="236"/>
      <c r="G32" s="236"/>
    </row>
    <row r="33" spans="1:9">
      <c r="A33" s="236" t="s">
        <v>1487</v>
      </c>
      <c r="B33" s="236"/>
      <c r="C33" s="236"/>
      <c r="D33" s="236"/>
      <c r="E33" s="236"/>
      <c r="F33" s="236"/>
      <c r="G33" s="236"/>
    </row>
    <row r="34" spans="1:9">
      <c r="A34" s="216" t="s">
        <v>1488</v>
      </c>
    </row>
    <row r="35" spans="1:9">
      <c r="C35" s="236"/>
      <c r="D35" s="236"/>
      <c r="E35" s="236"/>
      <c r="F35" s="236"/>
      <c r="G35" s="236"/>
      <c r="H35" s="236"/>
      <c r="I35" s="236"/>
    </row>
  </sheetData>
  <mergeCells count="24">
    <mergeCell ref="Q8:R8"/>
    <mergeCell ref="S8:T8"/>
    <mergeCell ref="C8:D8"/>
    <mergeCell ref="E8:F8"/>
    <mergeCell ref="E13:F13"/>
    <mergeCell ref="C13:D13"/>
    <mergeCell ref="I13:J13"/>
    <mergeCell ref="G13:H13"/>
    <mergeCell ref="O8:P8"/>
    <mergeCell ref="I8:J8"/>
    <mergeCell ref="K8:L8"/>
    <mergeCell ref="M8:N8"/>
    <mergeCell ref="G8:H8"/>
    <mergeCell ref="C7:H7"/>
    <mergeCell ref="A3:T3"/>
    <mergeCell ref="A4:O4"/>
    <mergeCell ref="O7:T7"/>
    <mergeCell ref="I7:N7"/>
    <mergeCell ref="A13:B13"/>
    <mergeCell ref="S13:T13"/>
    <mergeCell ref="Q13:R13"/>
    <mergeCell ref="O13:P13"/>
    <mergeCell ref="M13:N13"/>
    <mergeCell ref="K13:L13"/>
  </mergeCells>
  <phoneticPr fontId="3"/>
  <pageMargins left="0.98425196850393704" right="0.39370078740157483" top="0.78740157480314965" bottom="0.78740157480314965" header="0.51181102362204722" footer="0.51181102362204722"/>
  <pageSetup paperSize="9" scale="86" orientation="portrait" blackAndWhite="1" horizontalDpi="200" verticalDpi="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8"/>
  <sheetViews>
    <sheetView view="pageBreakPreview" zoomScaleNormal="100" zoomScaleSheetLayoutView="100" workbookViewId="0">
      <selection activeCell="A5" sqref="A5:N5"/>
    </sheetView>
  </sheetViews>
  <sheetFormatPr defaultColWidth="5.875" defaultRowHeight="14.25"/>
  <cols>
    <col min="1" max="13" width="5.875" style="114" customWidth="1"/>
    <col min="14" max="14" width="6.75" style="114" customWidth="1"/>
    <col min="15" max="16384" width="5.875" style="114"/>
  </cols>
  <sheetData>
    <row r="1" spans="1:14">
      <c r="N1" s="138" t="s">
        <v>556</v>
      </c>
    </row>
    <row r="5" spans="1:14" ht="28.5">
      <c r="A5" s="921" t="s">
        <v>557</v>
      </c>
      <c r="B5" s="921"/>
      <c r="C5" s="921"/>
      <c r="D5" s="921"/>
      <c r="E5" s="921"/>
      <c r="F5" s="921"/>
      <c r="G5" s="921"/>
      <c r="H5" s="921"/>
      <c r="I5" s="921"/>
      <c r="J5" s="921"/>
      <c r="K5" s="921"/>
      <c r="L5" s="921"/>
      <c r="M5" s="921"/>
      <c r="N5" s="921"/>
    </row>
    <row r="9" spans="1:14" ht="14.25" customHeight="1">
      <c r="F9" s="114" t="s">
        <v>558</v>
      </c>
    </row>
    <row r="10" spans="1:14" ht="14.25" customHeight="1"/>
    <row r="11" spans="1:14" ht="14.25" customHeight="1">
      <c r="F11" s="114" t="s">
        <v>533</v>
      </c>
      <c r="H11" s="447">
        <f>入力シート!C39</f>
        <v>0</v>
      </c>
      <c r="J11" s="142"/>
      <c r="K11" s="142"/>
    </row>
    <row r="12" spans="1:14" ht="14.25" customHeight="1">
      <c r="H12" s="142"/>
      <c r="I12" s="142"/>
      <c r="J12" s="142"/>
      <c r="K12" s="142"/>
    </row>
    <row r="13" spans="1:14" ht="14.25" customHeight="1">
      <c r="F13" s="114" t="s">
        <v>483</v>
      </c>
      <c r="G13" s="142"/>
      <c r="H13" s="713">
        <f>入力シート!C36</f>
        <v>0</v>
      </c>
      <c r="I13" s="714"/>
      <c r="J13" s="714">
        <f>入力シート!C38</f>
        <v>0</v>
      </c>
    </row>
    <row r="14" spans="1:14" ht="14.25" customHeight="1">
      <c r="G14" s="142"/>
      <c r="H14" s="447"/>
      <c r="I14" s="447"/>
      <c r="J14" s="447"/>
    </row>
    <row r="15" spans="1:14" ht="14.25" customHeight="1">
      <c r="F15" s="114" t="s">
        <v>534</v>
      </c>
      <c r="H15" s="447">
        <f>入力シート!C35</f>
        <v>0</v>
      </c>
      <c r="I15" s="447"/>
      <c r="J15" s="447">
        <f>入力シート!C37</f>
        <v>0</v>
      </c>
    </row>
    <row r="16" spans="1:14" ht="14.25" customHeight="1">
      <c r="H16" s="141"/>
      <c r="I16" s="141"/>
      <c r="J16" s="141"/>
    </row>
    <row r="17" spans="1:13" ht="14.25" customHeight="1">
      <c r="G17" s="144" t="s">
        <v>562</v>
      </c>
      <c r="H17" s="930" t="str">
        <f>入力シート!E46</f>
        <v>//</v>
      </c>
      <c r="I17" s="930"/>
      <c r="J17" s="930"/>
      <c r="K17" s="144" t="s">
        <v>561</v>
      </c>
      <c r="M17" s="145"/>
    </row>
    <row r="18" spans="1:13" ht="14.25" customHeight="1"/>
    <row r="19" spans="1:13" ht="14.25" customHeight="1">
      <c r="G19" s="142"/>
    </row>
    <row r="20" spans="1:13" ht="14.25" customHeight="1"/>
    <row r="21" spans="1:13" ht="14.25" customHeight="1">
      <c r="A21" s="114" t="s">
        <v>559</v>
      </c>
      <c r="C21" s="141" t="str">
        <f>入力シート!C1</f>
        <v>令和4年7月10日執行参議院青森県選挙区選出議員選挙</v>
      </c>
    </row>
    <row r="22" spans="1:13" ht="14.25" customHeight="1">
      <c r="C22" s="141"/>
    </row>
    <row r="23" spans="1:13" ht="14.25" customHeight="1">
      <c r="G23" s="142"/>
      <c r="J23" s="142"/>
    </row>
    <row r="24" spans="1:13" ht="14.25" customHeight="1">
      <c r="A24" s="114" t="s">
        <v>560</v>
      </c>
      <c r="F24" s="280" t="s">
        <v>724</v>
      </c>
      <c r="G24" s="142"/>
      <c r="J24" s="142"/>
    </row>
    <row r="25" spans="1:13" ht="14.25" customHeight="1">
      <c r="G25" s="142"/>
      <c r="J25" s="142"/>
    </row>
    <row r="27" spans="1:13" ht="21" customHeight="1">
      <c r="A27" s="114" t="s">
        <v>563</v>
      </c>
    </row>
    <row r="30" spans="1:13">
      <c r="B30" s="929" t="str">
        <f>入力シート!E33</f>
        <v>令和-118年1月0日</v>
      </c>
      <c r="C30" s="929"/>
      <c r="D30" s="929"/>
      <c r="E30" s="929"/>
    </row>
    <row r="33" spans="1:14">
      <c r="B33" s="289" t="s">
        <v>722</v>
      </c>
      <c r="J33" s="141">
        <f>入力シート!C29</f>
        <v>0</v>
      </c>
      <c r="N33" s="114" t="s">
        <v>564</v>
      </c>
    </row>
    <row r="35" spans="1:14" ht="21">
      <c r="D35" s="133"/>
      <c r="E35" s="133"/>
      <c r="F35" s="134" t="s">
        <v>534</v>
      </c>
      <c r="G35" s="133"/>
      <c r="I35" s="927">
        <f>入力シート!C8</f>
        <v>0</v>
      </c>
      <c r="J35" s="927"/>
      <c r="K35" s="928">
        <f>入力シート!C10</f>
        <v>0</v>
      </c>
      <c r="L35" s="928"/>
    </row>
    <row r="36" spans="1:14" ht="21">
      <c r="D36" s="133"/>
      <c r="E36" s="133"/>
      <c r="F36" s="134"/>
      <c r="G36" s="133"/>
      <c r="I36" s="135"/>
      <c r="J36" s="135"/>
      <c r="K36" s="136"/>
      <c r="L36" s="136"/>
    </row>
    <row r="37" spans="1:14" ht="21">
      <c r="D37" s="133"/>
      <c r="E37" s="133"/>
      <c r="F37" s="134"/>
      <c r="G37" s="133"/>
      <c r="I37" s="135"/>
      <c r="J37" s="135"/>
      <c r="K37" s="136"/>
      <c r="L37" s="136"/>
    </row>
    <row r="38" spans="1:14" ht="21">
      <c r="D38" s="133"/>
      <c r="E38" s="133"/>
      <c r="F38" s="134"/>
      <c r="G38" s="133"/>
      <c r="I38" s="135"/>
      <c r="J38" s="135"/>
      <c r="K38" s="136"/>
      <c r="L38" s="136"/>
    </row>
    <row r="39" spans="1:14">
      <c r="A39" s="137"/>
    </row>
    <row r="40" spans="1:14">
      <c r="A40" s="289" t="s">
        <v>1327</v>
      </c>
      <c r="K40" s="157"/>
      <c r="L40" s="157"/>
      <c r="M40" s="138"/>
    </row>
    <row r="45" spans="1:14">
      <c r="A45" s="289" t="s">
        <v>1333</v>
      </c>
    </row>
    <row r="46" spans="1:14">
      <c r="A46" s="289" t="s">
        <v>1334</v>
      </c>
    </row>
    <row r="47" spans="1:14">
      <c r="A47" s="289" t="s">
        <v>1342</v>
      </c>
    </row>
    <row r="48" spans="1:14">
      <c r="A48" s="289" t="s">
        <v>1343</v>
      </c>
    </row>
  </sheetData>
  <mergeCells count="5">
    <mergeCell ref="A5:N5"/>
    <mergeCell ref="I35:J35"/>
    <mergeCell ref="K35:L35"/>
    <mergeCell ref="B30:E30"/>
    <mergeCell ref="H17:J17"/>
  </mergeCells>
  <phoneticPr fontId="3"/>
  <pageMargins left="0.78700000000000003" right="0.78700000000000003" top="0.98399999999999999" bottom="0.98399999999999999" header="0.51200000000000001" footer="0.51200000000000001"/>
  <pageSetup paperSize="9" orientation="portrait" horizontalDpi="200" verticalDpi="200"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T55"/>
  <sheetViews>
    <sheetView view="pageBreakPreview" zoomScaleNormal="100" zoomScaleSheetLayoutView="100" workbookViewId="0">
      <selection activeCell="W37" sqref="W37"/>
    </sheetView>
  </sheetViews>
  <sheetFormatPr defaultColWidth="5.875" defaultRowHeight="14.25"/>
  <cols>
    <col min="1" max="16384" width="5.875" style="114"/>
  </cols>
  <sheetData>
    <row r="1" spans="1:20">
      <c r="Q1" s="138" t="s">
        <v>135</v>
      </c>
    </row>
    <row r="2" spans="1:20">
      <c r="P2" s="138"/>
    </row>
    <row r="3" spans="1:20">
      <c r="A3" s="157"/>
      <c r="B3" s="157"/>
      <c r="C3" s="157"/>
      <c r="D3" s="157"/>
      <c r="E3" s="157"/>
      <c r="F3" s="157"/>
      <c r="G3" s="157"/>
      <c r="H3" s="157"/>
      <c r="I3" s="157"/>
      <c r="J3" s="157"/>
      <c r="K3" s="157"/>
      <c r="L3" s="157"/>
      <c r="M3" s="157"/>
      <c r="N3" s="197"/>
      <c r="O3" s="198"/>
      <c r="P3" s="157"/>
      <c r="Q3" s="157"/>
      <c r="R3" s="157"/>
      <c r="S3" s="157"/>
      <c r="T3" s="157"/>
    </row>
    <row r="4" spans="1:20">
      <c r="N4" s="1578" t="s">
        <v>136</v>
      </c>
      <c r="O4" s="1521"/>
      <c r="P4" s="138"/>
    </row>
    <row r="5" spans="1:20">
      <c r="N5" s="1578" t="s">
        <v>137</v>
      </c>
      <c r="O5" s="1521"/>
      <c r="P5" s="138"/>
    </row>
    <row r="6" spans="1:20">
      <c r="N6" s="182"/>
      <c r="O6" s="183"/>
    </row>
    <row r="7" spans="1:20" ht="28.5">
      <c r="A7" s="921" t="s">
        <v>114</v>
      </c>
      <c r="B7" s="921"/>
      <c r="C7" s="921"/>
      <c r="D7" s="921"/>
      <c r="E7" s="921"/>
      <c r="F7" s="921"/>
      <c r="G7" s="921"/>
      <c r="H7" s="921"/>
      <c r="I7" s="921"/>
      <c r="J7" s="921"/>
      <c r="K7" s="921"/>
      <c r="L7" s="921"/>
      <c r="M7" s="921"/>
      <c r="N7" s="921"/>
      <c r="O7" s="921"/>
      <c r="P7" s="921"/>
      <c r="Q7" s="921"/>
    </row>
    <row r="10" spans="1:20">
      <c r="A10" s="295" t="s">
        <v>1012</v>
      </c>
      <c r="B10" s="152"/>
      <c r="C10" s="152"/>
      <c r="D10" s="152"/>
      <c r="E10" s="152"/>
      <c r="F10" s="152"/>
      <c r="G10" s="152"/>
      <c r="H10" s="152"/>
      <c r="I10" s="280" t="str">
        <f>入力シート!E11</f>
        <v/>
      </c>
      <c r="J10" s="152"/>
      <c r="K10" s="152"/>
      <c r="L10" s="295" t="s">
        <v>1013</v>
      </c>
      <c r="M10" s="152"/>
      <c r="N10" s="152"/>
      <c r="O10" s="152"/>
    </row>
    <row r="11" spans="1:20">
      <c r="A11" s="295" t="s">
        <v>1003</v>
      </c>
      <c r="B11" s="152"/>
      <c r="C11" s="152"/>
      <c r="D11" s="392"/>
      <c r="E11" s="392"/>
      <c r="F11" s="392"/>
      <c r="G11" s="392"/>
      <c r="H11" s="392"/>
      <c r="I11" s="392"/>
      <c r="J11" s="392"/>
      <c r="K11" s="152"/>
      <c r="L11" s="152"/>
      <c r="M11" s="152"/>
      <c r="N11" s="152"/>
      <c r="O11" s="152"/>
    </row>
    <row r="12" spans="1:20">
      <c r="A12" s="295" t="s">
        <v>1004</v>
      </c>
      <c r="B12" s="152"/>
      <c r="C12" s="152"/>
      <c r="D12" s="152"/>
      <c r="E12" s="152"/>
      <c r="F12" s="152"/>
      <c r="G12" s="152"/>
      <c r="H12" s="152"/>
      <c r="I12" s="152"/>
      <c r="J12" s="152"/>
      <c r="K12" s="152"/>
      <c r="L12" s="152"/>
      <c r="M12" s="152"/>
      <c r="N12" s="152"/>
      <c r="O12" s="152"/>
    </row>
    <row r="15" spans="1:20">
      <c r="A15" s="114" t="s">
        <v>115</v>
      </c>
    </row>
    <row r="16" spans="1:20">
      <c r="A16" s="114" t="s">
        <v>116</v>
      </c>
    </row>
    <row r="18" spans="1:12">
      <c r="A18" s="114" t="s">
        <v>117</v>
      </c>
    </row>
    <row r="20" spans="1:12">
      <c r="A20" s="114" t="s">
        <v>118</v>
      </c>
    </row>
    <row r="22" spans="1:12">
      <c r="A22" s="114" t="s">
        <v>119</v>
      </c>
    </row>
    <row r="23" spans="1:12">
      <c r="A23" s="303" t="s">
        <v>1527</v>
      </c>
      <c r="B23" s="143"/>
      <c r="C23" s="143"/>
      <c r="D23" s="143"/>
      <c r="E23" s="143"/>
      <c r="F23" s="143"/>
      <c r="G23" s="143"/>
      <c r="H23" s="143"/>
    </row>
    <row r="24" spans="1:12">
      <c r="A24" s="303" t="s">
        <v>1528</v>
      </c>
      <c r="B24" s="143"/>
      <c r="C24" s="143"/>
      <c r="D24" s="143"/>
      <c r="E24" s="143"/>
      <c r="F24" s="143"/>
      <c r="G24" s="143"/>
      <c r="H24" s="143"/>
    </row>
    <row r="26" spans="1:12">
      <c r="A26" s="143" t="s">
        <v>120</v>
      </c>
      <c r="B26" s="143"/>
      <c r="C26" s="143"/>
      <c r="D26" s="143"/>
      <c r="E26" s="143"/>
      <c r="F26" s="143"/>
      <c r="G26" s="143"/>
      <c r="H26" s="143"/>
      <c r="I26" s="143"/>
      <c r="J26" s="143"/>
      <c r="K26" s="143"/>
      <c r="L26" s="143"/>
    </row>
    <row r="28" spans="1:12">
      <c r="A28" s="114" t="s">
        <v>121</v>
      </c>
    </row>
    <row r="29" spans="1:12">
      <c r="A29" s="114" t="s">
        <v>125</v>
      </c>
    </row>
    <row r="30" spans="1:12">
      <c r="A30" s="114" t="s">
        <v>126</v>
      </c>
    </row>
    <row r="32" spans="1:12">
      <c r="A32" s="114" t="s">
        <v>122</v>
      </c>
    </row>
    <row r="33" spans="1:10">
      <c r="A33" s="114" t="s">
        <v>127</v>
      </c>
    </row>
    <row r="34" spans="1:10">
      <c r="A34" s="114" t="s">
        <v>128</v>
      </c>
    </row>
    <row r="35" spans="1:10">
      <c r="A35" s="114" t="s">
        <v>129</v>
      </c>
    </row>
    <row r="36" spans="1:10">
      <c r="A36" s="114" t="s">
        <v>130</v>
      </c>
    </row>
    <row r="37" spans="1:10">
      <c r="A37" s="114" t="s">
        <v>131</v>
      </c>
    </row>
    <row r="38" spans="1:10">
      <c r="A38" s="114" t="s">
        <v>138</v>
      </c>
    </row>
    <row r="40" spans="1:10">
      <c r="A40" s="303" t="s">
        <v>1529</v>
      </c>
      <c r="B40" s="143"/>
      <c r="C40" s="143"/>
      <c r="D40" s="143"/>
      <c r="E40" s="143"/>
    </row>
    <row r="42" spans="1:10">
      <c r="A42" s="114" t="s">
        <v>123</v>
      </c>
      <c r="E42" s="141">
        <f>入力シート!C22</f>
        <v>0</v>
      </c>
    </row>
    <row r="44" spans="1:10">
      <c r="C44" s="289" t="s">
        <v>728</v>
      </c>
    </row>
    <row r="46" spans="1:10">
      <c r="C46" s="114" t="s">
        <v>134</v>
      </c>
      <c r="F46" s="144">
        <f>入力シート!C8</f>
        <v>0</v>
      </c>
      <c r="G46" s="141"/>
      <c r="H46" s="141">
        <f>入力シート!C10</f>
        <v>0</v>
      </c>
      <c r="J46" s="138" t="s">
        <v>513</v>
      </c>
    </row>
    <row r="47" spans="1:10">
      <c r="F47" s="138"/>
      <c r="J47" s="138"/>
    </row>
    <row r="48" spans="1:10">
      <c r="F48" s="138"/>
      <c r="J48" s="138"/>
    </row>
    <row r="50" spans="1:10">
      <c r="A50" s="114" t="s">
        <v>124</v>
      </c>
      <c r="E50" s="143"/>
      <c r="F50" s="143"/>
      <c r="G50" s="143"/>
      <c r="H50" s="143"/>
      <c r="I50" s="143"/>
    </row>
    <row r="51" spans="1:10">
      <c r="E51" s="143"/>
      <c r="F51" s="143"/>
      <c r="G51" s="143"/>
      <c r="H51" s="143"/>
      <c r="I51" s="143"/>
    </row>
    <row r="52" spans="1:10">
      <c r="C52" s="114" t="s">
        <v>133</v>
      </c>
      <c r="E52" s="143"/>
      <c r="F52" s="143"/>
      <c r="G52" s="143"/>
      <c r="H52" s="143"/>
      <c r="I52" s="143"/>
      <c r="J52" s="138" t="s">
        <v>513</v>
      </c>
    </row>
    <row r="53" spans="1:10">
      <c r="E53" s="143"/>
      <c r="F53" s="143"/>
      <c r="G53" s="143"/>
      <c r="H53" s="143"/>
      <c r="I53" s="143"/>
      <c r="J53" s="138"/>
    </row>
    <row r="54" spans="1:10">
      <c r="E54" s="143"/>
      <c r="F54" s="143"/>
      <c r="G54" s="143"/>
      <c r="H54" s="143"/>
      <c r="I54" s="143"/>
    </row>
    <row r="55" spans="1:10">
      <c r="C55" s="114" t="s">
        <v>132</v>
      </c>
      <c r="E55" s="143"/>
      <c r="F55" s="143"/>
      <c r="G55" s="143"/>
      <c r="H55" s="143"/>
      <c r="I55" s="143"/>
      <c r="J55" s="138" t="s">
        <v>513</v>
      </c>
    </row>
  </sheetData>
  <mergeCells count="3">
    <mergeCell ref="N4:O4"/>
    <mergeCell ref="N5:O5"/>
    <mergeCell ref="A7:Q7"/>
  </mergeCells>
  <phoneticPr fontId="3"/>
  <pageMargins left="0.70866141732283472" right="0.31496062992125984" top="0.74803149606299213" bottom="0.74803149606299213" header="0.31496062992125984" footer="0.31496062992125984"/>
  <pageSetup paperSize="9" scale="93" orientation="portrait" blackAndWhite="1"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T54"/>
  <sheetViews>
    <sheetView view="pageBreakPreview" zoomScaleNormal="100" zoomScaleSheetLayoutView="100" workbookViewId="0">
      <selection activeCell="N38" sqref="N38"/>
    </sheetView>
  </sheetViews>
  <sheetFormatPr defaultColWidth="5.875" defaultRowHeight="14.25"/>
  <cols>
    <col min="1" max="16384" width="5.875" style="114"/>
  </cols>
  <sheetData>
    <row r="1" spans="1:20">
      <c r="P1" s="138" t="s">
        <v>257</v>
      </c>
    </row>
    <row r="2" spans="1:20">
      <c r="P2" s="138"/>
    </row>
    <row r="3" spans="1:20">
      <c r="A3" s="157"/>
      <c r="B3" s="157"/>
      <c r="C3" s="157"/>
      <c r="D3" s="157"/>
      <c r="E3" s="157"/>
      <c r="F3" s="157"/>
      <c r="G3" s="157"/>
      <c r="H3" s="157"/>
      <c r="I3" s="157"/>
      <c r="J3" s="157"/>
      <c r="K3" s="157"/>
      <c r="L3" s="157"/>
      <c r="M3" s="157"/>
      <c r="N3" s="157"/>
      <c r="O3" s="157"/>
      <c r="P3" s="157"/>
      <c r="Q3" s="157"/>
      <c r="R3" s="157"/>
      <c r="S3" s="157"/>
      <c r="T3" s="157"/>
    </row>
    <row r="4" spans="1:20">
      <c r="N4" s="116"/>
      <c r="O4" s="116"/>
      <c r="P4" s="138"/>
    </row>
    <row r="5" spans="1:20">
      <c r="N5" s="116"/>
      <c r="O5" s="116"/>
      <c r="P5" s="138"/>
    </row>
    <row r="6" spans="1:20">
      <c r="N6" s="116"/>
      <c r="O6" s="116"/>
    </row>
    <row r="7" spans="1:20" ht="28.5">
      <c r="A7" s="921" t="s">
        <v>139</v>
      </c>
      <c r="B7" s="921"/>
      <c r="C7" s="921"/>
      <c r="D7" s="921"/>
      <c r="E7" s="921"/>
      <c r="F7" s="921"/>
      <c r="G7" s="921"/>
      <c r="H7" s="921"/>
      <c r="I7" s="921"/>
      <c r="J7" s="921"/>
      <c r="K7" s="921"/>
      <c r="L7" s="921"/>
      <c r="M7" s="921"/>
      <c r="N7" s="921"/>
      <c r="O7" s="921"/>
      <c r="P7" s="921"/>
    </row>
    <row r="10" spans="1:20">
      <c r="A10" s="295" t="s">
        <v>1012</v>
      </c>
      <c r="B10" s="152"/>
      <c r="C10" s="152"/>
      <c r="D10" s="152"/>
      <c r="E10" s="152"/>
      <c r="F10" s="152"/>
      <c r="G10" s="152"/>
      <c r="H10" s="152"/>
      <c r="I10" s="280" t="str">
        <f>入力シート!E11</f>
        <v/>
      </c>
      <c r="J10" s="152"/>
      <c r="K10" s="152"/>
      <c r="L10" s="295" t="s">
        <v>1013</v>
      </c>
      <c r="M10" s="152"/>
      <c r="N10" s="152"/>
      <c r="O10" s="152"/>
    </row>
    <row r="11" spans="1:20">
      <c r="A11" s="295" t="s">
        <v>1003</v>
      </c>
      <c r="B11" s="152"/>
      <c r="C11" s="152"/>
      <c r="D11" s="392"/>
      <c r="E11" s="392"/>
      <c r="F11" s="392"/>
      <c r="G11" s="392"/>
      <c r="H11" s="392"/>
      <c r="I11" s="392"/>
      <c r="J11" s="392"/>
    </row>
    <row r="12" spans="1:20">
      <c r="A12" s="295" t="s">
        <v>1530</v>
      </c>
    </row>
    <row r="14" spans="1:20">
      <c r="A14" s="114" t="s">
        <v>115</v>
      </c>
    </row>
    <row r="15" spans="1:20">
      <c r="A15" s="114" t="s">
        <v>116</v>
      </c>
    </row>
    <row r="17" spans="1:12">
      <c r="A17" s="114" t="s">
        <v>117</v>
      </c>
    </row>
    <row r="19" spans="1:12">
      <c r="A19" s="114" t="s">
        <v>118</v>
      </c>
    </row>
    <row r="21" spans="1:12">
      <c r="A21" s="114" t="s">
        <v>119</v>
      </c>
    </row>
    <row r="22" spans="1:12">
      <c r="A22" s="289" t="s">
        <v>1527</v>
      </c>
      <c r="B22" s="143"/>
      <c r="C22" s="143"/>
      <c r="D22" s="143"/>
      <c r="E22" s="143"/>
      <c r="F22" s="143"/>
      <c r="G22" s="143"/>
      <c r="H22" s="143"/>
    </row>
    <row r="23" spans="1:12">
      <c r="A23" s="289" t="s">
        <v>1528</v>
      </c>
      <c r="B23" s="143"/>
      <c r="C23" s="143"/>
      <c r="D23" s="143"/>
      <c r="E23" s="143"/>
      <c r="F23" s="143"/>
      <c r="G23" s="143"/>
      <c r="H23" s="143"/>
    </row>
    <row r="25" spans="1:12">
      <c r="A25" s="114" t="s">
        <v>120</v>
      </c>
      <c r="D25" s="143"/>
      <c r="E25" s="143"/>
      <c r="F25" s="143"/>
      <c r="G25" s="143"/>
      <c r="H25" s="143"/>
      <c r="I25" s="143"/>
      <c r="J25" s="143"/>
      <c r="K25" s="143"/>
      <c r="L25" s="143"/>
    </row>
    <row r="27" spans="1:12">
      <c r="A27" s="114" t="s">
        <v>121</v>
      </c>
    </row>
    <row r="28" spans="1:12">
      <c r="A28" s="114" t="s">
        <v>125</v>
      </c>
    </row>
    <row r="29" spans="1:12">
      <c r="A29" s="114" t="s">
        <v>126</v>
      </c>
    </row>
    <row r="31" spans="1:12">
      <c r="A31" s="114" t="s">
        <v>122</v>
      </c>
    </row>
    <row r="32" spans="1:12">
      <c r="A32" s="114" t="s">
        <v>127</v>
      </c>
    </row>
    <row r="33" spans="1:10">
      <c r="A33" s="114" t="s">
        <v>128</v>
      </c>
    </row>
    <row r="34" spans="1:10">
      <c r="A34" s="114" t="s">
        <v>129</v>
      </c>
    </row>
    <row r="35" spans="1:10">
      <c r="A35" s="114" t="s">
        <v>130</v>
      </c>
    </row>
    <row r="36" spans="1:10">
      <c r="A36" s="114" t="s">
        <v>131</v>
      </c>
    </row>
    <row r="37" spans="1:10">
      <c r="A37" s="114" t="s">
        <v>138</v>
      </c>
    </row>
    <row r="39" spans="1:10">
      <c r="A39" s="303" t="s">
        <v>1529</v>
      </c>
      <c r="B39" s="143"/>
      <c r="C39" s="143"/>
      <c r="D39" s="143"/>
      <c r="E39" s="143"/>
      <c r="F39" s="143"/>
      <c r="G39" s="143"/>
      <c r="H39" s="143"/>
    </row>
    <row r="41" spans="1:10">
      <c r="A41" s="114" t="s">
        <v>123</v>
      </c>
      <c r="E41" s="141">
        <f>入力シート!C22</f>
        <v>0</v>
      </c>
    </row>
    <row r="43" spans="1:10">
      <c r="C43" s="289" t="s">
        <v>1005</v>
      </c>
    </row>
    <row r="45" spans="1:10">
      <c r="C45" s="114" t="s">
        <v>134</v>
      </c>
      <c r="F45" s="144">
        <f>入力シート!C8</f>
        <v>0</v>
      </c>
      <c r="G45" s="141"/>
      <c r="H45" s="141">
        <f>入力シート!C10</f>
        <v>0</v>
      </c>
      <c r="J45" s="138" t="s">
        <v>513</v>
      </c>
    </row>
    <row r="46" spans="1:10">
      <c r="F46" s="138"/>
      <c r="J46" s="138"/>
    </row>
    <row r="47" spans="1:10">
      <c r="F47" s="138"/>
      <c r="J47" s="138"/>
    </row>
    <row r="49" spans="1:10">
      <c r="A49" s="114" t="s">
        <v>124</v>
      </c>
      <c r="E49" s="143"/>
      <c r="F49" s="143"/>
      <c r="G49" s="143"/>
      <c r="H49" s="143"/>
      <c r="I49" s="143"/>
    </row>
    <row r="50" spans="1:10">
      <c r="E50" s="143"/>
      <c r="F50" s="143"/>
      <c r="G50" s="143"/>
      <c r="H50" s="143"/>
      <c r="I50" s="143"/>
    </row>
    <row r="51" spans="1:10">
      <c r="C51" s="114" t="s">
        <v>133</v>
      </c>
      <c r="E51" s="143"/>
      <c r="F51" s="143"/>
      <c r="G51" s="143"/>
      <c r="H51" s="143"/>
      <c r="I51" s="143"/>
      <c r="J51" s="138" t="s">
        <v>513</v>
      </c>
    </row>
    <row r="52" spans="1:10">
      <c r="E52" s="143"/>
      <c r="F52" s="143"/>
      <c r="G52" s="143"/>
      <c r="H52" s="143"/>
      <c r="I52" s="143"/>
      <c r="J52" s="138"/>
    </row>
    <row r="53" spans="1:10">
      <c r="E53" s="143"/>
      <c r="F53" s="143"/>
      <c r="G53" s="143"/>
      <c r="H53" s="143"/>
      <c r="I53" s="143"/>
    </row>
    <row r="54" spans="1:10">
      <c r="C54" s="114" t="s">
        <v>132</v>
      </c>
      <c r="E54" s="143"/>
      <c r="F54" s="143"/>
      <c r="G54" s="143"/>
      <c r="H54" s="143"/>
      <c r="I54" s="143"/>
      <c r="J54" s="138" t="s">
        <v>513</v>
      </c>
    </row>
  </sheetData>
  <mergeCells count="1">
    <mergeCell ref="A7:P7"/>
  </mergeCells>
  <phoneticPr fontId="3"/>
  <pageMargins left="0.70866141732283472" right="0.31496062992125984" top="0.74803149606299213" bottom="0.74803149606299213" header="0.31496062992125984" footer="0.31496062992125984"/>
  <pageSetup paperSize="9" scale="99" orientation="portrait" blackAndWhite="1"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T51"/>
  <sheetViews>
    <sheetView view="pageBreakPreview" zoomScaleNormal="100" zoomScaleSheetLayoutView="100" workbookViewId="0">
      <selection activeCell="T27" sqref="T27"/>
    </sheetView>
  </sheetViews>
  <sheetFormatPr defaultColWidth="5.875" defaultRowHeight="14.25"/>
  <cols>
    <col min="1" max="16384" width="5.875" style="114"/>
  </cols>
  <sheetData>
    <row r="1" spans="1:20">
      <c r="P1" s="138" t="s">
        <v>258</v>
      </c>
    </row>
    <row r="2" spans="1:20">
      <c r="P2" s="138"/>
    </row>
    <row r="3" spans="1:20">
      <c r="A3" s="920"/>
      <c r="B3" s="920"/>
      <c r="C3" s="920"/>
      <c r="D3" s="920"/>
      <c r="E3" s="920"/>
      <c r="F3" s="920"/>
      <c r="G3" s="920"/>
      <c r="H3" s="920"/>
      <c r="I3" s="920"/>
      <c r="J3" s="920"/>
      <c r="K3" s="920"/>
      <c r="L3" s="920"/>
      <c r="M3" s="920"/>
      <c r="N3" s="920"/>
      <c r="O3" s="920"/>
      <c r="P3" s="157"/>
      <c r="Q3" s="157"/>
      <c r="R3" s="157"/>
      <c r="S3" s="157"/>
      <c r="T3" s="157"/>
    </row>
    <row r="4" spans="1:20">
      <c r="N4" s="194"/>
      <c r="O4" s="194"/>
      <c r="P4" s="138"/>
    </row>
    <row r="5" spans="1:20">
      <c r="N5" s="194"/>
      <c r="O5" s="194"/>
      <c r="P5" s="138"/>
    </row>
    <row r="6" spans="1:20">
      <c r="N6" s="196"/>
      <c r="O6" s="196"/>
    </row>
    <row r="7" spans="1:20" ht="28.5">
      <c r="A7" s="921" t="s">
        <v>140</v>
      </c>
      <c r="B7" s="921"/>
      <c r="C7" s="921"/>
      <c r="D7" s="921"/>
      <c r="E7" s="921"/>
      <c r="F7" s="921"/>
      <c r="G7" s="921"/>
      <c r="H7" s="921"/>
      <c r="I7" s="921"/>
      <c r="J7" s="921"/>
      <c r="K7" s="921"/>
      <c r="L7" s="921"/>
      <c r="M7" s="921"/>
      <c r="N7" s="921"/>
      <c r="O7" s="921"/>
      <c r="P7" s="921"/>
    </row>
    <row r="10" spans="1:20">
      <c r="A10" s="295" t="s">
        <v>1012</v>
      </c>
      <c r="B10" s="152"/>
      <c r="C10" s="152"/>
      <c r="D10" s="152"/>
      <c r="E10" s="152"/>
      <c r="F10" s="152"/>
      <c r="G10" s="152"/>
      <c r="H10" s="152"/>
      <c r="I10" s="280" t="str">
        <f>入力シート!E11</f>
        <v/>
      </c>
      <c r="J10" s="152"/>
      <c r="K10" s="152"/>
      <c r="L10" s="295" t="s">
        <v>1013</v>
      </c>
      <c r="M10" s="152"/>
      <c r="N10" s="152"/>
      <c r="O10" s="152"/>
    </row>
    <row r="11" spans="1:20">
      <c r="A11" s="295" t="s">
        <v>1003</v>
      </c>
      <c r="B11" s="152"/>
      <c r="C11" s="152"/>
      <c r="D11" s="143"/>
      <c r="E11" s="392"/>
      <c r="F11" s="392"/>
      <c r="G11" s="392"/>
      <c r="H11" s="392"/>
      <c r="I11" s="392"/>
      <c r="J11" s="392"/>
    </row>
    <row r="12" spans="1:20">
      <c r="A12" s="295" t="s">
        <v>1006</v>
      </c>
    </row>
    <row r="14" spans="1:20">
      <c r="A14" s="114" t="s">
        <v>141</v>
      </c>
    </row>
    <row r="15" spans="1:20">
      <c r="A15" s="303" t="s">
        <v>1531</v>
      </c>
      <c r="B15" s="143"/>
      <c r="C15" s="143"/>
      <c r="D15" s="143"/>
      <c r="E15" s="143"/>
      <c r="F15" s="143"/>
      <c r="G15" s="143"/>
      <c r="H15" s="143"/>
      <c r="I15" s="143"/>
      <c r="J15" s="143"/>
    </row>
    <row r="17" spans="1:12">
      <c r="A17" s="114" t="s">
        <v>142</v>
      </c>
    </row>
    <row r="18" spans="1:12">
      <c r="A18" s="114" t="s">
        <v>143</v>
      </c>
      <c r="D18" s="143"/>
      <c r="E18" s="143"/>
      <c r="F18" s="143"/>
      <c r="G18" s="143"/>
      <c r="H18" s="143"/>
      <c r="I18" s="143"/>
      <c r="J18" s="143"/>
      <c r="K18" s="143"/>
    </row>
    <row r="19" spans="1:12">
      <c r="D19" s="143"/>
      <c r="E19" s="143"/>
      <c r="F19" s="143"/>
      <c r="G19" s="143"/>
      <c r="H19" s="143"/>
      <c r="I19" s="143"/>
      <c r="J19" s="143"/>
      <c r="K19" s="143"/>
    </row>
    <row r="20" spans="1:12">
      <c r="A20" s="114" t="s">
        <v>144</v>
      </c>
      <c r="D20" s="143"/>
      <c r="E20" s="143"/>
      <c r="F20" s="143"/>
      <c r="G20" s="143"/>
      <c r="H20" s="143"/>
      <c r="I20" s="143"/>
      <c r="J20" s="143"/>
      <c r="K20" s="143"/>
    </row>
    <row r="22" spans="1:12">
      <c r="A22" s="114" t="s">
        <v>145</v>
      </c>
      <c r="G22" s="143"/>
      <c r="H22" s="143"/>
      <c r="I22" s="143"/>
      <c r="J22" s="143"/>
      <c r="K22" s="143"/>
      <c r="L22" s="143"/>
    </row>
    <row r="24" spans="1:12">
      <c r="A24" s="114" t="s">
        <v>146</v>
      </c>
    </row>
    <row r="25" spans="1:12">
      <c r="A25" s="289" t="s">
        <v>1621</v>
      </c>
      <c r="F25" s="143"/>
    </row>
    <row r="26" spans="1:12">
      <c r="A26" s="289" t="s">
        <v>1622</v>
      </c>
    </row>
    <row r="28" spans="1:12">
      <c r="A28" s="114" t="s">
        <v>147</v>
      </c>
    </row>
    <row r="29" spans="1:12">
      <c r="A29" s="289" t="s">
        <v>1623</v>
      </c>
    </row>
    <row r="30" spans="1:12">
      <c r="A30" s="289" t="s">
        <v>1624</v>
      </c>
    </row>
    <row r="31" spans="1:12">
      <c r="A31" s="289" t="s">
        <v>1625</v>
      </c>
    </row>
    <row r="32" spans="1:12">
      <c r="A32" s="289" t="s">
        <v>1626</v>
      </c>
    </row>
    <row r="33" spans="1:10">
      <c r="A33" s="289" t="s">
        <v>1627</v>
      </c>
    </row>
    <row r="34" spans="1:10">
      <c r="A34" s="289" t="s">
        <v>1628</v>
      </c>
    </row>
    <row r="36" spans="1:10">
      <c r="A36" s="303" t="s">
        <v>1529</v>
      </c>
      <c r="B36" s="143"/>
      <c r="C36" s="143"/>
      <c r="D36" s="143"/>
      <c r="E36" s="143"/>
    </row>
    <row r="38" spans="1:10">
      <c r="A38" s="114" t="s">
        <v>123</v>
      </c>
      <c r="E38" s="141">
        <f>入力シート!C22</f>
        <v>0</v>
      </c>
    </row>
    <row r="40" spans="1:10">
      <c r="C40" s="289" t="s">
        <v>1005</v>
      </c>
    </row>
    <row r="42" spans="1:10">
      <c r="C42" s="114" t="s">
        <v>134</v>
      </c>
      <c r="F42" s="144">
        <f>入力シート!C8</f>
        <v>0</v>
      </c>
      <c r="G42" s="141"/>
      <c r="H42" s="141">
        <f>入力シート!C10</f>
        <v>0</v>
      </c>
      <c r="J42" s="138" t="s">
        <v>513</v>
      </c>
    </row>
    <row r="43" spans="1:10">
      <c r="F43" s="138"/>
      <c r="J43" s="138"/>
    </row>
    <row r="44" spans="1:10">
      <c r="F44" s="138"/>
      <c r="J44" s="138"/>
    </row>
    <row r="46" spans="1:10">
      <c r="A46" s="114" t="s">
        <v>124</v>
      </c>
      <c r="E46" s="143"/>
      <c r="F46" s="143"/>
      <c r="G46" s="143"/>
      <c r="H46" s="143"/>
      <c r="I46" s="143"/>
    </row>
    <row r="47" spans="1:10">
      <c r="E47" s="143"/>
      <c r="F47" s="143"/>
      <c r="G47" s="143"/>
      <c r="H47" s="143"/>
      <c r="I47" s="143"/>
    </row>
    <row r="48" spans="1:10">
      <c r="C48" s="114" t="s">
        <v>133</v>
      </c>
      <c r="E48" s="143"/>
      <c r="F48" s="143"/>
      <c r="G48" s="143"/>
      <c r="H48" s="143"/>
      <c r="I48" s="143"/>
      <c r="J48" s="138" t="s">
        <v>513</v>
      </c>
    </row>
    <row r="49" spans="3:10">
      <c r="E49" s="143"/>
      <c r="F49" s="143"/>
      <c r="G49" s="143"/>
      <c r="H49" s="143"/>
      <c r="I49" s="143"/>
      <c r="J49" s="138"/>
    </row>
    <row r="50" spans="3:10">
      <c r="E50" s="143"/>
      <c r="F50" s="143"/>
      <c r="G50" s="143"/>
      <c r="H50" s="143"/>
      <c r="I50" s="143"/>
    </row>
    <row r="51" spans="3:10">
      <c r="C51" s="114" t="s">
        <v>132</v>
      </c>
      <c r="E51" s="143"/>
      <c r="F51" s="143"/>
      <c r="G51" s="143"/>
      <c r="H51" s="143"/>
      <c r="I51" s="143"/>
      <c r="J51" s="138" t="s">
        <v>513</v>
      </c>
    </row>
  </sheetData>
  <mergeCells count="2">
    <mergeCell ref="A7:P7"/>
    <mergeCell ref="A3:O3"/>
  </mergeCells>
  <phoneticPr fontId="3"/>
  <pageMargins left="0.70866141732283472" right="0.31496062992125984" top="0.74803149606299213" bottom="0.74803149606299213" header="0.31496062992125984" footer="0.31496062992125984"/>
  <pageSetup paperSize="9" scale="99" orientation="portrait" blackAndWhite="1"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T48"/>
  <sheetViews>
    <sheetView view="pageBreakPreview" zoomScaleNormal="100" zoomScaleSheetLayoutView="100" workbookViewId="0">
      <selection activeCell="M32" sqref="M32"/>
    </sheetView>
  </sheetViews>
  <sheetFormatPr defaultColWidth="5.875" defaultRowHeight="14.25"/>
  <cols>
    <col min="1" max="16384" width="5.875" style="114"/>
  </cols>
  <sheetData>
    <row r="1" spans="1:20">
      <c r="P1" s="138" t="s">
        <v>259</v>
      </c>
    </row>
    <row r="2" spans="1:20">
      <c r="P2" s="138"/>
    </row>
    <row r="3" spans="1:20">
      <c r="A3" s="157"/>
      <c r="B3" s="157"/>
      <c r="C3" s="157"/>
      <c r="D3" s="157"/>
      <c r="E3" s="157"/>
      <c r="F3" s="157"/>
      <c r="G3" s="157"/>
      <c r="H3" s="157"/>
      <c r="I3" s="157"/>
      <c r="J3" s="157"/>
      <c r="K3" s="157"/>
      <c r="L3" s="157"/>
      <c r="M3" s="157"/>
      <c r="N3" s="197"/>
      <c r="O3" s="198"/>
      <c r="P3" s="157"/>
      <c r="Q3" s="157"/>
      <c r="R3" s="157"/>
      <c r="S3" s="157"/>
      <c r="T3" s="157"/>
    </row>
    <row r="4" spans="1:20">
      <c r="N4" s="1578" t="s">
        <v>136</v>
      </c>
      <c r="O4" s="1521"/>
      <c r="P4" s="138"/>
    </row>
    <row r="5" spans="1:20">
      <c r="N5" s="1578" t="s">
        <v>137</v>
      </c>
      <c r="O5" s="1521"/>
      <c r="P5" s="138"/>
    </row>
    <row r="6" spans="1:20">
      <c r="N6" s="182"/>
      <c r="O6" s="183"/>
    </row>
    <row r="7" spans="1:20" ht="28.5">
      <c r="A7" s="921" t="s">
        <v>148</v>
      </c>
      <c r="B7" s="921"/>
      <c r="C7" s="921"/>
      <c r="D7" s="921"/>
      <c r="E7" s="921"/>
      <c r="F7" s="921"/>
      <c r="G7" s="921"/>
      <c r="H7" s="921"/>
      <c r="I7" s="921"/>
      <c r="J7" s="921"/>
      <c r="K7" s="921"/>
      <c r="L7" s="921"/>
      <c r="M7" s="921"/>
      <c r="N7" s="921"/>
      <c r="O7" s="921"/>
      <c r="P7" s="921"/>
    </row>
    <row r="10" spans="1:20">
      <c r="A10" s="295" t="s">
        <v>1012</v>
      </c>
      <c r="B10" s="152"/>
      <c r="C10" s="152"/>
      <c r="D10" s="152"/>
      <c r="E10" s="152"/>
      <c r="F10" s="152"/>
      <c r="G10" s="152"/>
      <c r="H10" s="152"/>
      <c r="I10" s="280" t="str">
        <f>入力シート!E11</f>
        <v/>
      </c>
      <c r="J10" s="152"/>
      <c r="K10" s="152"/>
      <c r="L10" s="295" t="s">
        <v>1013</v>
      </c>
      <c r="M10" s="152"/>
      <c r="N10" s="152"/>
      <c r="O10" s="152"/>
    </row>
    <row r="11" spans="1:20">
      <c r="A11" s="295" t="s">
        <v>1003</v>
      </c>
      <c r="B11" s="143"/>
      <c r="C11" s="143"/>
      <c r="D11" s="143"/>
      <c r="E11" s="392"/>
      <c r="F11" s="392"/>
      <c r="G11" s="392"/>
      <c r="H11" s="392"/>
      <c r="I11" s="392"/>
      <c r="J11" s="392"/>
    </row>
    <row r="12" spans="1:20">
      <c r="A12" s="295" t="s">
        <v>1007</v>
      </c>
    </row>
    <row r="13" spans="1:20">
      <c r="A13" s="295" t="s">
        <v>1008</v>
      </c>
    </row>
    <row r="15" spans="1:20">
      <c r="A15" s="114" t="s">
        <v>149</v>
      </c>
    </row>
    <row r="16" spans="1:20">
      <c r="A16" s="289" t="s">
        <v>1532</v>
      </c>
      <c r="B16" s="143"/>
      <c r="C16" s="143"/>
      <c r="D16" s="143"/>
      <c r="E16" s="143"/>
      <c r="F16" s="143"/>
      <c r="G16" s="143"/>
      <c r="H16" s="143"/>
    </row>
    <row r="17" spans="1:12">
      <c r="A17" s="289" t="s">
        <v>1533</v>
      </c>
      <c r="B17" s="143"/>
      <c r="C17" s="143"/>
      <c r="D17" s="143"/>
      <c r="E17" s="143"/>
      <c r="F17" s="143"/>
      <c r="G17" s="143"/>
      <c r="H17" s="143"/>
    </row>
    <row r="18" spans="1:12">
      <c r="A18" s="114" t="s">
        <v>150</v>
      </c>
      <c r="B18" s="143"/>
      <c r="C18" s="143"/>
      <c r="D18" s="143"/>
      <c r="E18" s="143"/>
      <c r="F18" s="143"/>
      <c r="G18" s="143"/>
      <c r="H18" s="143"/>
    </row>
    <row r="20" spans="1:12">
      <c r="A20" s="114" t="s">
        <v>151</v>
      </c>
      <c r="D20" s="143"/>
      <c r="E20" s="143"/>
    </row>
    <row r="21" spans="1:12">
      <c r="A21" s="114" t="s">
        <v>152</v>
      </c>
      <c r="D21" s="143"/>
      <c r="E21" s="143"/>
    </row>
    <row r="23" spans="1:12">
      <c r="A23" s="114" t="s">
        <v>153</v>
      </c>
      <c r="F23" s="143"/>
      <c r="G23" s="143"/>
      <c r="H23" s="143"/>
      <c r="I23" s="143"/>
      <c r="J23" s="143"/>
      <c r="K23" s="143"/>
      <c r="L23" s="143"/>
    </row>
    <row r="26" spans="1:12">
      <c r="A26" s="114" t="s">
        <v>154</v>
      </c>
    </row>
    <row r="27" spans="1:12">
      <c r="A27" s="114" t="s">
        <v>127</v>
      </c>
    </row>
    <row r="28" spans="1:12">
      <c r="A28" s="114" t="s">
        <v>128</v>
      </c>
    </row>
    <row r="29" spans="1:12">
      <c r="A29" s="114" t="s">
        <v>129</v>
      </c>
    </row>
    <row r="30" spans="1:12">
      <c r="A30" s="114" t="s">
        <v>130</v>
      </c>
    </row>
    <row r="31" spans="1:12">
      <c r="A31" s="114" t="s">
        <v>131</v>
      </c>
    </row>
    <row r="32" spans="1:12">
      <c r="A32" s="114" t="s">
        <v>138</v>
      </c>
    </row>
    <row r="34" spans="1:10">
      <c r="A34" s="303" t="s">
        <v>1529</v>
      </c>
      <c r="B34" s="143"/>
      <c r="C34" s="143"/>
      <c r="D34" s="143"/>
      <c r="E34" s="143"/>
    </row>
    <row r="36" spans="1:10">
      <c r="A36" s="114" t="s">
        <v>123</v>
      </c>
      <c r="E36" s="141">
        <f>入力シート!C22</f>
        <v>0</v>
      </c>
    </row>
    <row r="38" spans="1:10">
      <c r="C38" s="289" t="s">
        <v>1005</v>
      </c>
    </row>
    <row r="40" spans="1:10">
      <c r="B40" s="114" t="s">
        <v>156</v>
      </c>
      <c r="F40" s="144">
        <f>入力シート!C8</f>
        <v>0</v>
      </c>
      <c r="G40" s="141"/>
      <c r="H40" s="141">
        <f>入力シート!C10</f>
        <v>0</v>
      </c>
      <c r="J40" s="138" t="s">
        <v>513</v>
      </c>
    </row>
    <row r="41" spans="1:10">
      <c r="F41" s="138"/>
      <c r="J41" s="138"/>
    </row>
    <row r="42" spans="1:10">
      <c r="F42" s="138"/>
      <c r="J42" s="138"/>
    </row>
    <row r="44" spans="1:10">
      <c r="A44" s="114" t="s">
        <v>124</v>
      </c>
      <c r="E44" s="143"/>
      <c r="F44" s="143"/>
      <c r="G44" s="143"/>
      <c r="H44" s="143"/>
      <c r="I44" s="143"/>
    </row>
    <row r="45" spans="1:10">
      <c r="E45" s="143"/>
      <c r="F45" s="143"/>
      <c r="G45" s="143"/>
      <c r="H45" s="143"/>
      <c r="I45" s="143"/>
    </row>
    <row r="46" spans="1:10">
      <c r="E46" s="143"/>
      <c r="F46" s="143"/>
      <c r="G46" s="143"/>
      <c r="H46" s="143"/>
      <c r="I46" s="143"/>
    </row>
    <row r="47" spans="1:10">
      <c r="B47" s="114" t="s">
        <v>155</v>
      </c>
      <c r="E47" s="143"/>
      <c r="F47" s="143"/>
      <c r="G47" s="143"/>
      <c r="H47" s="143"/>
      <c r="I47" s="143"/>
      <c r="J47" s="138" t="s">
        <v>513</v>
      </c>
    </row>
    <row r="48" spans="1:10">
      <c r="J48" s="138"/>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9" orientation="portrait" blackAndWhite="1"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T46"/>
  <sheetViews>
    <sheetView view="pageBreakPreview" zoomScaleNormal="100" zoomScaleSheetLayoutView="100" workbookViewId="0">
      <selection activeCell="Q25" sqref="Q25"/>
    </sheetView>
  </sheetViews>
  <sheetFormatPr defaultColWidth="5.875" defaultRowHeight="14.25"/>
  <cols>
    <col min="1" max="16384" width="5.875" style="289"/>
  </cols>
  <sheetData>
    <row r="1" spans="1:20">
      <c r="P1" s="290" t="s">
        <v>227</v>
      </c>
    </row>
    <row r="2" spans="1:20">
      <c r="P2" s="290"/>
    </row>
    <row r="3" spans="1:20">
      <c r="A3" s="293"/>
      <c r="B3" s="293"/>
      <c r="C3" s="293"/>
      <c r="D3" s="293"/>
      <c r="E3" s="293"/>
      <c r="F3" s="293"/>
      <c r="G3" s="293"/>
      <c r="H3" s="293"/>
      <c r="I3" s="293"/>
      <c r="J3" s="293"/>
      <c r="K3" s="293"/>
      <c r="L3" s="293"/>
      <c r="M3" s="293"/>
      <c r="N3" s="723"/>
      <c r="O3" s="725"/>
      <c r="P3" s="293"/>
      <c r="Q3" s="293"/>
      <c r="R3" s="293"/>
      <c r="S3" s="293"/>
      <c r="T3" s="293"/>
    </row>
    <row r="4" spans="1:20">
      <c r="N4" s="1786" t="s">
        <v>136</v>
      </c>
      <c r="O4" s="1279"/>
      <c r="P4" s="290"/>
    </row>
    <row r="5" spans="1:20">
      <c r="N5" s="1786" t="s">
        <v>137</v>
      </c>
      <c r="O5" s="1279"/>
      <c r="P5" s="290"/>
    </row>
    <row r="6" spans="1:20">
      <c r="N6" s="341"/>
      <c r="O6" s="336"/>
    </row>
    <row r="7" spans="1:20" ht="28.5">
      <c r="A7" s="921" t="s">
        <v>973</v>
      </c>
      <c r="B7" s="921"/>
      <c r="C7" s="921"/>
      <c r="D7" s="921"/>
      <c r="E7" s="921"/>
      <c r="F7" s="921"/>
      <c r="G7" s="921"/>
      <c r="H7" s="921"/>
      <c r="I7" s="921"/>
      <c r="J7" s="921"/>
      <c r="K7" s="921"/>
      <c r="L7" s="921"/>
      <c r="M7" s="921"/>
      <c r="N7" s="921"/>
      <c r="O7" s="921"/>
      <c r="P7" s="921"/>
    </row>
    <row r="10" spans="1:20" ht="18" customHeight="1">
      <c r="A10" s="295" t="s">
        <v>1012</v>
      </c>
      <c r="B10" s="152"/>
      <c r="C10" s="152"/>
      <c r="D10" s="152"/>
      <c r="E10" s="152"/>
      <c r="F10" s="152"/>
      <c r="G10" s="152"/>
      <c r="H10" s="152"/>
      <c r="I10" s="280" t="str">
        <f>入力シート!E11</f>
        <v/>
      </c>
      <c r="J10" s="152"/>
      <c r="K10" s="152"/>
      <c r="L10" s="295" t="s">
        <v>1013</v>
      </c>
      <c r="M10" s="152"/>
      <c r="N10" s="152"/>
      <c r="O10" s="152"/>
      <c r="P10" s="114"/>
    </row>
    <row r="11" spans="1:20" ht="18" customHeight="1">
      <c r="A11" s="295" t="s">
        <v>1003</v>
      </c>
      <c r="B11" s="295"/>
      <c r="C11" s="303"/>
      <c r="D11" s="303"/>
      <c r="E11" s="428"/>
      <c r="F11" s="428"/>
      <c r="G11" s="428"/>
      <c r="H11" s="428"/>
      <c r="I11" s="428"/>
      <c r="J11" s="428"/>
    </row>
    <row r="12" spans="1:20">
      <c r="A12" s="295" t="s">
        <v>1009</v>
      </c>
    </row>
    <row r="14" spans="1:20">
      <c r="A14" s="289" t="s">
        <v>223</v>
      </c>
    </row>
    <row r="15" spans="1:20">
      <c r="A15" s="289" t="s">
        <v>974</v>
      </c>
    </row>
    <row r="17" spans="1:8">
      <c r="A17" s="289" t="s">
        <v>151</v>
      </c>
      <c r="D17" s="303"/>
      <c r="E17" s="303"/>
    </row>
    <row r="18" spans="1:8">
      <c r="A18" s="289" t="s">
        <v>225</v>
      </c>
      <c r="C18" s="303"/>
      <c r="D18" s="303"/>
      <c r="E18" s="303"/>
      <c r="F18" s="303"/>
      <c r="G18" s="303"/>
    </row>
    <row r="20" spans="1:8">
      <c r="A20" s="289" t="s">
        <v>226</v>
      </c>
    </row>
    <row r="21" spans="1:8">
      <c r="A21" s="303" t="s">
        <v>1534</v>
      </c>
      <c r="B21" s="303"/>
      <c r="C21" s="303"/>
      <c r="D21" s="303"/>
      <c r="E21" s="303"/>
    </row>
    <row r="23" spans="1:8">
      <c r="A23" s="289" t="s">
        <v>975</v>
      </c>
    </row>
    <row r="24" spans="1:8">
      <c r="A24" s="289" t="s">
        <v>1623</v>
      </c>
    </row>
    <row r="25" spans="1:8">
      <c r="A25" s="289" t="s">
        <v>1624</v>
      </c>
    </row>
    <row r="26" spans="1:8">
      <c r="A26" s="289" t="s">
        <v>1625</v>
      </c>
    </row>
    <row r="27" spans="1:8">
      <c r="A27" s="289" t="s">
        <v>1626</v>
      </c>
    </row>
    <row r="28" spans="1:8">
      <c r="A28" s="289" t="s">
        <v>1627</v>
      </c>
    </row>
    <row r="29" spans="1:8">
      <c r="A29" s="289" t="s">
        <v>1628</v>
      </c>
    </row>
    <row r="31" spans="1:8">
      <c r="A31" s="303" t="s">
        <v>1529</v>
      </c>
      <c r="B31" s="303"/>
      <c r="C31" s="303"/>
      <c r="D31" s="303"/>
      <c r="E31" s="303"/>
      <c r="F31" s="303"/>
      <c r="G31" s="303"/>
      <c r="H31" s="303"/>
    </row>
    <row r="33" spans="1:10">
      <c r="A33" s="289" t="s">
        <v>123</v>
      </c>
      <c r="E33" s="280">
        <f>入力シート!C22</f>
        <v>0</v>
      </c>
    </row>
    <row r="35" spans="1:10">
      <c r="B35" s="293"/>
      <c r="C35" s="289" t="s">
        <v>1005</v>
      </c>
      <c r="D35" s="293"/>
      <c r="E35" s="293"/>
      <c r="F35" s="293"/>
      <c r="G35" s="293"/>
      <c r="H35" s="295"/>
      <c r="I35"/>
    </row>
    <row r="37" spans="1:10">
      <c r="C37" s="289" t="s">
        <v>134</v>
      </c>
      <c r="F37" s="648">
        <f>入力シート!C8</f>
        <v>0</v>
      </c>
      <c r="G37" s="280"/>
      <c r="H37" s="280">
        <f>入力シート!C10</f>
        <v>0</v>
      </c>
      <c r="J37" s="290" t="s">
        <v>513</v>
      </c>
    </row>
    <row r="38" spans="1:10">
      <c r="F38" s="290"/>
      <c r="J38" s="290"/>
    </row>
    <row r="39" spans="1:10">
      <c r="F39" s="290"/>
      <c r="J39" s="290"/>
    </row>
    <row r="41" spans="1:10">
      <c r="A41" s="289" t="s">
        <v>124</v>
      </c>
      <c r="E41" s="303"/>
      <c r="F41" s="303"/>
      <c r="G41" s="303"/>
      <c r="H41" s="303"/>
      <c r="I41" s="303"/>
    </row>
    <row r="42" spans="1:10">
      <c r="E42" s="303"/>
      <c r="F42" s="303"/>
      <c r="G42" s="303"/>
      <c r="H42" s="303"/>
      <c r="I42" s="303"/>
    </row>
    <row r="43" spans="1:10">
      <c r="C43" s="289" t="s">
        <v>133</v>
      </c>
      <c r="E43" s="303"/>
      <c r="F43" s="303"/>
      <c r="G43" s="303"/>
      <c r="H43" s="303"/>
      <c r="I43" s="303"/>
      <c r="J43" s="290" t="s">
        <v>513</v>
      </c>
    </row>
    <row r="44" spans="1:10">
      <c r="E44" s="303"/>
      <c r="F44" s="303"/>
      <c r="G44" s="303"/>
      <c r="H44" s="303"/>
      <c r="I44" s="303"/>
      <c r="J44" s="290"/>
    </row>
    <row r="45" spans="1:10">
      <c r="E45" s="303"/>
      <c r="F45" s="303"/>
      <c r="G45" s="303"/>
      <c r="H45" s="303"/>
      <c r="I45" s="303"/>
    </row>
    <row r="46" spans="1:10">
      <c r="C46" s="289" t="s">
        <v>132</v>
      </c>
      <c r="E46" s="303"/>
      <c r="F46" s="303"/>
      <c r="G46" s="303"/>
      <c r="H46" s="303"/>
      <c r="I46" s="303"/>
      <c r="J46" s="290" t="s">
        <v>513</v>
      </c>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9" orientation="portrait" blackAndWhite="1"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T46"/>
  <sheetViews>
    <sheetView view="pageBreakPreview" topLeftCell="A16" zoomScaleNormal="100" zoomScaleSheetLayoutView="100" workbookViewId="0">
      <selection activeCell="U31" sqref="U31"/>
    </sheetView>
  </sheetViews>
  <sheetFormatPr defaultColWidth="5.875" defaultRowHeight="14.25"/>
  <cols>
    <col min="1" max="16384" width="5.875" style="289"/>
  </cols>
  <sheetData>
    <row r="1" spans="1:20">
      <c r="P1" s="290" t="s">
        <v>341</v>
      </c>
    </row>
    <row r="2" spans="1:20">
      <c r="P2" s="290"/>
    </row>
    <row r="3" spans="1:20">
      <c r="A3" s="293"/>
      <c r="B3" s="293"/>
      <c r="C3" s="293"/>
      <c r="D3" s="293"/>
      <c r="E3" s="293"/>
      <c r="F3" s="293"/>
      <c r="G3" s="293"/>
      <c r="H3" s="293"/>
      <c r="I3" s="293"/>
      <c r="J3" s="293"/>
      <c r="K3" s="293"/>
      <c r="L3" s="293"/>
      <c r="M3" s="293"/>
      <c r="N3" s="723"/>
      <c r="O3" s="725"/>
      <c r="P3" s="293"/>
      <c r="Q3" s="293"/>
      <c r="R3" s="293"/>
      <c r="S3" s="293"/>
      <c r="T3" s="293"/>
    </row>
    <row r="4" spans="1:20">
      <c r="N4" s="1786" t="s">
        <v>136</v>
      </c>
      <c r="O4" s="1279"/>
      <c r="P4" s="290"/>
    </row>
    <row r="5" spans="1:20">
      <c r="N5" s="1786" t="s">
        <v>137</v>
      </c>
      <c r="O5" s="1279"/>
      <c r="P5" s="290"/>
    </row>
    <row r="6" spans="1:20">
      <c r="N6" s="341"/>
      <c r="O6" s="336"/>
    </row>
    <row r="7" spans="1:20" ht="28.5">
      <c r="A7" s="921" t="s">
        <v>339</v>
      </c>
      <c r="B7" s="921"/>
      <c r="C7" s="921"/>
      <c r="D7" s="921"/>
      <c r="E7" s="921"/>
      <c r="F7" s="921"/>
      <c r="G7" s="921"/>
      <c r="H7" s="921"/>
      <c r="I7" s="921"/>
      <c r="J7" s="921"/>
      <c r="K7" s="921"/>
      <c r="L7" s="921"/>
      <c r="M7" s="921"/>
      <c r="N7" s="921"/>
      <c r="O7" s="921"/>
      <c r="P7" s="921"/>
    </row>
    <row r="10" spans="1:20" ht="18" customHeight="1">
      <c r="A10" s="295" t="s">
        <v>1012</v>
      </c>
      <c r="B10" s="152"/>
      <c r="C10" s="152"/>
      <c r="D10" s="152"/>
      <c r="E10" s="152"/>
      <c r="F10" s="152"/>
      <c r="G10" s="152"/>
      <c r="H10" s="152"/>
      <c r="I10" s="280" t="str">
        <f>入力シート!E11</f>
        <v/>
      </c>
      <c r="J10" s="152"/>
      <c r="K10" s="152"/>
      <c r="L10" s="295" t="s">
        <v>1013</v>
      </c>
      <c r="M10" s="152"/>
      <c r="N10" s="152"/>
      <c r="O10" s="152"/>
      <c r="P10" s="114"/>
    </row>
    <row r="11" spans="1:20" ht="18" customHeight="1">
      <c r="A11" s="295" t="s">
        <v>1003</v>
      </c>
      <c r="B11" s="295"/>
      <c r="C11" s="295"/>
      <c r="D11" s="428"/>
      <c r="E11" s="428"/>
      <c r="F11" s="428"/>
      <c r="G11" s="428"/>
      <c r="H11" s="428"/>
      <c r="I11" s="428"/>
      <c r="J11" s="428"/>
    </row>
    <row r="12" spans="1:20">
      <c r="A12" s="295" t="s">
        <v>1009</v>
      </c>
    </row>
    <row r="14" spans="1:20">
      <c r="A14" s="289" t="s">
        <v>223</v>
      </c>
    </row>
    <row r="15" spans="1:20">
      <c r="A15" s="289" t="s">
        <v>340</v>
      </c>
    </row>
    <row r="17" spans="1:8">
      <c r="A17" s="289" t="s">
        <v>151</v>
      </c>
      <c r="D17" s="303"/>
      <c r="E17" s="303"/>
    </row>
    <row r="18" spans="1:8">
      <c r="A18" s="289" t="s">
        <v>225</v>
      </c>
      <c r="C18" s="303"/>
      <c r="D18" s="303"/>
      <c r="E18" s="303"/>
      <c r="F18" s="303"/>
      <c r="G18" s="303"/>
    </row>
    <row r="20" spans="1:8">
      <c r="A20" s="289" t="s">
        <v>226</v>
      </c>
    </row>
    <row r="21" spans="1:8">
      <c r="A21" s="303" t="s">
        <v>1534</v>
      </c>
      <c r="B21" s="303"/>
      <c r="C21" s="303"/>
      <c r="D21" s="303"/>
      <c r="E21" s="303"/>
    </row>
    <row r="23" spans="1:8">
      <c r="A23" s="289" t="s">
        <v>338</v>
      </c>
    </row>
    <row r="24" spans="1:8">
      <c r="A24" s="289" t="s">
        <v>1623</v>
      </c>
    </row>
    <row r="25" spans="1:8">
      <c r="A25" s="289" t="s">
        <v>1624</v>
      </c>
    </row>
    <row r="26" spans="1:8">
      <c r="A26" s="289" t="s">
        <v>1625</v>
      </c>
    </row>
    <row r="27" spans="1:8">
      <c r="A27" s="289" t="s">
        <v>1626</v>
      </c>
    </row>
    <row r="28" spans="1:8">
      <c r="A28" s="289" t="s">
        <v>1627</v>
      </c>
    </row>
    <row r="29" spans="1:8">
      <c r="A29" s="289" t="s">
        <v>1628</v>
      </c>
    </row>
    <row r="31" spans="1:8">
      <c r="A31" s="303" t="s">
        <v>1529</v>
      </c>
      <c r="B31" s="303"/>
      <c r="C31" s="303"/>
      <c r="D31" s="303"/>
      <c r="E31" s="303"/>
      <c r="F31" s="303"/>
      <c r="G31" s="303"/>
      <c r="H31" s="303"/>
    </row>
    <row r="33" spans="1:10">
      <c r="A33" s="289" t="s">
        <v>123</v>
      </c>
      <c r="E33" s="280">
        <f>入力シート!C22</f>
        <v>0</v>
      </c>
    </row>
    <row r="35" spans="1:10">
      <c r="C35" s="289" t="s">
        <v>1005</v>
      </c>
    </row>
    <row r="37" spans="1:10">
      <c r="C37" s="289" t="s">
        <v>134</v>
      </c>
      <c r="F37" s="306">
        <f>入力シート!C8</f>
        <v>0</v>
      </c>
      <c r="G37" s="280"/>
      <c r="H37" s="280">
        <f>入力シート!C10</f>
        <v>0</v>
      </c>
      <c r="J37" s="290" t="s">
        <v>513</v>
      </c>
    </row>
    <row r="38" spans="1:10">
      <c r="F38" s="290"/>
      <c r="J38" s="290"/>
    </row>
    <row r="39" spans="1:10">
      <c r="F39" s="290"/>
      <c r="J39" s="290"/>
    </row>
    <row r="41" spans="1:10">
      <c r="A41" s="289" t="s">
        <v>124</v>
      </c>
      <c r="E41" s="303"/>
      <c r="F41" s="303"/>
      <c r="G41" s="303"/>
      <c r="H41" s="303"/>
      <c r="I41" s="303"/>
    </row>
    <row r="42" spans="1:10">
      <c r="E42" s="303"/>
      <c r="F42" s="303"/>
      <c r="G42" s="303"/>
      <c r="H42" s="303"/>
      <c r="I42" s="303"/>
    </row>
    <row r="43" spans="1:10">
      <c r="C43" s="289" t="s">
        <v>133</v>
      </c>
      <c r="E43" s="303"/>
      <c r="F43" s="303"/>
      <c r="G43" s="303"/>
      <c r="H43" s="303"/>
      <c r="I43" s="303"/>
      <c r="J43" s="290" t="s">
        <v>513</v>
      </c>
    </row>
    <row r="44" spans="1:10">
      <c r="E44" s="303"/>
      <c r="F44" s="303"/>
      <c r="G44" s="303"/>
      <c r="H44" s="303"/>
      <c r="I44" s="303"/>
      <c r="J44" s="290"/>
    </row>
    <row r="45" spans="1:10">
      <c r="E45" s="303"/>
      <c r="F45" s="303"/>
      <c r="G45" s="303"/>
      <c r="H45" s="303"/>
      <c r="I45" s="303"/>
    </row>
    <row r="46" spans="1:10">
      <c r="C46" s="289" t="s">
        <v>132</v>
      </c>
      <c r="E46" s="303"/>
      <c r="F46" s="303"/>
      <c r="G46" s="303"/>
      <c r="H46" s="303"/>
      <c r="I46" s="303"/>
      <c r="J46" s="290" t="s">
        <v>513</v>
      </c>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9" orientation="portrait" blackAndWhite="1"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T46"/>
  <sheetViews>
    <sheetView view="pageBreakPreview" topLeftCell="A4" zoomScaleNormal="100" zoomScaleSheetLayoutView="100" workbookViewId="0">
      <selection activeCell="M36" sqref="M36"/>
    </sheetView>
  </sheetViews>
  <sheetFormatPr defaultColWidth="5.875" defaultRowHeight="14.25"/>
  <cols>
    <col min="1" max="16384" width="5.875" style="289"/>
  </cols>
  <sheetData>
    <row r="1" spans="1:20">
      <c r="P1" s="290" t="s">
        <v>978</v>
      </c>
    </row>
    <row r="2" spans="1:20">
      <c r="P2" s="290"/>
    </row>
    <row r="3" spans="1:20">
      <c r="A3" s="293"/>
      <c r="B3" s="293"/>
      <c r="C3" s="293"/>
      <c r="D3" s="293"/>
      <c r="E3" s="293"/>
      <c r="F3" s="293"/>
      <c r="G3" s="293"/>
      <c r="H3" s="293"/>
      <c r="I3" s="293"/>
      <c r="J3" s="293"/>
      <c r="K3" s="293"/>
      <c r="L3" s="293"/>
      <c r="M3" s="293"/>
      <c r="N3" s="723"/>
      <c r="O3" s="725"/>
      <c r="P3" s="293"/>
      <c r="Q3" s="293"/>
      <c r="R3" s="293"/>
      <c r="S3" s="293"/>
      <c r="T3" s="293"/>
    </row>
    <row r="4" spans="1:20">
      <c r="N4" s="1786" t="s">
        <v>136</v>
      </c>
      <c r="O4" s="1279"/>
      <c r="P4" s="290"/>
    </row>
    <row r="5" spans="1:20">
      <c r="N5" s="1786" t="s">
        <v>137</v>
      </c>
      <c r="O5" s="1279"/>
      <c r="P5" s="290"/>
    </row>
    <row r="6" spans="1:20">
      <c r="N6" s="341"/>
      <c r="O6" s="336"/>
    </row>
    <row r="7" spans="1:20" ht="28.5">
      <c r="A7" s="921" t="s">
        <v>979</v>
      </c>
      <c r="B7" s="921"/>
      <c r="C7" s="921"/>
      <c r="D7" s="921"/>
      <c r="E7" s="921"/>
      <c r="F7" s="921"/>
      <c r="G7" s="921"/>
      <c r="H7" s="921"/>
      <c r="I7" s="921"/>
      <c r="J7" s="921"/>
      <c r="K7" s="921"/>
      <c r="L7" s="921"/>
      <c r="M7" s="921"/>
      <c r="N7" s="921"/>
      <c r="O7" s="921"/>
      <c r="P7" s="921"/>
    </row>
    <row r="10" spans="1:20" ht="18" customHeight="1">
      <c r="A10" s="295" t="s">
        <v>1012</v>
      </c>
      <c r="B10" s="152"/>
      <c r="C10" s="152"/>
      <c r="D10" s="152"/>
      <c r="E10" s="152"/>
      <c r="F10" s="152"/>
      <c r="G10" s="152"/>
      <c r="H10" s="152"/>
      <c r="I10" s="280" t="str">
        <f>入力シート!E11</f>
        <v/>
      </c>
      <c r="J10" s="152"/>
      <c r="K10" s="152"/>
      <c r="L10" s="295" t="s">
        <v>1013</v>
      </c>
      <c r="M10" s="152"/>
      <c r="N10" s="152"/>
      <c r="O10" s="152"/>
      <c r="P10" s="114"/>
    </row>
    <row r="11" spans="1:20" ht="18" customHeight="1">
      <c r="A11" s="295" t="s">
        <v>1003</v>
      </c>
      <c r="B11" s="295"/>
      <c r="C11" s="303"/>
      <c r="D11" s="303"/>
      <c r="E11" s="428"/>
      <c r="F11" s="428"/>
      <c r="G11" s="428"/>
      <c r="H11" s="428"/>
      <c r="I11" s="428"/>
      <c r="J11" s="428"/>
    </row>
    <row r="12" spans="1:20">
      <c r="A12" s="295" t="s">
        <v>1010</v>
      </c>
    </row>
    <row r="14" spans="1:20">
      <c r="A14" s="289" t="s">
        <v>223</v>
      </c>
    </row>
    <row r="15" spans="1:20">
      <c r="A15" s="289" t="s">
        <v>980</v>
      </c>
    </row>
    <row r="17" spans="1:8">
      <c r="A17" s="289" t="s">
        <v>151</v>
      </c>
      <c r="D17" s="303"/>
      <c r="E17" s="303"/>
    </row>
    <row r="18" spans="1:8">
      <c r="A18" s="289" t="s">
        <v>981</v>
      </c>
      <c r="C18" s="303"/>
      <c r="D18" s="303"/>
      <c r="E18" s="303"/>
      <c r="F18" s="303"/>
      <c r="G18" s="303"/>
    </row>
    <row r="20" spans="1:8">
      <c r="A20" s="289" t="s">
        <v>226</v>
      </c>
    </row>
    <row r="21" spans="1:8">
      <c r="A21" s="303" t="s">
        <v>1534</v>
      </c>
      <c r="B21" s="303"/>
      <c r="C21" s="303"/>
      <c r="D21" s="303"/>
      <c r="E21" s="303"/>
    </row>
    <row r="23" spans="1:8">
      <c r="A23" s="289" t="s">
        <v>975</v>
      </c>
    </row>
    <row r="24" spans="1:8">
      <c r="A24" s="289" t="s">
        <v>1623</v>
      </c>
    </row>
    <row r="25" spans="1:8">
      <c r="A25" s="289" t="s">
        <v>1624</v>
      </c>
    </row>
    <row r="26" spans="1:8">
      <c r="A26" s="289" t="s">
        <v>1625</v>
      </c>
    </row>
    <row r="27" spans="1:8">
      <c r="A27" s="289" t="s">
        <v>1626</v>
      </c>
    </row>
    <row r="28" spans="1:8">
      <c r="A28" s="289" t="s">
        <v>976</v>
      </c>
    </row>
    <row r="29" spans="1:8">
      <c r="A29" s="289" t="s">
        <v>977</v>
      </c>
    </row>
    <row r="31" spans="1:8">
      <c r="A31" s="303" t="s">
        <v>1529</v>
      </c>
      <c r="B31" s="303"/>
      <c r="C31" s="303"/>
      <c r="D31" s="303"/>
      <c r="E31" s="303"/>
      <c r="F31" s="303"/>
      <c r="G31" s="303"/>
      <c r="H31" s="303"/>
    </row>
    <row r="33" spans="1:11">
      <c r="A33" s="289" t="s">
        <v>123</v>
      </c>
      <c r="E33" s="141">
        <f>入力シート!C22</f>
        <v>0</v>
      </c>
    </row>
    <row r="35" spans="1:11">
      <c r="B35" s="293"/>
      <c r="C35" s="289" t="s">
        <v>1005</v>
      </c>
      <c r="D35" s="293"/>
      <c r="E35" s="293"/>
      <c r="F35" s="293"/>
      <c r="G35" s="293"/>
      <c r="H35" s="295"/>
      <c r="I35"/>
      <c r="J35"/>
      <c r="K35"/>
    </row>
    <row r="37" spans="1:11">
      <c r="C37" s="289" t="s">
        <v>134</v>
      </c>
      <c r="F37" s="144">
        <f>入力シート!C8</f>
        <v>0</v>
      </c>
      <c r="G37" s="141"/>
      <c r="H37" s="141">
        <f>入力シート!C10</f>
        <v>0</v>
      </c>
      <c r="J37" s="290" t="s">
        <v>513</v>
      </c>
    </row>
    <row r="38" spans="1:11">
      <c r="F38" s="290"/>
      <c r="J38" s="290"/>
    </row>
    <row r="39" spans="1:11">
      <c r="F39" s="290"/>
      <c r="J39" s="290"/>
    </row>
    <row r="41" spans="1:11">
      <c r="A41" s="289" t="s">
        <v>124</v>
      </c>
      <c r="E41" s="303"/>
      <c r="F41" s="303"/>
      <c r="G41" s="303"/>
      <c r="H41" s="303"/>
      <c r="I41" s="303"/>
    </row>
    <row r="42" spans="1:11">
      <c r="E42" s="303"/>
      <c r="F42" s="303"/>
      <c r="G42" s="303"/>
      <c r="H42" s="303"/>
      <c r="I42" s="303"/>
    </row>
    <row r="43" spans="1:11">
      <c r="C43" s="289" t="s">
        <v>133</v>
      </c>
      <c r="E43" s="303"/>
      <c r="F43" s="303"/>
      <c r="G43" s="303"/>
      <c r="H43" s="303"/>
      <c r="I43" s="303"/>
      <c r="J43" s="290" t="s">
        <v>513</v>
      </c>
    </row>
    <row r="44" spans="1:11">
      <c r="E44" s="303"/>
      <c r="F44" s="303"/>
      <c r="G44" s="303"/>
      <c r="H44" s="303"/>
      <c r="I44" s="303"/>
      <c r="J44" s="290"/>
    </row>
    <row r="45" spans="1:11">
      <c r="E45" s="303"/>
      <c r="F45" s="303"/>
      <c r="G45" s="303"/>
      <c r="H45" s="303"/>
      <c r="I45" s="303"/>
    </row>
    <row r="46" spans="1:11">
      <c r="C46" s="289" t="s">
        <v>132</v>
      </c>
      <c r="E46" s="303"/>
      <c r="F46" s="303"/>
      <c r="G46" s="303"/>
      <c r="H46" s="303"/>
      <c r="I46" s="303"/>
      <c r="J46" s="290" t="s">
        <v>513</v>
      </c>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9" orientation="portrait" blackAndWhite="1"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T46"/>
  <sheetViews>
    <sheetView view="pageBreakPreview" topLeftCell="A19" zoomScaleNormal="100" zoomScaleSheetLayoutView="100" workbookViewId="0">
      <selection activeCell="G8" sqref="G8"/>
    </sheetView>
  </sheetViews>
  <sheetFormatPr defaultColWidth="5.875" defaultRowHeight="14.25"/>
  <cols>
    <col min="1" max="16384" width="5.875" style="289"/>
  </cols>
  <sheetData>
    <row r="1" spans="1:20">
      <c r="P1" s="290" t="s">
        <v>982</v>
      </c>
    </row>
    <row r="2" spans="1:20">
      <c r="P2" s="290"/>
    </row>
    <row r="3" spans="1:20">
      <c r="A3" s="293"/>
      <c r="B3" s="293"/>
      <c r="C3" s="293"/>
      <c r="D3" s="293"/>
      <c r="E3" s="293"/>
      <c r="F3" s="293"/>
      <c r="G3" s="293"/>
      <c r="H3" s="293"/>
      <c r="I3" s="293"/>
      <c r="J3" s="293"/>
      <c r="K3" s="293"/>
      <c r="L3" s="293"/>
      <c r="M3" s="293"/>
      <c r="N3" s="723"/>
      <c r="O3" s="725"/>
      <c r="P3" s="293"/>
      <c r="Q3" s="293"/>
      <c r="R3" s="293"/>
      <c r="S3" s="293"/>
      <c r="T3" s="293"/>
    </row>
    <row r="4" spans="1:20">
      <c r="N4" s="1786" t="s">
        <v>136</v>
      </c>
      <c r="O4" s="1279"/>
      <c r="P4" s="290"/>
    </row>
    <row r="5" spans="1:20">
      <c r="N5" s="1786" t="s">
        <v>137</v>
      </c>
      <c r="O5" s="1279"/>
      <c r="P5" s="290"/>
    </row>
    <row r="6" spans="1:20">
      <c r="N6" s="341"/>
      <c r="O6" s="336"/>
    </row>
    <row r="7" spans="1:20" ht="25.5">
      <c r="A7" s="1873" t="s">
        <v>983</v>
      </c>
      <c r="B7" s="1873"/>
      <c r="C7" s="1873"/>
      <c r="D7" s="1873"/>
      <c r="E7" s="1873"/>
      <c r="F7" s="1873"/>
      <c r="G7" s="1873"/>
      <c r="H7" s="1873"/>
      <c r="I7" s="1873"/>
      <c r="J7" s="1873"/>
      <c r="K7" s="1873"/>
      <c r="L7" s="1873"/>
      <c r="M7" s="1873"/>
      <c r="N7" s="1873"/>
      <c r="O7" s="1873"/>
      <c r="P7" s="1873"/>
    </row>
    <row r="10" spans="1:20" ht="18" customHeight="1">
      <c r="A10" s="295" t="s">
        <v>1012</v>
      </c>
      <c r="B10" s="152"/>
      <c r="C10" s="152"/>
      <c r="D10" s="152"/>
      <c r="E10" s="152"/>
      <c r="F10" s="152"/>
      <c r="G10" s="152"/>
      <c r="H10" s="152"/>
      <c r="I10" s="280" t="str">
        <f>入力シート!E11</f>
        <v/>
      </c>
      <c r="J10" s="152"/>
      <c r="K10" s="152"/>
      <c r="L10" s="295" t="s">
        <v>1013</v>
      </c>
      <c r="M10" s="152"/>
      <c r="N10" s="152"/>
      <c r="O10" s="152"/>
      <c r="P10" s="114"/>
    </row>
    <row r="11" spans="1:20" ht="18" customHeight="1">
      <c r="A11" s="295" t="s">
        <v>1003</v>
      </c>
      <c r="B11" s="295"/>
      <c r="C11" s="303"/>
      <c r="D11" s="303"/>
      <c r="E11" s="428"/>
      <c r="F11" s="428"/>
      <c r="G11" s="428"/>
      <c r="H11" s="428"/>
      <c r="I11" s="428"/>
      <c r="J11" s="428"/>
    </row>
    <row r="12" spans="1:20">
      <c r="A12" s="295" t="s">
        <v>1010</v>
      </c>
    </row>
    <row r="14" spans="1:20">
      <c r="A14" s="289" t="s">
        <v>223</v>
      </c>
    </row>
    <row r="15" spans="1:20">
      <c r="A15" s="289" t="s">
        <v>984</v>
      </c>
    </row>
    <row r="17" spans="1:8">
      <c r="A17" s="289" t="s">
        <v>151</v>
      </c>
      <c r="D17" s="303"/>
      <c r="E17" s="303"/>
    </row>
    <row r="18" spans="1:8">
      <c r="A18" s="289" t="s">
        <v>985</v>
      </c>
      <c r="C18" s="303"/>
      <c r="D18" s="303"/>
      <c r="E18" s="303"/>
      <c r="F18" s="303"/>
      <c r="G18" s="303"/>
    </row>
    <row r="20" spans="1:8">
      <c r="A20" s="289" t="s">
        <v>226</v>
      </c>
    </row>
    <row r="21" spans="1:8">
      <c r="A21" s="303" t="s">
        <v>1535</v>
      </c>
      <c r="B21" s="303"/>
      <c r="C21" s="303"/>
      <c r="D21" s="303"/>
      <c r="E21" s="303"/>
    </row>
    <row r="23" spans="1:8">
      <c r="A23" s="289" t="s">
        <v>986</v>
      </c>
    </row>
    <row r="24" spans="1:8">
      <c r="A24" s="289" t="s">
        <v>1623</v>
      </c>
    </row>
    <row r="25" spans="1:8">
      <c r="A25" s="289" t="s">
        <v>1624</v>
      </c>
    </row>
    <row r="26" spans="1:8">
      <c r="A26" s="289" t="s">
        <v>1625</v>
      </c>
    </row>
    <row r="27" spans="1:8">
      <c r="A27" s="289" t="s">
        <v>1626</v>
      </c>
    </row>
    <row r="28" spans="1:8">
      <c r="A28" s="289" t="s">
        <v>1627</v>
      </c>
    </row>
    <row r="29" spans="1:8">
      <c r="A29" s="289" t="s">
        <v>1628</v>
      </c>
    </row>
    <row r="31" spans="1:8">
      <c r="A31" s="303" t="s">
        <v>1536</v>
      </c>
      <c r="B31" s="303"/>
      <c r="C31" s="303"/>
      <c r="D31" s="303"/>
      <c r="E31" s="303"/>
      <c r="F31" s="303"/>
      <c r="G31" s="303"/>
      <c r="H31" s="303"/>
    </row>
    <row r="33" spans="1:11">
      <c r="A33" s="289" t="s">
        <v>123</v>
      </c>
      <c r="E33" s="141">
        <f>入力シート!C22</f>
        <v>0</v>
      </c>
    </row>
    <row r="35" spans="1:11">
      <c r="B35" s="293"/>
      <c r="C35" s="289" t="s">
        <v>1005</v>
      </c>
      <c r="D35" s="293"/>
      <c r="E35" s="293"/>
      <c r="F35" s="293"/>
      <c r="G35" s="293"/>
      <c r="H35" s="295"/>
      <c r="I35"/>
      <c r="J35"/>
      <c r="K35"/>
    </row>
    <row r="37" spans="1:11">
      <c r="C37" s="289" t="s">
        <v>134</v>
      </c>
      <c r="F37" s="144">
        <f>入力シート!C8</f>
        <v>0</v>
      </c>
      <c r="G37" s="141"/>
      <c r="H37" s="141">
        <f>入力シート!C10</f>
        <v>0</v>
      </c>
      <c r="J37" s="290" t="s">
        <v>513</v>
      </c>
    </row>
    <row r="38" spans="1:11">
      <c r="F38" s="290"/>
      <c r="J38" s="290"/>
    </row>
    <row r="39" spans="1:11">
      <c r="F39" s="290"/>
      <c r="J39" s="290"/>
    </row>
    <row r="41" spans="1:11">
      <c r="A41" s="289" t="s">
        <v>124</v>
      </c>
      <c r="E41" s="303"/>
      <c r="F41" s="303"/>
      <c r="G41" s="303"/>
      <c r="H41" s="303"/>
      <c r="I41" s="303"/>
    </row>
    <row r="42" spans="1:11">
      <c r="E42" s="303"/>
      <c r="F42" s="303"/>
      <c r="G42" s="303"/>
      <c r="H42" s="303"/>
      <c r="I42" s="303"/>
    </row>
    <row r="43" spans="1:11">
      <c r="C43" s="289" t="s">
        <v>133</v>
      </c>
      <c r="E43" s="303"/>
      <c r="F43" s="303"/>
      <c r="G43" s="303"/>
      <c r="H43" s="303"/>
      <c r="I43" s="303"/>
      <c r="J43" s="290" t="s">
        <v>513</v>
      </c>
    </row>
    <row r="44" spans="1:11">
      <c r="E44" s="303"/>
      <c r="F44" s="303"/>
      <c r="G44" s="303"/>
      <c r="H44" s="303"/>
      <c r="I44" s="303"/>
      <c r="J44" s="290"/>
    </row>
    <row r="45" spans="1:11">
      <c r="E45" s="303"/>
      <c r="F45" s="303"/>
      <c r="G45" s="303"/>
      <c r="H45" s="303"/>
      <c r="I45" s="303"/>
    </row>
    <row r="46" spans="1:11">
      <c r="C46" s="289" t="s">
        <v>132</v>
      </c>
      <c r="E46" s="303"/>
      <c r="F46" s="303"/>
      <c r="G46" s="303"/>
      <c r="H46" s="303"/>
      <c r="I46" s="303"/>
      <c r="J46" s="290" t="s">
        <v>513</v>
      </c>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9" orientation="portrait" blackAndWhite="1" r:id="rId1"/>
  <headerFooter alignWithMargins="0"/>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T46"/>
  <sheetViews>
    <sheetView view="pageBreakPreview" topLeftCell="A19" zoomScaleNormal="100" zoomScaleSheetLayoutView="100" workbookViewId="0">
      <selection activeCell="U31" sqref="U31"/>
    </sheetView>
  </sheetViews>
  <sheetFormatPr defaultColWidth="5.875" defaultRowHeight="14.25"/>
  <cols>
    <col min="1" max="16384" width="5.875" style="289"/>
  </cols>
  <sheetData>
    <row r="1" spans="1:20">
      <c r="P1" s="290" t="s">
        <v>987</v>
      </c>
    </row>
    <row r="2" spans="1:20">
      <c r="P2" s="290"/>
    </row>
    <row r="3" spans="1:20">
      <c r="A3" s="293"/>
      <c r="B3" s="293"/>
      <c r="C3" s="293"/>
      <c r="D3" s="293"/>
      <c r="E3" s="293"/>
      <c r="F3" s="293"/>
      <c r="G3" s="293"/>
      <c r="H3" s="293"/>
      <c r="I3" s="293"/>
      <c r="J3" s="293"/>
      <c r="K3" s="293"/>
      <c r="L3" s="293"/>
      <c r="M3" s="293"/>
      <c r="N3" s="723"/>
      <c r="O3" s="725"/>
      <c r="P3" s="293"/>
      <c r="Q3" s="293"/>
      <c r="R3" s="293"/>
      <c r="S3" s="293"/>
      <c r="T3" s="293"/>
    </row>
    <row r="4" spans="1:20">
      <c r="N4" s="1786" t="s">
        <v>136</v>
      </c>
      <c r="O4" s="1279"/>
      <c r="P4" s="290"/>
    </row>
    <row r="5" spans="1:20">
      <c r="N5" s="1786" t="s">
        <v>137</v>
      </c>
      <c r="O5" s="1279"/>
      <c r="P5" s="290"/>
    </row>
    <row r="6" spans="1:20">
      <c r="N6" s="341"/>
      <c r="O6" s="336"/>
    </row>
    <row r="7" spans="1:20" ht="28.5">
      <c r="A7" s="921" t="s">
        <v>988</v>
      </c>
      <c r="B7" s="921"/>
      <c r="C7" s="921"/>
      <c r="D7" s="921"/>
      <c r="E7" s="921"/>
      <c r="F7" s="921"/>
      <c r="G7" s="921"/>
      <c r="H7" s="921"/>
      <c r="I7" s="921"/>
      <c r="J7" s="921"/>
      <c r="K7" s="921"/>
      <c r="L7" s="921"/>
      <c r="M7" s="921"/>
      <c r="N7" s="921"/>
      <c r="O7" s="921"/>
      <c r="P7" s="921"/>
    </row>
    <row r="9" spans="1:20">
      <c r="A9" s="295" t="s">
        <v>1012</v>
      </c>
      <c r="B9" s="152"/>
      <c r="C9" s="152"/>
      <c r="D9" s="152"/>
      <c r="E9" s="152"/>
      <c r="F9" s="152"/>
      <c r="G9" s="152"/>
      <c r="H9" s="152"/>
      <c r="I9" s="280" t="str">
        <f>入力シート!E11</f>
        <v/>
      </c>
      <c r="J9" s="152"/>
      <c r="K9" s="152"/>
      <c r="L9" s="295" t="s">
        <v>1013</v>
      </c>
      <c r="M9" s="152"/>
      <c r="N9" s="152"/>
      <c r="O9" s="152"/>
      <c r="P9" s="114"/>
    </row>
    <row r="10" spans="1:20">
      <c r="A10" s="295" t="s">
        <v>1003</v>
      </c>
      <c r="D10" s="428"/>
      <c r="E10" s="428"/>
      <c r="F10" s="428"/>
      <c r="G10" s="428"/>
      <c r="H10" s="428"/>
      <c r="I10" s="428"/>
      <c r="J10" s="428"/>
    </row>
    <row r="11" spans="1:20">
      <c r="A11" s="295" t="s">
        <v>1010</v>
      </c>
    </row>
    <row r="14" spans="1:20">
      <c r="A14" s="289" t="s">
        <v>223</v>
      </c>
    </row>
    <row r="15" spans="1:20">
      <c r="A15" s="289" t="s">
        <v>989</v>
      </c>
    </row>
    <row r="17" spans="1:8">
      <c r="A17" s="289" t="s">
        <v>151</v>
      </c>
      <c r="D17" s="303"/>
      <c r="E17" s="303"/>
    </row>
    <row r="18" spans="1:8">
      <c r="A18" s="289" t="s">
        <v>985</v>
      </c>
      <c r="C18" s="303"/>
      <c r="D18" s="303"/>
      <c r="E18" s="303"/>
      <c r="F18" s="303"/>
      <c r="G18" s="303"/>
    </row>
    <row r="20" spans="1:8">
      <c r="A20" s="289" t="s">
        <v>226</v>
      </c>
    </row>
    <row r="21" spans="1:8">
      <c r="A21" s="303" t="s">
        <v>1535</v>
      </c>
      <c r="B21" s="303"/>
      <c r="C21" s="303"/>
      <c r="D21" s="303"/>
      <c r="E21" s="303"/>
    </row>
    <row r="23" spans="1:8">
      <c r="A23" s="289" t="s">
        <v>986</v>
      </c>
    </row>
    <row r="24" spans="1:8">
      <c r="A24" s="289" t="s">
        <v>1623</v>
      </c>
    </row>
    <row r="25" spans="1:8">
      <c r="A25" s="289" t="s">
        <v>1624</v>
      </c>
    </row>
    <row r="26" spans="1:8">
      <c r="A26" s="289" t="s">
        <v>1625</v>
      </c>
    </row>
    <row r="27" spans="1:8">
      <c r="A27" s="289" t="s">
        <v>1626</v>
      </c>
    </row>
    <row r="28" spans="1:8">
      <c r="A28" s="289" t="s">
        <v>1627</v>
      </c>
    </row>
    <row r="29" spans="1:8">
      <c r="A29" s="289" t="s">
        <v>1628</v>
      </c>
    </row>
    <row r="31" spans="1:8">
      <c r="A31" s="303" t="s">
        <v>1536</v>
      </c>
      <c r="B31" s="303"/>
      <c r="C31" s="303"/>
      <c r="D31" s="303"/>
      <c r="E31" s="303"/>
      <c r="F31" s="303"/>
      <c r="G31" s="303"/>
      <c r="H31" s="303"/>
    </row>
    <row r="33" spans="1:11">
      <c r="A33" s="289" t="s">
        <v>123</v>
      </c>
      <c r="E33" s="141">
        <f>入力シート!C22</f>
        <v>0</v>
      </c>
    </row>
    <row r="35" spans="1:11">
      <c r="B35" s="293"/>
      <c r="C35" s="289" t="s">
        <v>1005</v>
      </c>
      <c r="D35" s="293"/>
      <c r="E35" s="293"/>
      <c r="F35" s="293"/>
      <c r="G35" s="293"/>
      <c r="H35" s="295"/>
      <c r="I35"/>
      <c r="J35"/>
      <c r="K35"/>
    </row>
    <row r="37" spans="1:11">
      <c r="C37" s="289" t="s">
        <v>134</v>
      </c>
      <c r="F37" s="144">
        <f>入力シート!C8</f>
        <v>0</v>
      </c>
      <c r="G37" s="141"/>
      <c r="H37" s="141">
        <f>入力シート!C10</f>
        <v>0</v>
      </c>
      <c r="J37" s="290" t="s">
        <v>513</v>
      </c>
    </row>
    <row r="38" spans="1:11">
      <c r="F38" s="290"/>
      <c r="J38" s="290"/>
    </row>
    <row r="39" spans="1:11">
      <c r="F39" s="290"/>
      <c r="J39" s="290"/>
    </row>
    <row r="41" spans="1:11">
      <c r="A41" s="289" t="s">
        <v>124</v>
      </c>
      <c r="E41" s="303"/>
      <c r="F41" s="303"/>
      <c r="G41" s="303"/>
      <c r="H41" s="303"/>
      <c r="I41" s="303"/>
    </row>
    <row r="42" spans="1:11">
      <c r="E42" s="303"/>
      <c r="F42" s="303"/>
      <c r="G42" s="303"/>
      <c r="H42" s="303"/>
      <c r="I42" s="303"/>
    </row>
    <row r="43" spans="1:11">
      <c r="C43" s="289" t="s">
        <v>133</v>
      </c>
      <c r="E43" s="303"/>
      <c r="F43" s="303"/>
      <c r="G43" s="303"/>
      <c r="H43" s="303"/>
      <c r="I43" s="303"/>
      <c r="J43" s="290" t="s">
        <v>513</v>
      </c>
    </row>
    <row r="44" spans="1:11">
      <c r="E44" s="303"/>
      <c r="F44" s="303"/>
      <c r="G44" s="303"/>
      <c r="H44" s="303"/>
      <c r="I44" s="303"/>
      <c r="J44" s="290"/>
    </row>
    <row r="45" spans="1:11">
      <c r="E45" s="303"/>
      <c r="F45" s="303"/>
      <c r="G45" s="303"/>
      <c r="H45" s="303"/>
      <c r="I45" s="303"/>
    </row>
    <row r="46" spans="1:11">
      <c r="C46" s="289" t="s">
        <v>132</v>
      </c>
      <c r="E46" s="303"/>
      <c r="F46" s="303"/>
      <c r="G46" s="303"/>
      <c r="H46" s="303"/>
      <c r="I46" s="303"/>
      <c r="J46" s="290" t="s">
        <v>513</v>
      </c>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9" orientation="portrait" blackAndWhite="1" r:id="rId1"/>
  <headerFooter alignWithMargins="0"/>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T46"/>
  <sheetViews>
    <sheetView view="pageBreakPreview" topLeftCell="A7" zoomScaleNormal="100" zoomScaleSheetLayoutView="100" workbookViewId="0">
      <selection activeCell="J13" sqref="J13"/>
    </sheetView>
  </sheetViews>
  <sheetFormatPr defaultColWidth="5.875" defaultRowHeight="14.25"/>
  <cols>
    <col min="1" max="16384" width="5.875" style="114"/>
  </cols>
  <sheetData>
    <row r="1" spans="1:20">
      <c r="P1" s="290" t="s">
        <v>990</v>
      </c>
    </row>
    <row r="2" spans="1:20">
      <c r="P2" s="138"/>
    </row>
    <row r="3" spans="1:20">
      <c r="A3" s="157"/>
      <c r="B3" s="157"/>
      <c r="C3" s="157"/>
      <c r="D3" s="157"/>
      <c r="E3" s="157"/>
      <c r="F3" s="157"/>
      <c r="G3" s="157"/>
      <c r="H3" s="157"/>
      <c r="I3" s="157"/>
      <c r="J3" s="157"/>
      <c r="K3" s="157"/>
      <c r="L3" s="157"/>
      <c r="M3" s="157"/>
      <c r="N3" s="197"/>
      <c r="O3" s="198"/>
      <c r="P3" s="157"/>
      <c r="Q3" s="157"/>
      <c r="R3" s="157"/>
      <c r="S3" s="157"/>
      <c r="T3" s="157"/>
    </row>
    <row r="4" spans="1:20">
      <c r="N4" s="1578" t="s">
        <v>136</v>
      </c>
      <c r="O4" s="1521"/>
      <c r="P4" s="138"/>
    </row>
    <row r="5" spans="1:20">
      <c r="N5" s="1578" t="s">
        <v>137</v>
      </c>
      <c r="O5" s="1521"/>
      <c r="P5" s="138"/>
    </row>
    <row r="6" spans="1:20">
      <c r="N6" s="182"/>
      <c r="O6" s="183"/>
    </row>
    <row r="7" spans="1:20" ht="28.5">
      <c r="A7" s="921" t="s">
        <v>222</v>
      </c>
      <c r="B7" s="921"/>
      <c r="C7" s="921"/>
      <c r="D7" s="921"/>
      <c r="E7" s="921"/>
      <c r="F7" s="921"/>
      <c r="G7" s="921"/>
      <c r="H7" s="921"/>
      <c r="I7" s="921"/>
      <c r="J7" s="921"/>
      <c r="K7" s="921"/>
      <c r="L7" s="921"/>
      <c r="M7" s="921"/>
      <c r="N7" s="921"/>
      <c r="O7" s="921"/>
      <c r="P7" s="921"/>
    </row>
    <row r="10" spans="1:20" ht="18" customHeight="1">
      <c r="A10" s="295" t="s">
        <v>1012</v>
      </c>
      <c r="B10" s="152"/>
      <c r="C10" s="152"/>
      <c r="D10" s="152"/>
      <c r="E10" s="152"/>
      <c r="F10" s="152"/>
      <c r="G10" s="152"/>
      <c r="H10" s="152"/>
      <c r="I10" s="280" t="str">
        <f>入力シート!E11</f>
        <v/>
      </c>
      <c r="J10" s="152"/>
      <c r="K10" s="152"/>
      <c r="L10" s="295" t="s">
        <v>1013</v>
      </c>
      <c r="M10" s="152"/>
      <c r="N10" s="152"/>
      <c r="O10" s="152"/>
    </row>
    <row r="11" spans="1:20" ht="18" customHeight="1">
      <c r="A11" s="295" t="s">
        <v>1003</v>
      </c>
      <c r="B11" s="152"/>
      <c r="C11" s="152"/>
      <c r="D11" s="143"/>
      <c r="E11" s="392"/>
      <c r="F11" s="392"/>
      <c r="G11" s="392"/>
      <c r="H11" s="392"/>
      <c r="I11" s="392"/>
      <c r="J11" s="392"/>
      <c r="K11" s="392"/>
    </row>
    <row r="12" spans="1:20">
      <c r="A12" s="295" t="s">
        <v>1009</v>
      </c>
    </row>
    <row r="14" spans="1:20">
      <c r="A14" s="114" t="s">
        <v>223</v>
      </c>
    </row>
    <row r="15" spans="1:20">
      <c r="A15" s="114" t="s">
        <v>224</v>
      </c>
    </row>
    <row r="17" spans="1:8">
      <c r="A17" s="114" t="s">
        <v>151</v>
      </c>
      <c r="D17" s="143"/>
      <c r="E17" s="143"/>
    </row>
    <row r="18" spans="1:8">
      <c r="A18" s="114" t="s">
        <v>225</v>
      </c>
      <c r="C18" s="143"/>
      <c r="D18" s="143"/>
      <c r="E18" s="143"/>
      <c r="F18" s="143"/>
      <c r="G18" s="143"/>
    </row>
    <row r="20" spans="1:8">
      <c r="A20" s="114" t="s">
        <v>226</v>
      </c>
    </row>
    <row r="21" spans="1:8">
      <c r="A21" s="303" t="s">
        <v>1535</v>
      </c>
      <c r="B21" s="143"/>
      <c r="C21" s="143"/>
      <c r="D21" s="143"/>
      <c r="E21" s="143"/>
    </row>
    <row r="23" spans="1:8">
      <c r="A23" s="114" t="s">
        <v>154</v>
      </c>
    </row>
    <row r="24" spans="1:8">
      <c r="A24" s="114" t="s">
        <v>127</v>
      </c>
    </row>
    <row r="25" spans="1:8">
      <c r="A25" s="114" t="s">
        <v>128</v>
      </c>
    </row>
    <row r="26" spans="1:8">
      <c r="A26" s="114" t="s">
        <v>129</v>
      </c>
    </row>
    <row r="27" spans="1:8">
      <c r="A27" s="114" t="s">
        <v>130</v>
      </c>
    </row>
    <row r="28" spans="1:8">
      <c r="A28" s="114" t="s">
        <v>131</v>
      </c>
    </row>
    <row r="29" spans="1:8">
      <c r="A29" s="114" t="s">
        <v>138</v>
      </c>
    </row>
    <row r="31" spans="1:8">
      <c r="A31" s="303" t="s">
        <v>1536</v>
      </c>
      <c r="B31" s="143"/>
      <c r="C31" s="143"/>
      <c r="D31" s="143"/>
      <c r="E31" s="143"/>
      <c r="F31" s="143"/>
      <c r="G31" s="143"/>
      <c r="H31" s="143"/>
    </row>
    <row r="33" spans="1:10">
      <c r="A33" s="114" t="s">
        <v>123</v>
      </c>
      <c r="E33" s="141">
        <f>入力シート!C22</f>
        <v>0</v>
      </c>
    </row>
    <row r="35" spans="1:10">
      <c r="C35" s="289" t="s">
        <v>1005</v>
      </c>
    </row>
    <row r="37" spans="1:10">
      <c r="C37" s="114" t="s">
        <v>134</v>
      </c>
      <c r="F37" s="144">
        <f>入力シート!C8</f>
        <v>0</v>
      </c>
      <c r="G37" s="141"/>
      <c r="H37" s="141">
        <f>入力シート!C10</f>
        <v>0</v>
      </c>
      <c r="J37" s="138" t="s">
        <v>513</v>
      </c>
    </row>
    <row r="38" spans="1:10">
      <c r="F38" s="138"/>
      <c r="J38" s="138"/>
    </row>
    <row r="39" spans="1:10">
      <c r="F39" s="138"/>
      <c r="J39" s="138"/>
    </row>
    <row r="41" spans="1:10">
      <c r="A41" s="114" t="s">
        <v>124</v>
      </c>
      <c r="E41" s="143"/>
      <c r="F41" s="143"/>
      <c r="G41" s="143"/>
      <c r="H41" s="143"/>
      <c r="I41" s="143"/>
    </row>
    <row r="42" spans="1:10">
      <c r="E42" s="143"/>
      <c r="F42" s="143"/>
      <c r="G42" s="143"/>
      <c r="H42" s="143"/>
      <c r="I42" s="143"/>
    </row>
    <row r="43" spans="1:10">
      <c r="C43" s="114" t="s">
        <v>133</v>
      </c>
      <c r="E43" s="143"/>
      <c r="F43" s="143"/>
      <c r="G43" s="143"/>
      <c r="H43" s="143"/>
      <c r="I43" s="143"/>
      <c r="J43" s="138" t="s">
        <v>513</v>
      </c>
    </row>
    <row r="44" spans="1:10">
      <c r="E44" s="143"/>
      <c r="F44" s="143"/>
      <c r="G44" s="143"/>
      <c r="H44" s="143"/>
      <c r="I44" s="143"/>
      <c r="J44" s="138"/>
    </row>
    <row r="45" spans="1:10">
      <c r="E45" s="143"/>
      <c r="F45" s="143"/>
      <c r="G45" s="143"/>
      <c r="H45" s="143"/>
      <c r="I45" s="143"/>
    </row>
    <row r="46" spans="1:10">
      <c r="C46" s="114" t="s">
        <v>132</v>
      </c>
      <c r="E46" s="143"/>
      <c r="F46" s="143"/>
      <c r="G46" s="143"/>
      <c r="H46" s="143"/>
      <c r="I46" s="143"/>
      <c r="J46" s="138" t="s">
        <v>513</v>
      </c>
    </row>
  </sheetData>
  <mergeCells count="3">
    <mergeCell ref="N4:O4"/>
    <mergeCell ref="N5:O5"/>
    <mergeCell ref="A7:P7"/>
  </mergeCells>
  <phoneticPr fontId="3"/>
  <pageMargins left="0.70866141732283472" right="0.31496062992125984" top="0.74803149606299213" bottom="0.74803149606299213" header="0.31496062992125984" footer="0.31496062992125984"/>
  <pageSetup paperSize="9" scale="95"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9"/>
  <sheetViews>
    <sheetView view="pageBreakPreview" zoomScaleNormal="100" zoomScaleSheetLayoutView="100" workbookViewId="0">
      <selection activeCell="H14" sqref="H14"/>
    </sheetView>
  </sheetViews>
  <sheetFormatPr defaultColWidth="5.875" defaultRowHeight="14.25"/>
  <cols>
    <col min="1" max="13" width="5.875" style="114" customWidth="1"/>
    <col min="14" max="14" width="6.75" style="114" customWidth="1"/>
    <col min="15" max="16384" width="5.875" style="114"/>
  </cols>
  <sheetData>
    <row r="1" spans="1:14">
      <c r="N1" s="138" t="s">
        <v>565</v>
      </c>
    </row>
    <row r="5" spans="1:14" ht="28.5">
      <c r="A5" s="917" t="s">
        <v>566</v>
      </c>
      <c r="B5" s="917"/>
      <c r="C5" s="917"/>
      <c r="D5" s="917"/>
      <c r="E5" s="917"/>
      <c r="F5" s="917"/>
      <c r="G5" s="917"/>
      <c r="H5" s="917"/>
      <c r="I5" s="917"/>
      <c r="J5" s="917"/>
      <c r="K5" s="917"/>
      <c r="L5" s="917"/>
      <c r="M5" s="917"/>
      <c r="N5" s="917"/>
    </row>
    <row r="9" spans="1:14" ht="14.25" customHeight="1"/>
    <row r="10" spans="1:14" ht="14.25" customHeight="1">
      <c r="A10" s="289" t="s">
        <v>1335</v>
      </c>
    </row>
    <row r="11" spans="1:14" ht="14.25" customHeight="1">
      <c r="A11" s="289" t="s">
        <v>723</v>
      </c>
      <c r="H11" s="146"/>
      <c r="J11" s="146"/>
      <c r="K11" s="146"/>
    </row>
    <row r="12" spans="1:14" ht="14.25" customHeight="1">
      <c r="H12" s="146"/>
      <c r="I12" s="146"/>
      <c r="J12" s="146"/>
      <c r="K12" s="146"/>
    </row>
    <row r="13" spans="1:14" ht="14.25" customHeight="1">
      <c r="H13" s="146"/>
      <c r="J13" s="146"/>
    </row>
    <row r="16" spans="1:14">
      <c r="B16" s="931" t="str">
        <f>入力シート!E34</f>
        <v>令和-118年1月0日</v>
      </c>
      <c r="C16" s="932"/>
      <c r="D16" s="932"/>
    </row>
    <row r="17" spans="2:12">
      <c r="B17" s="139"/>
      <c r="C17" s="147"/>
      <c r="D17" s="147"/>
    </row>
    <row r="18" spans="2:12">
      <c r="B18" s="139"/>
      <c r="C18" s="147"/>
      <c r="D18" s="147"/>
    </row>
    <row r="19" spans="2:12">
      <c r="B19" s="139"/>
      <c r="C19" s="147"/>
      <c r="D19" s="147"/>
    </row>
    <row r="20" spans="2:12">
      <c r="B20" s="139"/>
      <c r="C20" s="147"/>
      <c r="D20" s="147"/>
    </row>
    <row r="21" spans="2:12">
      <c r="B21" s="139"/>
      <c r="C21" s="147"/>
      <c r="D21" s="147"/>
      <c r="F21" s="114" t="s">
        <v>533</v>
      </c>
      <c r="H21" s="713">
        <f>入力シート!C39</f>
        <v>0</v>
      </c>
    </row>
    <row r="22" spans="2:12">
      <c r="B22" s="139"/>
      <c r="C22" s="147"/>
      <c r="D22" s="147"/>
    </row>
    <row r="23" spans="2:12">
      <c r="B23" s="139"/>
      <c r="C23" s="147"/>
      <c r="D23" s="147"/>
    </row>
    <row r="24" spans="2:12">
      <c r="B24" s="139"/>
      <c r="C24" s="147"/>
      <c r="D24" s="147"/>
    </row>
    <row r="25" spans="2:12">
      <c r="B25" s="139"/>
      <c r="C25" s="147"/>
      <c r="D25" s="147"/>
    </row>
    <row r="26" spans="2:12" ht="21">
      <c r="B26" s="139"/>
      <c r="C26" s="147"/>
      <c r="D26" s="147"/>
      <c r="F26" s="114" t="s">
        <v>534</v>
      </c>
      <c r="H26" s="451">
        <f>入力シート!C35</f>
        <v>0</v>
      </c>
      <c r="I26" s="452"/>
      <c r="J26" s="452">
        <f>入力シート!C37</f>
        <v>0</v>
      </c>
      <c r="K26" s="148"/>
      <c r="L26" s="135"/>
    </row>
    <row r="27" spans="2:12">
      <c r="B27" s="139"/>
      <c r="C27" s="147"/>
      <c r="D27" s="147"/>
    </row>
    <row r="28" spans="2:12">
      <c r="B28" s="139"/>
      <c r="C28" s="147"/>
      <c r="D28" s="147"/>
    </row>
    <row r="29" spans="2:12">
      <c r="B29" s="139"/>
      <c r="C29" s="147"/>
      <c r="D29" s="147"/>
    </row>
    <row r="32" spans="2:12" ht="18.75">
      <c r="B32" s="114" t="s">
        <v>544</v>
      </c>
      <c r="D32" s="933">
        <f>入力シート!C8</f>
        <v>0</v>
      </c>
      <c r="E32" s="933"/>
      <c r="F32" s="154">
        <f>入力シート!C10</f>
        <v>0</v>
      </c>
      <c r="H32" s="140" t="s">
        <v>515</v>
      </c>
    </row>
    <row r="34" spans="1:13" ht="21">
      <c r="D34" s="133"/>
      <c r="E34" s="133"/>
      <c r="F34" s="134"/>
      <c r="G34" s="133"/>
      <c r="I34" s="927"/>
      <c r="J34" s="927"/>
      <c r="K34" s="928"/>
      <c r="L34" s="928"/>
    </row>
    <row r="35" spans="1:13" ht="21">
      <c r="D35" s="133"/>
      <c r="E35" s="133"/>
      <c r="F35" s="134"/>
      <c r="G35" s="133"/>
      <c r="I35" s="135"/>
      <c r="J35" s="135"/>
      <c r="K35" s="136"/>
      <c r="L35" s="136"/>
    </row>
    <row r="36" spans="1:13" ht="21">
      <c r="D36" s="133"/>
      <c r="E36" s="133"/>
      <c r="F36" s="134"/>
      <c r="G36" s="133"/>
      <c r="I36" s="135"/>
      <c r="J36" s="135"/>
      <c r="K36" s="136"/>
      <c r="L36" s="136"/>
    </row>
    <row r="37" spans="1:13" ht="21">
      <c r="D37" s="133"/>
      <c r="E37" s="133"/>
      <c r="F37" s="134"/>
      <c r="G37" s="133"/>
      <c r="I37" s="135"/>
      <c r="J37" s="135"/>
      <c r="K37" s="136"/>
      <c r="L37" s="136"/>
    </row>
    <row r="38" spans="1:13">
      <c r="A38" s="137"/>
    </row>
    <row r="39" spans="1:13">
      <c r="K39" s="920"/>
      <c r="L39" s="920"/>
      <c r="M39" s="138"/>
    </row>
  </sheetData>
  <mergeCells count="6">
    <mergeCell ref="K39:L39"/>
    <mergeCell ref="A5:N5"/>
    <mergeCell ref="B16:D16"/>
    <mergeCell ref="I34:J34"/>
    <mergeCell ref="K34:L34"/>
    <mergeCell ref="D32:E32"/>
  </mergeCells>
  <phoneticPr fontId="3"/>
  <pageMargins left="0.98425196850393704" right="0.59055118110236227" top="0.98425196850393704" bottom="0.98425196850393704" header="0.51181102362204722" footer="0.51181102362204722"/>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89</vt:i4>
      </vt:variant>
      <vt:variant>
        <vt:lpstr>名前付き一覧</vt:lpstr>
      </vt:variant>
      <vt:variant>
        <vt:i4>82</vt:i4>
      </vt:variant>
    </vt:vector>
  </HeadingPairs>
  <TitlesOfParts>
    <vt:vector size="171" baseType="lpstr">
      <vt:lpstr>目次</vt:lpstr>
      <vt:lpstr>入力シート</vt:lpstr>
      <vt:lpstr>開票立会人入力シート</vt:lpstr>
      <vt:lpstr>届出１</vt:lpstr>
      <vt:lpstr>届出２</vt:lpstr>
      <vt:lpstr>届出３</vt:lpstr>
      <vt:lpstr>届出４</vt:lpstr>
      <vt:lpstr>届出５</vt:lpstr>
      <vt:lpstr>届出６</vt:lpstr>
      <vt:lpstr>届出７</vt:lpstr>
      <vt:lpstr>届出８</vt:lpstr>
      <vt:lpstr>届出９</vt:lpstr>
      <vt:lpstr>届出１０</vt:lpstr>
      <vt:lpstr>届出１１</vt:lpstr>
      <vt:lpstr>届出１２</vt:lpstr>
      <vt:lpstr>届出１３</vt:lpstr>
      <vt:lpstr>届出１４</vt:lpstr>
      <vt:lpstr>届出１５</vt:lpstr>
      <vt:lpstr>届出１６</vt:lpstr>
      <vt:lpstr>届出１７</vt:lpstr>
      <vt:lpstr>届出１８</vt:lpstr>
      <vt:lpstr>届出１９</vt:lpstr>
      <vt:lpstr>参考1</vt:lpstr>
      <vt:lpstr>参考2</vt:lpstr>
      <vt:lpstr>政見１</vt:lpstr>
      <vt:lpstr>政見２</vt:lpstr>
      <vt:lpstr>政見３</vt:lpstr>
      <vt:lpstr>政見３（添付１）</vt:lpstr>
      <vt:lpstr>政見３（添付２）</vt:lpstr>
      <vt:lpstr>政見４</vt:lpstr>
      <vt:lpstr>政見５</vt:lpstr>
      <vt:lpstr>政見６－１</vt:lpstr>
      <vt:lpstr>政見６－２</vt:lpstr>
      <vt:lpstr>政見７</vt:lpstr>
      <vt:lpstr>政見８</vt:lpstr>
      <vt:lpstr>政見９</vt:lpstr>
      <vt:lpstr>政見１０</vt:lpstr>
      <vt:lpstr>公営１</vt:lpstr>
      <vt:lpstr>公営２</vt:lpstr>
      <vt:lpstr>公営３その１</vt:lpstr>
      <vt:lpstr>公営３内訳１</vt:lpstr>
      <vt:lpstr>公営３その２</vt:lpstr>
      <vt:lpstr>公営３内訳２</vt:lpstr>
      <vt:lpstr>公営４</vt:lpstr>
      <vt:lpstr>公営５</vt:lpstr>
      <vt:lpstr>公営６</vt:lpstr>
      <vt:lpstr>公営７</vt:lpstr>
      <vt:lpstr>公営８</vt:lpstr>
      <vt:lpstr>公営９</vt:lpstr>
      <vt:lpstr>公営１０</vt:lpstr>
      <vt:lpstr>公営１１</vt:lpstr>
      <vt:lpstr>公営１２</vt:lpstr>
      <vt:lpstr>公営１３</vt:lpstr>
      <vt:lpstr>公営１４</vt:lpstr>
      <vt:lpstr>公営１５</vt:lpstr>
      <vt:lpstr>公営１６</vt:lpstr>
      <vt:lpstr>公営１７</vt:lpstr>
      <vt:lpstr>公営１７別紙内訳</vt:lpstr>
      <vt:lpstr>公営１８</vt:lpstr>
      <vt:lpstr>公営１９</vt:lpstr>
      <vt:lpstr>公営２０</vt:lpstr>
      <vt:lpstr>公営２１</vt:lpstr>
      <vt:lpstr>公営２２</vt:lpstr>
      <vt:lpstr>公営２３</vt:lpstr>
      <vt:lpstr>公営２４</vt:lpstr>
      <vt:lpstr>公営２５</vt:lpstr>
      <vt:lpstr>公営２６</vt:lpstr>
      <vt:lpstr>公営２７</vt:lpstr>
      <vt:lpstr>公営２８</vt:lpstr>
      <vt:lpstr>公営２９</vt:lpstr>
      <vt:lpstr>公営３０</vt:lpstr>
      <vt:lpstr>公営３１</vt:lpstr>
      <vt:lpstr>公営３２</vt:lpstr>
      <vt:lpstr>公営３３</vt:lpstr>
      <vt:lpstr>公営３４</vt:lpstr>
      <vt:lpstr>公営３５</vt:lpstr>
      <vt:lpstr>公営３６</vt:lpstr>
      <vt:lpstr>公営３７</vt:lpstr>
      <vt:lpstr>公営３７別紙内訳</vt:lpstr>
      <vt:lpstr>契約１</vt:lpstr>
      <vt:lpstr>契約２</vt:lpstr>
      <vt:lpstr>契約３</vt:lpstr>
      <vt:lpstr>契約４</vt:lpstr>
      <vt:lpstr>契約５</vt:lpstr>
      <vt:lpstr>契約６</vt:lpstr>
      <vt:lpstr>契約７</vt:lpstr>
      <vt:lpstr>契約８</vt:lpstr>
      <vt:lpstr>契約９</vt:lpstr>
      <vt:lpstr>契約１０</vt:lpstr>
      <vt:lpstr>開票立会人入力シート!Print_Area</vt:lpstr>
      <vt:lpstr>契約１０!Print_Area</vt:lpstr>
      <vt:lpstr>契約２!Print_Area</vt:lpstr>
      <vt:lpstr>契約３!Print_Area</vt:lpstr>
      <vt:lpstr>契約４!Print_Area</vt:lpstr>
      <vt:lpstr>契約５!Print_Area</vt:lpstr>
      <vt:lpstr>契約６!Print_Area</vt:lpstr>
      <vt:lpstr>契約７!Print_Area</vt:lpstr>
      <vt:lpstr>契約８!Print_Area</vt:lpstr>
      <vt:lpstr>契約９!Print_Area</vt:lpstr>
      <vt:lpstr>公営１!Print_Area</vt:lpstr>
      <vt:lpstr>公営１０!Print_Area</vt:lpstr>
      <vt:lpstr>公営１１!Print_Area</vt:lpstr>
      <vt:lpstr>公営１２!Print_Area</vt:lpstr>
      <vt:lpstr>公営１３!Print_Area</vt:lpstr>
      <vt:lpstr>公営１４!Print_Area</vt:lpstr>
      <vt:lpstr>公営１５!Print_Area</vt:lpstr>
      <vt:lpstr>公営１６!Print_Area</vt:lpstr>
      <vt:lpstr>公営１７!Print_Area</vt:lpstr>
      <vt:lpstr>公営１７別紙内訳!Print_Area</vt:lpstr>
      <vt:lpstr>公営１８!Print_Area</vt:lpstr>
      <vt:lpstr>公営１９!Print_Area</vt:lpstr>
      <vt:lpstr>公営２!Print_Area</vt:lpstr>
      <vt:lpstr>公営２０!Print_Area</vt:lpstr>
      <vt:lpstr>公営２１!Print_Area</vt:lpstr>
      <vt:lpstr>公営２２!Print_Area</vt:lpstr>
      <vt:lpstr>公営２３!Print_Area</vt:lpstr>
      <vt:lpstr>公営２４!Print_Area</vt:lpstr>
      <vt:lpstr>公営２５!Print_Area</vt:lpstr>
      <vt:lpstr>公営２６!Print_Area</vt:lpstr>
      <vt:lpstr>公営２７!Print_Area</vt:lpstr>
      <vt:lpstr>公営２８!Print_Area</vt:lpstr>
      <vt:lpstr>公営２９!Print_Area</vt:lpstr>
      <vt:lpstr>公営３０!Print_Area</vt:lpstr>
      <vt:lpstr>公営３１!Print_Area</vt:lpstr>
      <vt:lpstr>公営３２!Print_Area</vt:lpstr>
      <vt:lpstr>公営３３!Print_Area</vt:lpstr>
      <vt:lpstr>公営３４!Print_Area</vt:lpstr>
      <vt:lpstr>公営３６!Print_Area</vt:lpstr>
      <vt:lpstr>公営３７!Print_Area</vt:lpstr>
      <vt:lpstr>公営３７別紙内訳!Print_Area</vt:lpstr>
      <vt:lpstr>公営３その１!Print_Area</vt:lpstr>
      <vt:lpstr>公営３その２!Print_Area</vt:lpstr>
      <vt:lpstr>公営３内訳１!Print_Area</vt:lpstr>
      <vt:lpstr>公営３内訳２!Print_Area</vt:lpstr>
      <vt:lpstr>公営４!Print_Area</vt:lpstr>
      <vt:lpstr>公営５!Print_Area</vt:lpstr>
      <vt:lpstr>公営６!Print_Area</vt:lpstr>
      <vt:lpstr>公営７!Print_Area</vt:lpstr>
      <vt:lpstr>公営８!Print_Area</vt:lpstr>
      <vt:lpstr>公営９!Print_Area</vt:lpstr>
      <vt:lpstr>政見１!Print_Area</vt:lpstr>
      <vt:lpstr>政見１０!Print_Area</vt:lpstr>
      <vt:lpstr>政見３!Print_Area</vt:lpstr>
      <vt:lpstr>'政見３（添付１）'!Print_Area</vt:lpstr>
      <vt:lpstr>'政見３（添付２）'!Print_Area</vt:lpstr>
      <vt:lpstr>政見４!Print_Area</vt:lpstr>
      <vt:lpstr>政見５!Print_Area</vt:lpstr>
      <vt:lpstr>'政見６－１'!Print_Area</vt:lpstr>
      <vt:lpstr>'政見６－２'!Print_Area</vt:lpstr>
      <vt:lpstr>政見７!Print_Area</vt:lpstr>
      <vt:lpstr>政見８!Print_Area</vt:lpstr>
      <vt:lpstr>政見９!Print_Area</vt:lpstr>
      <vt:lpstr>届出１!Print_Area</vt:lpstr>
      <vt:lpstr>届出１０!Print_Area</vt:lpstr>
      <vt:lpstr>届出１２!Print_Area</vt:lpstr>
      <vt:lpstr>届出１３!Print_Area</vt:lpstr>
      <vt:lpstr>届出１４!Print_Area</vt:lpstr>
      <vt:lpstr>届出１５!Print_Area</vt:lpstr>
      <vt:lpstr>届出１６!Print_Area</vt:lpstr>
      <vt:lpstr>届出１７!Print_Area</vt:lpstr>
      <vt:lpstr>届出１８!Print_Area</vt:lpstr>
      <vt:lpstr>届出１９!Print_Area</vt:lpstr>
      <vt:lpstr>届出２!Print_Area</vt:lpstr>
      <vt:lpstr>届出３!Print_Area</vt:lpstr>
      <vt:lpstr>届出５!Print_Area</vt:lpstr>
      <vt:lpstr>届出６!Print_Area</vt:lpstr>
      <vt:lpstr>届出７!Print_Area</vt:lpstr>
      <vt:lpstr>届出８!Print_Area</vt:lpstr>
      <vt:lpstr>届出９!Print_Area</vt:lpstr>
      <vt:lpstr>入力シート!Print_Area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2022-05-19T04:12:38Z</cp:lastPrinted>
  <dcterms:created xsi:type="dcterms:W3CDTF">2022-05-16T10:32:23Z</dcterms:created>
  <dcterms:modified xsi:type="dcterms:W3CDTF">2022-05-19T04:36:44Z</dcterms:modified>
</cp:coreProperties>
</file>