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2.xml" ContentType="application/vnd.openxmlformats-officedocument.drawing+xml"/>
  <Override PartName="/xl/comments21.xml" ContentType="application/vnd.openxmlformats-officedocument.spreadsheetml.comments+xml"/>
  <Override PartName="/xl/drawings/drawing3.xml" ContentType="application/vnd.openxmlformats-officedocument.drawing+xml"/>
  <Override PartName="/xl/comments22.xml" ContentType="application/vnd.openxmlformats-officedocument.spreadsheetml.comments+xml"/>
  <Override PartName="/xl/comments23.xml" ContentType="application/vnd.openxmlformats-officedocument.spreadsheetml.comments+xml"/>
  <Override PartName="/xl/drawings/drawing4.xml" ContentType="application/vnd.openxmlformats-officedocument.drawing+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drawings/drawing5.xml" ContentType="application/vnd.openxmlformats-officedocument.drawing+xml"/>
  <Override PartName="/xl/comments37.xml" ContentType="application/vnd.openxmlformats-officedocument.spreadsheetml.comments+xml"/>
  <Override PartName="/xl/drawings/drawing6.xml" ContentType="application/vnd.openxmlformats-officedocument.drawing+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drawings/drawing7.xml" ContentType="application/vnd.openxmlformats-officedocument.drawing+xml"/>
  <Override PartName="/xl/comments42.xml" ContentType="application/vnd.openxmlformats-officedocument.spreadsheetml.comments+xml"/>
  <Override PartName="/xl/comments43.xml" ContentType="application/vnd.openxmlformats-officedocument.spreadsheetml.comments+xml"/>
  <Override PartName="/xl/drawings/drawing8.xml" ContentType="application/vnd.openxmlformats-officedocument.drawing+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comments48.xml" ContentType="application/vnd.openxmlformats-officedocument.spreadsheetml.comments+xml"/>
  <Override PartName="/xl/comments49.xml" ContentType="application/vnd.openxmlformats-officedocument.spreadsheetml.comments+xml"/>
  <Override PartName="/xl/comments50.xml" ContentType="application/vnd.openxmlformats-officedocument.spreadsheetml.comments+xml"/>
  <Override PartName="/xl/comments51.xml" ContentType="application/vnd.openxmlformats-officedocument.spreadsheetml.comments+xml"/>
  <Override PartName="/xl/comments52.xml" ContentType="application/vnd.openxmlformats-officedocument.spreadsheetml.comments+xml"/>
  <Override PartName="/xl/comments53.xml" ContentType="application/vnd.openxmlformats-officedocument.spreadsheetml.comments+xml"/>
  <Override PartName="/xl/comments54.xml" ContentType="application/vnd.openxmlformats-officedocument.spreadsheetml.comments+xml"/>
  <Override PartName="/xl/comments55.xml" ContentType="application/vnd.openxmlformats-officedocument.spreadsheetml.comments+xml"/>
  <Override PartName="/xl/comments56.xml" ContentType="application/vnd.openxmlformats-officedocument.spreadsheetml.comments+xml"/>
  <Override PartName="/xl/comments57.xml" ContentType="application/vnd.openxmlformats-officedocument.spreadsheetml.comments+xml"/>
  <Override PartName="/xl/comments58.xml" ContentType="application/vnd.openxmlformats-officedocument.spreadsheetml.comments+xml"/>
  <Override PartName="/xl/comments59.xml" ContentType="application/vnd.openxmlformats-officedocument.spreadsheetml.comments+xml"/>
  <Override PartName="/xl/comments60.xml" ContentType="application/vnd.openxmlformats-officedocument.spreadsheetml.comments+xml"/>
  <Override PartName="/xl/comments61.xml" ContentType="application/vnd.openxmlformats-officedocument.spreadsheetml.comments+xml"/>
  <Override PartName="/xl/comments62.xml" ContentType="application/vnd.openxmlformats-officedocument.spreadsheetml.comments+xml"/>
  <Override PartName="/xl/drawings/drawing9.xml" ContentType="application/vnd.openxmlformats-officedocument.drawing+xml"/>
  <Override PartName="/xl/comments63.xml" ContentType="application/vnd.openxmlformats-officedocument.spreadsheetml.comments+xml"/>
  <Override PartName="/xl/comments64.xml" ContentType="application/vnd.openxmlformats-officedocument.spreadsheetml.comments+xml"/>
  <Override PartName="/xl/drawings/drawing10.xml" ContentType="application/vnd.openxmlformats-officedocument.drawing+xml"/>
  <Override PartName="/xl/comments65.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Filesv1\500_選挙\010 選挙執行\※2022_07参院選\（柿崎）立候補予定者説明会資料\04 届出書類作成支援ソフト\"/>
    </mc:Choice>
  </mc:AlternateContent>
  <xr:revisionPtr revIDLastSave="0" documentId="13_ncr:1_{CA06A6CF-69F8-49C1-B244-04A6AA781252}" xr6:coauthVersionLast="36" xr6:coauthVersionMax="36" xr10:uidLastSave="{00000000-0000-0000-0000-000000000000}"/>
  <bookViews>
    <workbookView xWindow="0" yWindow="0" windowWidth="19200" windowHeight="7320" tabRatio="815" xr2:uid="{00000000-000D-0000-FFFF-FFFF00000000}"/>
  </bookViews>
  <sheets>
    <sheet name="目次" sheetId="55" r:id="rId1"/>
    <sheet name="入力シート" sheetId="2" r:id="rId2"/>
    <sheet name="開票立会人入力シート" sheetId="43" r:id="rId3"/>
    <sheet name="届出１" sheetId="1" r:id="rId4"/>
    <sheet name="届出２" sheetId="5" r:id="rId5"/>
    <sheet name="届出３" sheetId="6" r:id="rId6"/>
    <sheet name="届出４" sheetId="3" r:id="rId7"/>
    <sheet name="届出５" sheetId="7" r:id="rId8"/>
    <sheet name="届出６" sheetId="8" r:id="rId9"/>
    <sheet name="届出７" sheetId="10" r:id="rId10"/>
    <sheet name="届出８" sheetId="11" r:id="rId11"/>
    <sheet name="届出９" sheetId="12" r:id="rId12"/>
    <sheet name="届出１０" sheetId="13" r:id="rId13"/>
    <sheet name="届出１１" sheetId="14" r:id="rId14"/>
    <sheet name="届出１２" sheetId="15" r:id="rId15"/>
    <sheet name="届出１３" sheetId="16" r:id="rId16"/>
    <sheet name="届出１４" sheetId="21" r:id="rId17"/>
    <sheet name="届出１５" sheetId="17" r:id="rId18"/>
    <sheet name="届出１６" sheetId="19" r:id="rId19"/>
    <sheet name="届出１７" sheetId="18" r:id="rId20"/>
    <sheet name="届出１８" sheetId="44" r:id="rId21"/>
    <sheet name="届出１９" sheetId="20" r:id="rId22"/>
    <sheet name="参考1" sheetId="81" r:id="rId23"/>
    <sheet name="参考2" sheetId="92" r:id="rId24"/>
    <sheet name="政見１" sheetId="52" r:id="rId25"/>
    <sheet name="政見２" sheetId="54" r:id="rId26"/>
    <sheet name="政見３" sheetId="82" r:id="rId27"/>
    <sheet name="政見３（添付１）" sheetId="83" r:id="rId28"/>
    <sheet name="政見３（添付２）" sheetId="84" r:id="rId29"/>
    <sheet name="政見４" sheetId="85" r:id="rId30"/>
    <sheet name="政見５" sheetId="91" r:id="rId31"/>
    <sheet name="政見６－１" sheetId="53" r:id="rId32"/>
    <sheet name="政見６－２" sheetId="86" r:id="rId33"/>
    <sheet name="政見７" sheetId="87" r:id="rId34"/>
    <sheet name="政見８" sheetId="88" r:id="rId35"/>
    <sheet name="政見９" sheetId="89" r:id="rId36"/>
    <sheet name="政見１０" sheetId="90" r:id="rId37"/>
    <sheet name="公営１" sheetId="22" r:id="rId38"/>
    <sheet name="公営２" sheetId="23" r:id="rId39"/>
    <sheet name="公営３その１" sheetId="24" r:id="rId40"/>
    <sheet name="公営３内訳１" sheetId="25" r:id="rId41"/>
    <sheet name="公営３その２" sheetId="42" r:id="rId42"/>
    <sheet name="公営３内訳２" sheetId="41" r:id="rId43"/>
    <sheet name="公営４" sheetId="26" r:id="rId44"/>
    <sheet name="公営５" sheetId="27" r:id="rId45"/>
    <sheet name="公営６" sheetId="28" r:id="rId46"/>
    <sheet name="公営７" sheetId="29" r:id="rId47"/>
    <sheet name="公営８" sheetId="56" r:id="rId48"/>
    <sheet name="公営９" sheetId="57" r:id="rId49"/>
    <sheet name="公営１０" sheetId="58" r:id="rId50"/>
    <sheet name="公営１１" sheetId="59" r:id="rId51"/>
    <sheet name="公営１２" sheetId="60" r:id="rId52"/>
    <sheet name="公営１３" sheetId="45" r:id="rId53"/>
    <sheet name="公営１４" sheetId="46" r:id="rId54"/>
    <sheet name="公営１５" sheetId="47" r:id="rId55"/>
    <sheet name="公営１６" sheetId="48" r:id="rId56"/>
    <sheet name="公営１７" sheetId="49" r:id="rId57"/>
    <sheet name="公営１７別紙内訳" sheetId="50" r:id="rId58"/>
    <sheet name="公営１８" sheetId="61" r:id="rId59"/>
    <sheet name="公営１９" sheetId="62" r:id="rId60"/>
    <sheet name="公営２０" sheetId="63" r:id="rId61"/>
    <sheet name="公営２１" sheetId="64" r:id="rId62"/>
    <sheet name="公営２２" sheetId="65" r:id="rId63"/>
    <sheet name="公営２３" sheetId="66" r:id="rId64"/>
    <sheet name="公営２４" sheetId="67" r:id="rId65"/>
    <sheet name="公営２５" sheetId="68" r:id="rId66"/>
    <sheet name="公営２６" sheetId="69" r:id="rId67"/>
    <sheet name="公営２７" sheetId="70" r:id="rId68"/>
    <sheet name="公営２８" sheetId="71" r:id="rId69"/>
    <sheet name="公営２９" sheetId="72" r:id="rId70"/>
    <sheet name="公営３０" sheetId="73" r:id="rId71"/>
    <sheet name="公営３１" sheetId="74" r:id="rId72"/>
    <sheet name="公営３２" sheetId="75" r:id="rId73"/>
    <sheet name="公営３３" sheetId="30" r:id="rId74"/>
    <sheet name="公営３４" sheetId="31" r:id="rId75"/>
    <sheet name="公営３５" sheetId="32" r:id="rId76"/>
    <sheet name="公営３６" sheetId="33" r:id="rId77"/>
    <sheet name="公営３７" sheetId="34" r:id="rId78"/>
    <sheet name="公営３７別紙内訳" sheetId="35" r:id="rId79"/>
    <sheet name="契約１" sheetId="36" r:id="rId80"/>
    <sheet name="契約２" sheetId="37" r:id="rId81"/>
    <sheet name="契約３" sheetId="38" r:id="rId82"/>
    <sheet name="契約４" sheetId="39" r:id="rId83"/>
    <sheet name="契約５" sheetId="76" r:id="rId84"/>
    <sheet name="契約６" sheetId="51" r:id="rId85"/>
    <sheet name="契約７" sheetId="77" r:id="rId86"/>
    <sheet name="契約８" sheetId="78" r:id="rId87"/>
    <sheet name="契約９" sheetId="79" r:id="rId88"/>
    <sheet name="契約１０" sheetId="40" r:id="rId89"/>
  </sheets>
  <externalReferences>
    <externalReference r:id="rId90"/>
  </externalReferences>
  <definedNames>
    <definedName name="_xlnm.Print_Area" localSheetId="2">開票立会人入力シート!$A$1:$O$43</definedName>
    <definedName name="_xlnm.Print_Area" localSheetId="88">契約１０!$A$1:$P$46</definedName>
    <definedName name="_xlnm.Print_Area" localSheetId="80">契約２!$A$1:$P$54</definedName>
    <definedName name="_xlnm.Print_Area" localSheetId="81">契約３!$A$1:$P$51</definedName>
    <definedName name="_xlnm.Print_Area" localSheetId="82">契約４!$A$1:$P$47</definedName>
    <definedName name="_xlnm.Print_Area" localSheetId="83">契約５!$A$1:$P$46</definedName>
    <definedName name="_xlnm.Print_Area" localSheetId="84">契約６!$A$1:$P$46</definedName>
    <definedName name="_xlnm.Print_Area" localSheetId="85">契約７!$A$1:$P$46</definedName>
    <definedName name="_xlnm.Print_Area" localSheetId="86">契約８!$A$1:$P$46</definedName>
    <definedName name="_xlnm.Print_Area" localSheetId="87">契約９!$A$1:$P$46</definedName>
    <definedName name="_xlnm.Print_Area" localSheetId="37">公営１!$A$1:$O$52</definedName>
    <definedName name="_xlnm.Print_Area" localSheetId="49">公営１０!$A$1:$O$41</definedName>
    <definedName name="_xlnm.Print_Area" localSheetId="50">公営１１!$A$1:$P$51</definedName>
    <definedName name="_xlnm.Print_Area" localSheetId="51">公営１２!$A$1:$T$60</definedName>
    <definedName name="_xlnm.Print_Area" localSheetId="52">公営１３!$A$1:$O$35</definedName>
    <definedName name="_xlnm.Print_Area" localSheetId="53">公営１４!$A$1:$P$46</definedName>
    <definedName name="_xlnm.Print_Area" localSheetId="54">公営１５!$A$1:$O$41</definedName>
    <definedName name="_xlnm.Print_Area" localSheetId="55">公営１６!$A$1:$P$48</definedName>
    <definedName name="_xlnm.Print_Area" localSheetId="56">公営１７!$A$1:$O$39</definedName>
    <definedName name="_xlnm.Print_Area" localSheetId="57">公営１７別紙内訳!$A$1:$S$42</definedName>
    <definedName name="_xlnm.Print_Area" localSheetId="58">公営１８!$A$1:$O$35</definedName>
    <definedName name="_xlnm.Print_Area" localSheetId="59">公営１９!$A$1:$P$46</definedName>
    <definedName name="_xlnm.Print_Area" localSheetId="38">公営２!$A$1:$O$45</definedName>
    <definedName name="_xlnm.Print_Area" localSheetId="60">公営２０!$A$1:$O$41</definedName>
    <definedName name="_xlnm.Print_Area" localSheetId="61">公営２１!$A$1:$P$50</definedName>
    <definedName name="_xlnm.Print_Area" localSheetId="62">公営２２!$A$1:$T$50</definedName>
    <definedName name="_xlnm.Print_Area" localSheetId="63">公営２３!$A$1:$O$36</definedName>
    <definedName name="_xlnm.Print_Area" localSheetId="64">公営２４!$A$1:$P$46</definedName>
    <definedName name="_xlnm.Print_Area" localSheetId="65">公営２５!$A$1:$O$41</definedName>
    <definedName name="_xlnm.Print_Area" localSheetId="66">公営２６!$A$1:$P$43</definedName>
    <definedName name="_xlnm.Print_Area" localSheetId="67">公営２７!$A$1:$T$51</definedName>
    <definedName name="_xlnm.Print_Area" localSheetId="68">公営２８!$A$1:$O$35</definedName>
    <definedName name="_xlnm.Print_Area" localSheetId="69">公営２９!$A$1:$P$47</definedName>
    <definedName name="_xlnm.Print_Area" localSheetId="70">公営３０!$A$1:$O$41</definedName>
    <definedName name="_xlnm.Print_Area" localSheetId="71">公営３１!$A$1:$P$42</definedName>
    <definedName name="_xlnm.Print_Area" localSheetId="72">公営３２!$A$1:$T$51</definedName>
    <definedName name="_xlnm.Print_Area" localSheetId="73">公営３３!$A$1:$O$36</definedName>
    <definedName name="_xlnm.Print_Area" localSheetId="74">公営３４!$A$1:$P$46</definedName>
    <definedName name="_xlnm.Print_Area" localSheetId="76">公営３６!$A$1:$Q$41</definedName>
    <definedName name="_xlnm.Print_Area" localSheetId="77">公営３７!$A$1:$O$40</definedName>
    <definedName name="_xlnm.Print_Area" localSheetId="78">公営３７別紙内訳!$A$1:$T$34</definedName>
    <definedName name="_xlnm.Print_Area" localSheetId="39">公営３その１!$A$1:$O$47</definedName>
    <definedName name="_xlnm.Print_Area" localSheetId="41">公営３その２!$A$1:$O$141</definedName>
    <definedName name="_xlnm.Print_Area" localSheetId="40">公営３内訳１!$A$1:$T$27</definedName>
    <definedName name="_xlnm.Print_Area" localSheetId="42">公営３内訳２!$A$1:$T$89</definedName>
    <definedName name="_xlnm.Print_Area" localSheetId="43">公営４!$A$1:$Q$54</definedName>
    <definedName name="_xlnm.Print_Area" localSheetId="44">公営５!$A$1:$O$46</definedName>
    <definedName name="_xlnm.Print_Area" localSheetId="45">公営６!$A$1:$R$54</definedName>
    <definedName name="_xlnm.Print_Area" localSheetId="46">公営７!$A$1:$P$50</definedName>
    <definedName name="_xlnm.Print_Area" localSheetId="47">公営８!$A$1:$O$35</definedName>
    <definedName name="_xlnm.Print_Area" localSheetId="48">公営９!$A$1:$P$46</definedName>
    <definedName name="_xlnm.Print_Area" localSheetId="24">政見１!$A$1:$I$39</definedName>
    <definedName name="_xlnm.Print_Area" localSheetId="36">政見１０!$A$1:$T$77</definedName>
    <definedName name="_xlnm.Print_Area" localSheetId="26">政見３!$A$1:$Q$76</definedName>
    <definedName name="_xlnm.Print_Area" localSheetId="27">'政見３（添付１）'!$A$1:$N$41</definedName>
    <definedName name="_xlnm.Print_Area" localSheetId="28">'政見３（添付２）'!$A$1:$J$35</definedName>
    <definedName name="_xlnm.Print_Area" localSheetId="29">政見４!$A$1:$Q$87</definedName>
    <definedName name="_xlnm.Print_Area" localSheetId="30">政見５!$A$1:$K$35</definedName>
    <definedName name="_xlnm.Print_Area" localSheetId="31">'政見６－１'!$A$1:$K$46</definedName>
    <definedName name="_xlnm.Print_Area" localSheetId="32">'政見６－２'!$A$1:$AR$96</definedName>
    <definedName name="_xlnm.Print_Area" localSheetId="33">政見７!$A$1:$O$51</definedName>
    <definedName name="_xlnm.Print_Area" localSheetId="34">政見８!$A$1:$P$43</definedName>
    <definedName name="_xlnm.Print_Area" localSheetId="35">政見９!$A$1:$P$99</definedName>
    <definedName name="_xlnm.Print_Area" localSheetId="3">届出１!$A$1:$N$78</definedName>
    <definedName name="_xlnm.Print_Area" localSheetId="12">届出１０!$A$1:$N$84</definedName>
    <definedName name="_xlnm.Print_Area" localSheetId="14">届出１２!$A$1:$N$37</definedName>
    <definedName name="_xlnm.Print_Area" localSheetId="15">届出１３!$A$1:$N$34</definedName>
    <definedName name="_xlnm.Print_Area" localSheetId="16">届出１４!$A$1:$Q$84</definedName>
    <definedName name="_xlnm.Print_Area" localSheetId="17">届出１５!$A$1:$I$47</definedName>
    <definedName name="_xlnm.Print_Area" localSheetId="18">届出１６!$A$1:$I$35</definedName>
    <definedName name="_xlnm.Print_Area" localSheetId="19">届出１７!$A$1:$J$35</definedName>
    <definedName name="_xlnm.Print_Area" localSheetId="20">届出１８!$A$1:$I$40</definedName>
    <definedName name="_xlnm.Print_Area" localSheetId="21">届出１９!$A$1:$N$37</definedName>
    <definedName name="_xlnm.Print_Area" localSheetId="4">届出２!$A$1:$I$28</definedName>
    <definedName name="_xlnm.Print_Area" localSheetId="5">届出３!$A$1:$I$38</definedName>
    <definedName name="_xlnm.Print_Area" localSheetId="7">届出５!$A$1:$N$48</definedName>
    <definedName name="_xlnm.Print_Area" localSheetId="8">届出６!$A$1:$N$39</definedName>
    <definedName name="_xlnm.Print_Area" localSheetId="9">届出７!$A$1:$N$1880</definedName>
    <definedName name="_xlnm.Print_Area" localSheetId="10">届出８!$A$1:$O$1520</definedName>
    <definedName name="_xlnm.Print_Area" localSheetId="11">届出９!$A$1:$N$82</definedName>
    <definedName name="_xlnm.Print_Area" localSheetId="1">入力シート!$A$1:$E$89</definedName>
    <definedName name="_xlnm.Print_Area" localSheetId="0">目次!$A$1:$R$43</definedName>
  </definedNames>
  <calcPr calcId="191029"/>
</workbook>
</file>

<file path=xl/calcChain.xml><?xml version="1.0" encoding="utf-8"?>
<calcChain xmlns="http://schemas.openxmlformats.org/spreadsheetml/2006/main">
  <c r="G13" i="50" l="1"/>
  <c r="W11" i="50"/>
  <c r="H39" i="60"/>
  <c r="Z33" i="60"/>
  <c r="G34" i="92" l="1"/>
  <c r="E34" i="92"/>
  <c r="E31" i="92"/>
  <c r="F20" i="92"/>
  <c r="D20" i="92"/>
  <c r="H30" i="3"/>
  <c r="H31" i="2"/>
  <c r="C33" i="1" l="1"/>
  <c r="P20" i="25" l="1"/>
  <c r="I20" i="25"/>
  <c r="R20" i="25" s="1"/>
  <c r="E45" i="2"/>
  <c r="E46" i="2" s="1"/>
  <c r="B23" i="32" l="1"/>
  <c r="H37" i="76"/>
  <c r="F37" i="76"/>
  <c r="H37" i="77"/>
  <c r="F37" i="77"/>
  <c r="E33" i="77"/>
  <c r="H37" i="78"/>
  <c r="F37" i="78"/>
  <c r="E33" i="78"/>
  <c r="E33" i="79"/>
  <c r="H37" i="79"/>
  <c r="F37" i="79"/>
  <c r="H7" i="91" l="1"/>
  <c r="D7" i="91"/>
  <c r="F67" i="89" l="1"/>
  <c r="F15" i="89"/>
  <c r="E19" i="88"/>
  <c r="L70" i="90"/>
  <c r="P70" i="90" s="1"/>
  <c r="N70" i="90"/>
  <c r="N56" i="90"/>
  <c r="L56" i="90"/>
  <c r="P56" i="90" s="1"/>
  <c r="O89" i="86"/>
  <c r="B1346" i="10"/>
  <c r="B782" i="10"/>
  <c r="B594" i="10"/>
  <c r="K1869" i="10"/>
  <c r="I1869" i="10"/>
  <c r="J1866" i="10"/>
  <c r="C1854" i="10"/>
  <c r="K1822" i="10"/>
  <c r="I1822" i="10"/>
  <c r="J1819" i="10"/>
  <c r="C1807" i="10"/>
  <c r="K1775" i="10"/>
  <c r="I1775" i="10"/>
  <c r="J1772" i="10"/>
  <c r="C1760" i="10"/>
  <c r="K1728" i="10"/>
  <c r="I1728" i="10"/>
  <c r="J1725" i="10"/>
  <c r="C1713" i="10"/>
  <c r="K1681" i="10"/>
  <c r="I1681" i="10"/>
  <c r="J1678" i="10"/>
  <c r="C1666" i="10"/>
  <c r="K1634" i="10"/>
  <c r="I1634" i="10"/>
  <c r="J1631" i="10"/>
  <c r="C1619" i="10"/>
  <c r="K1587" i="10"/>
  <c r="I1587" i="10"/>
  <c r="J1584" i="10"/>
  <c r="C1572" i="10"/>
  <c r="K1540" i="10"/>
  <c r="I1540" i="10"/>
  <c r="J1537" i="10"/>
  <c r="C1525" i="10"/>
  <c r="K1493" i="10"/>
  <c r="I1493" i="10"/>
  <c r="J1490" i="10"/>
  <c r="C1478" i="10"/>
  <c r="K1446" i="10"/>
  <c r="I1446" i="10"/>
  <c r="J1443" i="10"/>
  <c r="C1431" i="10"/>
  <c r="K1399" i="10"/>
  <c r="I1399" i="10"/>
  <c r="J1396" i="10"/>
  <c r="C1384" i="10"/>
  <c r="K1352" i="10"/>
  <c r="I1352" i="10"/>
  <c r="J1349" i="10"/>
  <c r="C1337" i="10"/>
  <c r="K1305" i="10"/>
  <c r="I1305" i="10"/>
  <c r="J1302" i="10"/>
  <c r="C1290" i="10"/>
  <c r="K1258" i="10"/>
  <c r="I1258" i="10"/>
  <c r="J1255" i="10"/>
  <c r="C1243" i="10"/>
  <c r="K1211" i="10"/>
  <c r="I1211" i="10"/>
  <c r="J1208" i="10"/>
  <c r="C1196" i="10"/>
  <c r="K1164" i="10"/>
  <c r="I1164" i="10"/>
  <c r="J1161" i="10"/>
  <c r="C1149" i="10"/>
  <c r="K1117" i="10"/>
  <c r="I1117" i="10"/>
  <c r="J1114" i="10"/>
  <c r="C1102" i="10"/>
  <c r="K1070" i="10"/>
  <c r="I1070" i="10"/>
  <c r="J1067" i="10"/>
  <c r="C1055" i="10"/>
  <c r="K1023" i="10"/>
  <c r="I1023" i="10"/>
  <c r="J1020" i="10"/>
  <c r="C1008" i="10"/>
  <c r="K976" i="10"/>
  <c r="I976" i="10"/>
  <c r="J973" i="10"/>
  <c r="C961" i="10"/>
  <c r="K929" i="10"/>
  <c r="I929" i="10"/>
  <c r="J926" i="10"/>
  <c r="C914" i="10"/>
  <c r="K882" i="10"/>
  <c r="I882" i="10"/>
  <c r="J879" i="10"/>
  <c r="C867" i="10"/>
  <c r="K835" i="10"/>
  <c r="I835" i="10"/>
  <c r="J832" i="10"/>
  <c r="C820" i="10"/>
  <c r="K788" i="10"/>
  <c r="I788" i="10"/>
  <c r="J785" i="10"/>
  <c r="C773" i="10"/>
  <c r="K741" i="10"/>
  <c r="I741" i="10"/>
  <c r="J738" i="10"/>
  <c r="C726" i="10"/>
  <c r="K694" i="10"/>
  <c r="I694" i="10"/>
  <c r="J691" i="10"/>
  <c r="C679" i="10"/>
  <c r="K647" i="10"/>
  <c r="I647" i="10"/>
  <c r="J644" i="10"/>
  <c r="C632" i="10"/>
  <c r="K600" i="10"/>
  <c r="I600" i="10"/>
  <c r="J597" i="10"/>
  <c r="C585" i="10"/>
  <c r="K553" i="10"/>
  <c r="I553" i="10"/>
  <c r="J550" i="10"/>
  <c r="C538" i="10"/>
  <c r="K506" i="10"/>
  <c r="I506" i="10"/>
  <c r="J503" i="10"/>
  <c r="C491" i="10"/>
  <c r="K459" i="10"/>
  <c r="I459" i="10"/>
  <c r="J456" i="10"/>
  <c r="C444" i="10"/>
  <c r="K412" i="10"/>
  <c r="I412" i="10"/>
  <c r="J409" i="10"/>
  <c r="C397" i="10"/>
  <c r="K365" i="10"/>
  <c r="I365" i="10"/>
  <c r="J362" i="10"/>
  <c r="C350" i="10"/>
  <c r="K318" i="10"/>
  <c r="I318" i="10"/>
  <c r="J315" i="10"/>
  <c r="C303" i="10"/>
  <c r="K271" i="10"/>
  <c r="I271" i="10"/>
  <c r="J268" i="10"/>
  <c r="C256" i="10"/>
  <c r="K224" i="10"/>
  <c r="I224" i="10"/>
  <c r="J221" i="10"/>
  <c r="C209" i="10"/>
  <c r="K177" i="10"/>
  <c r="I177" i="10"/>
  <c r="J174" i="10"/>
  <c r="C162" i="10"/>
  <c r="K130" i="10"/>
  <c r="I130" i="10"/>
  <c r="J127" i="10"/>
  <c r="C115" i="10"/>
  <c r="K83" i="10"/>
  <c r="I83" i="10"/>
  <c r="J80" i="10"/>
  <c r="C68" i="10"/>
  <c r="K36" i="10"/>
  <c r="I36" i="10"/>
  <c r="J33" i="10"/>
  <c r="C21" i="10"/>
  <c r="B1384" i="11"/>
  <c r="B928" i="11"/>
  <c r="B776" i="11"/>
  <c r="B168" i="11"/>
  <c r="F42" i="43"/>
  <c r="B1498" i="11" s="1"/>
  <c r="F41" i="43"/>
  <c r="B1460" i="11" s="1"/>
  <c r="F40" i="43"/>
  <c r="B1422" i="11" s="1"/>
  <c r="F39" i="43"/>
  <c r="F38" i="43"/>
  <c r="B1346" i="11" s="1"/>
  <c r="F37" i="43"/>
  <c r="B1308" i="11" s="1"/>
  <c r="F36" i="43"/>
  <c r="B1270" i="11" s="1"/>
  <c r="F35" i="43"/>
  <c r="B1232" i="11" s="1"/>
  <c r="F34" i="43"/>
  <c r="B1194" i="11" s="1"/>
  <c r="F33" i="43"/>
  <c r="B1156" i="11" s="1"/>
  <c r="F32" i="43"/>
  <c r="B1118" i="11" s="1"/>
  <c r="F31" i="43"/>
  <c r="B1080" i="11" s="1"/>
  <c r="F30" i="43"/>
  <c r="B1042" i="11" s="1"/>
  <c r="F29" i="43"/>
  <c r="B1004" i="11" s="1"/>
  <c r="F28" i="43"/>
  <c r="B966" i="11" s="1"/>
  <c r="F27" i="43"/>
  <c r="F26" i="43"/>
  <c r="B890" i="11" s="1"/>
  <c r="F25" i="43"/>
  <c r="B852" i="11" s="1"/>
  <c r="F24" i="43"/>
  <c r="B814" i="11" s="1"/>
  <c r="F23" i="43"/>
  <c r="F22" i="43"/>
  <c r="B738" i="11" s="1"/>
  <c r="F21" i="43"/>
  <c r="B700" i="11" s="1"/>
  <c r="F20" i="43"/>
  <c r="B662" i="11" s="1"/>
  <c r="F19" i="43"/>
  <c r="B624" i="11" s="1"/>
  <c r="F18" i="43"/>
  <c r="B586" i="11" s="1"/>
  <c r="F17" i="43"/>
  <c r="B548" i="11" s="1"/>
  <c r="F16" i="43"/>
  <c r="B510" i="11" s="1"/>
  <c r="F15" i="43"/>
  <c r="B472" i="11" s="1"/>
  <c r="F14" i="43"/>
  <c r="B434" i="11" s="1"/>
  <c r="F13" i="43"/>
  <c r="B396" i="11" s="1"/>
  <c r="F12" i="43"/>
  <c r="B358" i="11" s="1"/>
  <c r="F11" i="43"/>
  <c r="B320" i="11" s="1"/>
  <c r="F10" i="43"/>
  <c r="B282" i="11" s="1"/>
  <c r="F9" i="43"/>
  <c r="B244" i="11" s="1"/>
  <c r="F8" i="43"/>
  <c r="B206" i="11" s="1"/>
  <c r="F7" i="43"/>
  <c r="F6" i="43"/>
  <c r="B130" i="11" s="1"/>
  <c r="F5" i="43"/>
  <c r="B92" i="11" s="1"/>
  <c r="F4" i="43"/>
  <c r="B54" i="11" s="1"/>
  <c r="F3" i="43"/>
  <c r="B16" i="11" s="1"/>
  <c r="D42" i="43"/>
  <c r="B1863" i="10" s="1"/>
  <c r="D41" i="43"/>
  <c r="B1816" i="10" s="1"/>
  <c r="D40" i="43"/>
  <c r="B1769" i="10" s="1"/>
  <c r="D39" i="43"/>
  <c r="B1722" i="10" s="1"/>
  <c r="D38" i="43"/>
  <c r="B1675" i="10" s="1"/>
  <c r="D37" i="43"/>
  <c r="B1628" i="10" s="1"/>
  <c r="D36" i="43"/>
  <c r="B1581" i="10" s="1"/>
  <c r="D35" i="43"/>
  <c r="B1534" i="10" s="1"/>
  <c r="D34" i="43"/>
  <c r="B1487" i="10" s="1"/>
  <c r="D33" i="43"/>
  <c r="B1440" i="10" s="1"/>
  <c r="D32" i="43"/>
  <c r="B1393" i="10" s="1"/>
  <c r="D31" i="43"/>
  <c r="D30" i="43"/>
  <c r="B1299" i="10" s="1"/>
  <c r="D29" i="43"/>
  <c r="B1252" i="10" s="1"/>
  <c r="D28" i="43"/>
  <c r="B1205" i="10" s="1"/>
  <c r="D27" i="43"/>
  <c r="B1158" i="10" s="1"/>
  <c r="D26" i="43"/>
  <c r="B1111" i="10" s="1"/>
  <c r="D25" i="43"/>
  <c r="B1064" i="10" s="1"/>
  <c r="D24" i="43"/>
  <c r="B1017" i="10" s="1"/>
  <c r="D23" i="43"/>
  <c r="B970" i="10" s="1"/>
  <c r="D22" i="43"/>
  <c r="B923" i="10" s="1"/>
  <c r="D21" i="43"/>
  <c r="B876" i="10" s="1"/>
  <c r="D20" i="43"/>
  <c r="B829" i="10" s="1"/>
  <c r="D19" i="43"/>
  <c r="D18" i="43"/>
  <c r="B735" i="10" s="1"/>
  <c r="D17" i="43"/>
  <c r="B688" i="10" s="1"/>
  <c r="D16" i="43"/>
  <c r="B641" i="10" s="1"/>
  <c r="D15" i="43"/>
  <c r="D14" i="43"/>
  <c r="B547" i="10" s="1"/>
  <c r="D13" i="43"/>
  <c r="B500" i="10" s="1"/>
  <c r="D12" i="43"/>
  <c r="B453" i="10" s="1"/>
  <c r="D11" i="43"/>
  <c r="B406" i="10" s="1"/>
  <c r="D10" i="43"/>
  <c r="B359" i="10" s="1"/>
  <c r="D9" i="43"/>
  <c r="B312" i="10" s="1"/>
  <c r="D8" i="43"/>
  <c r="B265" i="10" s="1"/>
  <c r="D7" i="43"/>
  <c r="B218" i="10" s="1"/>
  <c r="D6" i="43"/>
  <c r="B171" i="10" s="1"/>
  <c r="D5" i="43"/>
  <c r="B124" i="10" s="1"/>
  <c r="D4" i="43"/>
  <c r="B77" i="10" s="1"/>
  <c r="D3" i="43"/>
  <c r="B30" i="10" s="1"/>
  <c r="P3" i="43"/>
  <c r="Q3" i="43"/>
  <c r="R3" i="43" s="1"/>
  <c r="E75" i="2"/>
  <c r="E29" i="16" s="1"/>
  <c r="E65" i="2"/>
  <c r="E30" i="15" s="1"/>
  <c r="E57" i="2"/>
  <c r="E34" i="14" s="1"/>
  <c r="E52" i="2"/>
  <c r="E75" i="13" s="1"/>
  <c r="E34" i="2"/>
  <c r="B16" i="8" s="1"/>
  <c r="E33" i="2"/>
  <c r="B30" i="7" s="1"/>
  <c r="C3" i="2"/>
  <c r="E33" i="13" l="1"/>
  <c r="R70" i="90"/>
  <c r="R56" i="90"/>
  <c r="E20" i="90" l="1"/>
  <c r="N77" i="41"/>
  <c r="M36" i="41"/>
  <c r="E31" i="2"/>
  <c r="I13" i="35" s="1"/>
  <c r="A9" i="13"/>
  <c r="G57" i="13"/>
  <c r="G56" i="12"/>
  <c r="L39" i="60"/>
  <c r="M13" i="50"/>
  <c r="J21" i="81"/>
  <c r="G21" i="81"/>
  <c r="G18" i="81"/>
  <c r="B11" i="81"/>
  <c r="E11" i="2"/>
  <c r="I10" i="40" s="1"/>
  <c r="E33" i="76"/>
  <c r="J25" i="75"/>
  <c r="F25" i="75"/>
  <c r="B23" i="75"/>
  <c r="M15" i="74"/>
  <c r="K15" i="74"/>
  <c r="B13" i="74"/>
  <c r="G25" i="73"/>
  <c r="E25" i="73"/>
  <c r="B22" i="73"/>
  <c r="L11" i="72"/>
  <c r="J11" i="72"/>
  <c r="B9" i="72"/>
  <c r="L12" i="71"/>
  <c r="J12" i="71"/>
  <c r="B10" i="71"/>
  <c r="J25" i="70"/>
  <c r="F25" i="70"/>
  <c r="B23" i="70"/>
  <c r="M15" i="69"/>
  <c r="K15" i="69"/>
  <c r="B13" i="69"/>
  <c r="G25" i="68"/>
  <c r="E25" i="68"/>
  <c r="B22" i="68"/>
  <c r="L11" i="67"/>
  <c r="J11" i="67"/>
  <c r="B9" i="67"/>
  <c r="L12" i="66"/>
  <c r="J12" i="66"/>
  <c r="B10" i="66"/>
  <c r="J24" i="65"/>
  <c r="F24" i="65"/>
  <c r="B22" i="65"/>
  <c r="M15" i="64"/>
  <c r="K15" i="64"/>
  <c r="B13" i="64"/>
  <c r="G25" i="63"/>
  <c r="E25" i="63"/>
  <c r="B22" i="63"/>
  <c r="L11" i="62"/>
  <c r="J11" i="62"/>
  <c r="B9" i="62"/>
  <c r="L12" i="61"/>
  <c r="J12" i="61"/>
  <c r="B10" i="61"/>
  <c r="J24" i="60"/>
  <c r="F24" i="60"/>
  <c r="B22" i="60"/>
  <c r="M14" i="59"/>
  <c r="K14" i="59"/>
  <c r="B12" i="59"/>
  <c r="G26" i="58"/>
  <c r="E26" i="58"/>
  <c r="B23" i="58"/>
  <c r="L12" i="56"/>
  <c r="J12" i="56"/>
  <c r="L11" i="57"/>
  <c r="J11" i="57"/>
  <c r="B9" i="57"/>
  <c r="B10" i="56"/>
  <c r="P40" i="75"/>
  <c r="N40" i="75"/>
  <c r="R40" i="75" s="1"/>
  <c r="E18" i="75" s="1"/>
  <c r="L40" i="75"/>
  <c r="F40" i="75"/>
  <c r="P40" i="70"/>
  <c r="N40" i="70"/>
  <c r="R40" i="70" s="1"/>
  <c r="E18" i="70" s="1"/>
  <c r="L40" i="70"/>
  <c r="F40" i="70"/>
  <c r="P39" i="65"/>
  <c r="N39" i="65"/>
  <c r="R39" i="65" s="1"/>
  <c r="E17" i="65" s="1"/>
  <c r="L39" i="65"/>
  <c r="F39" i="65"/>
  <c r="P39" i="60"/>
  <c r="F39" i="60"/>
  <c r="B23" i="47"/>
  <c r="B22" i="27"/>
  <c r="P21" i="25"/>
  <c r="I21" i="25"/>
  <c r="R21" i="25" s="1"/>
  <c r="A6" i="1"/>
  <c r="D47" i="1"/>
  <c r="Q5" i="43"/>
  <c r="Q6" i="43"/>
  <c r="R6" i="43" s="1"/>
  <c r="Q7" i="43"/>
  <c r="R7" i="43" s="1"/>
  <c r="Q8" i="43"/>
  <c r="R8" i="43" s="1"/>
  <c r="Q9" i="43"/>
  <c r="R9" i="43" s="1"/>
  <c r="Q10" i="43"/>
  <c r="R10" i="43" s="1"/>
  <c r="Q11" i="43"/>
  <c r="R11" i="43" s="1"/>
  <c r="I393" i="10" s="1"/>
  <c r="Q12" i="43"/>
  <c r="R12" i="43" s="1"/>
  <c r="Q13" i="43"/>
  <c r="Q14" i="43"/>
  <c r="R14" i="43" s="1"/>
  <c r="Q15" i="43"/>
  <c r="R15" i="43" s="1"/>
  <c r="Q16" i="43"/>
  <c r="R16" i="43" s="1"/>
  <c r="Q17" i="43"/>
  <c r="R17" i="43" s="1"/>
  <c r="Q18" i="43"/>
  <c r="R18" i="43" s="1"/>
  <c r="I722" i="10" s="1"/>
  <c r="Q19" i="43"/>
  <c r="R19" i="43" s="1"/>
  <c r="I769" i="10" s="1"/>
  <c r="Q20" i="43"/>
  <c r="R20" i="43" s="1"/>
  <c r="Q21" i="43"/>
  <c r="Q22" i="43"/>
  <c r="R22" i="43" s="1"/>
  <c r="Q23" i="43"/>
  <c r="R23" i="43" s="1"/>
  <c r="Q24" i="43"/>
  <c r="R24" i="43" s="1"/>
  <c r="Q25" i="43"/>
  <c r="Q26" i="43"/>
  <c r="Q27" i="43"/>
  <c r="R27" i="43" s="1"/>
  <c r="I1145" i="10" s="1"/>
  <c r="Q28" i="43"/>
  <c r="Q29" i="43"/>
  <c r="R29" i="43" s="1"/>
  <c r="Q30" i="43"/>
  <c r="R30" i="43" s="1"/>
  <c r="Q31" i="43"/>
  <c r="R31" i="43" s="1"/>
  <c r="Q32" i="43"/>
  <c r="Q33" i="43"/>
  <c r="R33" i="43" s="1"/>
  <c r="Q34" i="43"/>
  <c r="R34" i="43" s="1"/>
  <c r="I1474" i="10" s="1"/>
  <c r="Q35" i="43"/>
  <c r="R35" i="43" s="1"/>
  <c r="I1521" i="10" s="1"/>
  <c r="Q36" i="43"/>
  <c r="Q37" i="43"/>
  <c r="R37" i="43" s="1"/>
  <c r="Q38" i="43"/>
  <c r="R38" i="43" s="1"/>
  <c r="I1662" i="10" s="1"/>
  <c r="Q39" i="43"/>
  <c r="R39" i="43" s="1"/>
  <c r="I1709" i="10" s="1"/>
  <c r="Q40" i="43"/>
  <c r="Q41" i="43"/>
  <c r="R41" i="43" s="1"/>
  <c r="Q42" i="43"/>
  <c r="R42" i="43" s="1"/>
  <c r="I17" i="10"/>
  <c r="Q4" i="43"/>
  <c r="E14" i="2"/>
  <c r="E17" i="2"/>
  <c r="C19" i="2"/>
  <c r="C20" i="2"/>
  <c r="C18" i="2"/>
  <c r="C23" i="2"/>
  <c r="C24" i="2" s="1"/>
  <c r="C25" i="2" s="1"/>
  <c r="M12" i="54" s="1"/>
  <c r="AF20" i="54"/>
  <c r="AH12" i="54"/>
  <c r="AI12" i="54"/>
  <c r="H27" i="53"/>
  <c r="G27" i="53"/>
  <c r="G23" i="53"/>
  <c r="G19" i="53"/>
  <c r="H27" i="52"/>
  <c r="G27" i="52"/>
  <c r="D7" i="52"/>
  <c r="O13" i="50"/>
  <c r="E33" i="51"/>
  <c r="F37" i="51"/>
  <c r="H37" i="51"/>
  <c r="E13" i="50"/>
  <c r="A13" i="35"/>
  <c r="K13" i="35" s="1"/>
  <c r="Q13" i="35" s="1"/>
  <c r="B25" i="49"/>
  <c r="E27" i="49"/>
  <c r="G27" i="49"/>
  <c r="B12" i="48"/>
  <c r="K14" i="48"/>
  <c r="M14" i="48"/>
  <c r="E26" i="47"/>
  <c r="G26" i="47"/>
  <c r="B9" i="46"/>
  <c r="J11" i="46"/>
  <c r="L11" i="46"/>
  <c r="B10" i="45"/>
  <c r="J12" i="45"/>
  <c r="L12" i="45"/>
  <c r="N78" i="41"/>
  <c r="N76" i="41"/>
  <c r="N75" i="41"/>
  <c r="N74" i="41"/>
  <c r="N72" i="41"/>
  <c r="N71" i="41"/>
  <c r="N70" i="41"/>
  <c r="N69" i="41"/>
  <c r="N68" i="41"/>
  <c r="M46" i="41"/>
  <c r="M45" i="41"/>
  <c r="M44" i="41"/>
  <c r="M43" i="41"/>
  <c r="M42" i="41"/>
  <c r="M41" i="41"/>
  <c r="M40" i="41"/>
  <c r="M39" i="41"/>
  <c r="I19" i="41"/>
  <c r="P19" i="41"/>
  <c r="I18" i="41"/>
  <c r="P18" i="41"/>
  <c r="I17" i="41"/>
  <c r="P17" i="41"/>
  <c r="I16" i="41"/>
  <c r="P16" i="41"/>
  <c r="I15" i="41"/>
  <c r="P15" i="41"/>
  <c r="I14" i="41"/>
  <c r="P14" i="41"/>
  <c r="I13" i="41"/>
  <c r="P13" i="41"/>
  <c r="I12" i="41"/>
  <c r="P12" i="41"/>
  <c r="I16" i="25"/>
  <c r="P16" i="25"/>
  <c r="I15" i="25"/>
  <c r="P15" i="25"/>
  <c r="I14" i="25"/>
  <c r="P14" i="25"/>
  <c r="I13" i="25"/>
  <c r="P13" i="25"/>
  <c r="I12" i="25"/>
  <c r="P12" i="25"/>
  <c r="I11" i="25"/>
  <c r="P11" i="25"/>
  <c r="I10" i="25"/>
  <c r="P10" i="25"/>
  <c r="H97" i="11"/>
  <c r="J102" i="11"/>
  <c r="H102" i="11"/>
  <c r="F108" i="11"/>
  <c r="D108" i="11"/>
  <c r="H135" i="11"/>
  <c r="J140" i="11"/>
  <c r="H140" i="11"/>
  <c r="F146" i="11"/>
  <c r="D146" i="11"/>
  <c r="H173" i="11"/>
  <c r="J178" i="11"/>
  <c r="H178" i="11"/>
  <c r="F184" i="11"/>
  <c r="D184" i="11"/>
  <c r="H211" i="11"/>
  <c r="J216" i="11"/>
  <c r="H216" i="11"/>
  <c r="F222" i="11"/>
  <c r="D222" i="11"/>
  <c r="H249" i="11"/>
  <c r="J254" i="11"/>
  <c r="H254" i="11"/>
  <c r="F260" i="11"/>
  <c r="D260" i="11"/>
  <c r="H287" i="11"/>
  <c r="J292" i="11"/>
  <c r="H292" i="11"/>
  <c r="F298" i="11"/>
  <c r="D298" i="11"/>
  <c r="H325" i="11"/>
  <c r="J330" i="11"/>
  <c r="H330" i="11"/>
  <c r="F336" i="11"/>
  <c r="D336" i="11"/>
  <c r="H363" i="11"/>
  <c r="J368" i="11"/>
  <c r="H368" i="11"/>
  <c r="F374" i="11"/>
  <c r="D374" i="11"/>
  <c r="H401" i="11"/>
  <c r="J406" i="11"/>
  <c r="H406" i="11"/>
  <c r="F412" i="11"/>
  <c r="D412" i="11"/>
  <c r="H439" i="11"/>
  <c r="J444" i="11"/>
  <c r="H444" i="11"/>
  <c r="F450" i="11"/>
  <c r="D450" i="11"/>
  <c r="H477" i="11"/>
  <c r="J482" i="11"/>
  <c r="H482" i="11"/>
  <c r="F488" i="11"/>
  <c r="D488" i="11"/>
  <c r="H515" i="11"/>
  <c r="J520" i="11"/>
  <c r="H520" i="11"/>
  <c r="F526" i="11"/>
  <c r="D526" i="11"/>
  <c r="H553" i="11"/>
  <c r="J558" i="11"/>
  <c r="H558" i="11"/>
  <c r="F564" i="11"/>
  <c r="D564" i="11"/>
  <c r="H591" i="11"/>
  <c r="J596" i="11"/>
  <c r="H596" i="11"/>
  <c r="F602" i="11"/>
  <c r="D602" i="11"/>
  <c r="H629" i="11"/>
  <c r="J634" i="11"/>
  <c r="H634" i="11"/>
  <c r="F640" i="11"/>
  <c r="D640" i="11"/>
  <c r="H667" i="11"/>
  <c r="J672" i="11"/>
  <c r="H672" i="11"/>
  <c r="F678" i="11"/>
  <c r="D678" i="11"/>
  <c r="H705" i="11"/>
  <c r="J710" i="11"/>
  <c r="H710" i="11"/>
  <c r="F716" i="11"/>
  <c r="D716" i="11"/>
  <c r="J748" i="11"/>
  <c r="H748" i="11"/>
  <c r="H743" i="11"/>
  <c r="F754" i="11"/>
  <c r="D754" i="11"/>
  <c r="H781" i="11"/>
  <c r="H786" i="11"/>
  <c r="J786" i="11"/>
  <c r="H819" i="11"/>
  <c r="F792" i="11"/>
  <c r="D792" i="11"/>
  <c r="J824" i="11"/>
  <c r="H824" i="11"/>
  <c r="F830" i="11"/>
  <c r="D830" i="11"/>
  <c r="J862" i="11"/>
  <c r="H862" i="11"/>
  <c r="H857" i="11"/>
  <c r="F868" i="11"/>
  <c r="D868" i="11"/>
  <c r="J900" i="11"/>
  <c r="H900" i="11"/>
  <c r="H895" i="11"/>
  <c r="F906" i="11"/>
  <c r="D906" i="11"/>
  <c r="H933" i="11"/>
  <c r="J938" i="11"/>
  <c r="H938" i="11"/>
  <c r="F944" i="11"/>
  <c r="D944" i="11"/>
  <c r="H971" i="11"/>
  <c r="J976" i="11"/>
  <c r="H976" i="11"/>
  <c r="F982" i="11"/>
  <c r="D982" i="11"/>
  <c r="J1014" i="11"/>
  <c r="H1014" i="11"/>
  <c r="H1009" i="11"/>
  <c r="F1020" i="11"/>
  <c r="D1020" i="11"/>
  <c r="H1047" i="11"/>
  <c r="J1052" i="11"/>
  <c r="H1052" i="11"/>
  <c r="F1058" i="11"/>
  <c r="D1058" i="11"/>
  <c r="H1085" i="11"/>
  <c r="J1090" i="11"/>
  <c r="H1090" i="11"/>
  <c r="F1096" i="11"/>
  <c r="D1096" i="11"/>
  <c r="H1123" i="11"/>
  <c r="J1128" i="11"/>
  <c r="H1128" i="11"/>
  <c r="F1134" i="11"/>
  <c r="D1134" i="11"/>
  <c r="H1161" i="11"/>
  <c r="J1166" i="11"/>
  <c r="H1166" i="11"/>
  <c r="F1172" i="11"/>
  <c r="D1172" i="11"/>
  <c r="H1199" i="11"/>
  <c r="J1204" i="11"/>
  <c r="H1204" i="11"/>
  <c r="F1210" i="11"/>
  <c r="D1210" i="11"/>
  <c r="J1242" i="11"/>
  <c r="H1242" i="11"/>
  <c r="H1237" i="11"/>
  <c r="F1248" i="11"/>
  <c r="D1248" i="11"/>
  <c r="H1275" i="11"/>
  <c r="J1280" i="11"/>
  <c r="H1280" i="11"/>
  <c r="F1286" i="11"/>
  <c r="D1286" i="11"/>
  <c r="H1313" i="11"/>
  <c r="J1318" i="11"/>
  <c r="H1318" i="11"/>
  <c r="F1324" i="11"/>
  <c r="D1324" i="11"/>
  <c r="J1356" i="11"/>
  <c r="H1351" i="11"/>
  <c r="H1356" i="11"/>
  <c r="F1362" i="11"/>
  <c r="D1362" i="11"/>
  <c r="H1427" i="11"/>
  <c r="J1432" i="11"/>
  <c r="H1432" i="11"/>
  <c r="H1389" i="11"/>
  <c r="J1394" i="11"/>
  <c r="H1394" i="11"/>
  <c r="F1400" i="11"/>
  <c r="D1400" i="11"/>
  <c r="F1438" i="11"/>
  <c r="D1438" i="11"/>
  <c r="J1470" i="11"/>
  <c r="H1470" i="11"/>
  <c r="H1465" i="11"/>
  <c r="F1476" i="11"/>
  <c r="D1476" i="11"/>
  <c r="F1514" i="11"/>
  <c r="D1514" i="11"/>
  <c r="F70" i="11"/>
  <c r="D70" i="11"/>
  <c r="J64" i="11"/>
  <c r="H64" i="11"/>
  <c r="H59" i="11"/>
  <c r="B932" i="10"/>
  <c r="F917" i="10"/>
  <c r="B885" i="10"/>
  <c r="F870" i="10"/>
  <c r="B838" i="10"/>
  <c r="F823" i="10"/>
  <c r="B791" i="10"/>
  <c r="F776" i="10"/>
  <c r="B1778" i="10"/>
  <c r="F1763" i="10"/>
  <c r="K1754" i="10"/>
  <c r="I1754" i="10"/>
  <c r="K1752" i="10"/>
  <c r="I1752" i="10"/>
  <c r="I1750" i="10"/>
  <c r="B1731" i="10"/>
  <c r="F1716" i="10"/>
  <c r="K1707" i="10"/>
  <c r="I1707" i="10"/>
  <c r="K1705" i="10"/>
  <c r="I1705" i="10"/>
  <c r="I1703" i="10"/>
  <c r="B1684" i="10"/>
  <c r="F1669" i="10"/>
  <c r="K1660" i="10"/>
  <c r="I1660" i="10"/>
  <c r="K1658" i="10"/>
  <c r="I1658" i="10"/>
  <c r="I1656" i="10"/>
  <c r="B1637" i="10"/>
  <c r="F1622" i="10"/>
  <c r="K1613" i="10"/>
  <c r="I1613" i="10"/>
  <c r="K1611" i="10"/>
  <c r="I1611" i="10"/>
  <c r="I1609" i="10"/>
  <c r="B1590" i="10"/>
  <c r="F1575" i="10"/>
  <c r="K1566" i="10"/>
  <c r="I1566" i="10"/>
  <c r="K1564" i="10"/>
  <c r="I1564" i="10"/>
  <c r="I1562" i="10"/>
  <c r="B1543" i="10"/>
  <c r="F1528" i="10"/>
  <c r="K1519" i="10"/>
  <c r="I1519" i="10"/>
  <c r="K1517" i="10"/>
  <c r="I1517" i="10"/>
  <c r="I1515" i="10"/>
  <c r="B1496" i="10"/>
  <c r="F1481" i="10"/>
  <c r="K1472" i="10"/>
  <c r="I1472" i="10"/>
  <c r="K1470" i="10"/>
  <c r="I1470" i="10"/>
  <c r="I1468" i="10"/>
  <c r="B1449" i="10"/>
  <c r="F1434" i="10"/>
  <c r="K1425" i="10"/>
  <c r="I1425" i="10"/>
  <c r="K1423" i="10"/>
  <c r="I1423" i="10"/>
  <c r="I1421" i="10"/>
  <c r="B1402" i="10"/>
  <c r="F1387" i="10"/>
  <c r="K1378" i="10"/>
  <c r="I1378" i="10"/>
  <c r="K1376" i="10"/>
  <c r="I1376" i="10"/>
  <c r="I1374" i="10"/>
  <c r="B1355" i="10"/>
  <c r="F1340" i="10"/>
  <c r="K1331" i="10"/>
  <c r="I1331" i="10"/>
  <c r="K1329" i="10"/>
  <c r="I1329" i="10"/>
  <c r="I1327" i="10"/>
  <c r="B1308" i="10"/>
  <c r="F1293" i="10"/>
  <c r="K1284" i="10"/>
  <c r="I1284" i="10"/>
  <c r="K1282" i="10"/>
  <c r="I1282" i="10"/>
  <c r="I1280" i="10"/>
  <c r="B1261" i="10"/>
  <c r="F1246" i="10"/>
  <c r="K1237" i="10"/>
  <c r="I1237" i="10"/>
  <c r="K1235" i="10"/>
  <c r="I1235" i="10"/>
  <c r="I1233" i="10"/>
  <c r="B1214" i="10"/>
  <c r="F1199" i="10"/>
  <c r="I1190" i="10"/>
  <c r="K1190" i="10"/>
  <c r="K1188" i="10"/>
  <c r="I1188" i="10"/>
  <c r="I1186" i="10"/>
  <c r="B1167" i="10"/>
  <c r="F1152" i="10"/>
  <c r="K1143" i="10"/>
  <c r="I1143" i="10"/>
  <c r="K1141" i="10"/>
  <c r="I1141" i="10"/>
  <c r="I1139" i="10"/>
  <c r="B1120" i="10"/>
  <c r="F1105" i="10"/>
  <c r="K1096" i="10"/>
  <c r="I1096" i="10"/>
  <c r="K1094" i="10"/>
  <c r="I1094" i="10"/>
  <c r="I1092" i="10"/>
  <c r="B1073" i="10"/>
  <c r="F1058" i="10"/>
  <c r="K1049" i="10"/>
  <c r="I1049" i="10"/>
  <c r="K1047" i="10"/>
  <c r="I1047" i="10"/>
  <c r="I1045" i="10"/>
  <c r="B1026" i="10"/>
  <c r="F1011" i="10"/>
  <c r="K1002" i="10"/>
  <c r="I1002" i="10"/>
  <c r="K1000" i="10"/>
  <c r="I1000" i="10"/>
  <c r="I998" i="10"/>
  <c r="B979" i="10"/>
  <c r="F964" i="10"/>
  <c r="K955" i="10"/>
  <c r="K953" i="10"/>
  <c r="I955" i="10"/>
  <c r="I953" i="10"/>
  <c r="I951" i="10"/>
  <c r="G11" i="44"/>
  <c r="F11" i="44"/>
  <c r="J1508" i="11"/>
  <c r="H1508" i="11"/>
  <c r="H1503" i="11"/>
  <c r="K908" i="10"/>
  <c r="I908" i="10"/>
  <c r="K906" i="10"/>
  <c r="I906" i="10"/>
  <c r="I904" i="10"/>
  <c r="K861" i="10"/>
  <c r="I861" i="10"/>
  <c r="K859" i="10"/>
  <c r="I859" i="10"/>
  <c r="I857" i="10"/>
  <c r="K814" i="10"/>
  <c r="I814" i="10"/>
  <c r="K812" i="10"/>
  <c r="I812" i="10"/>
  <c r="I810" i="10"/>
  <c r="K767" i="10"/>
  <c r="I767" i="10"/>
  <c r="K765" i="10"/>
  <c r="I765" i="10"/>
  <c r="I763" i="10"/>
  <c r="B744" i="10"/>
  <c r="F729" i="10"/>
  <c r="K720" i="10"/>
  <c r="I720" i="10"/>
  <c r="K718" i="10"/>
  <c r="I718" i="10"/>
  <c r="I716" i="10"/>
  <c r="B697" i="10"/>
  <c r="F682" i="10"/>
  <c r="K673" i="10"/>
  <c r="I673" i="10"/>
  <c r="K671" i="10"/>
  <c r="I671" i="10"/>
  <c r="I669" i="10"/>
  <c r="B650" i="10"/>
  <c r="F635" i="10"/>
  <c r="K626" i="10"/>
  <c r="I626" i="10"/>
  <c r="K624" i="10"/>
  <c r="I624" i="10"/>
  <c r="I622" i="10"/>
  <c r="B603" i="10"/>
  <c r="F588" i="10"/>
  <c r="K579" i="10"/>
  <c r="I579" i="10"/>
  <c r="K577" i="10"/>
  <c r="I577" i="10"/>
  <c r="I575" i="10"/>
  <c r="B556" i="10"/>
  <c r="F541" i="10"/>
  <c r="K532" i="10"/>
  <c r="I532" i="10"/>
  <c r="K530" i="10"/>
  <c r="I530" i="10"/>
  <c r="I528" i="10"/>
  <c r="B509" i="10"/>
  <c r="F494" i="10"/>
  <c r="K485" i="10"/>
  <c r="I485" i="10"/>
  <c r="K483" i="10"/>
  <c r="I483" i="10"/>
  <c r="I481" i="10"/>
  <c r="B462" i="10"/>
  <c r="F447" i="10"/>
  <c r="I438" i="10"/>
  <c r="K438" i="10"/>
  <c r="K436" i="10"/>
  <c r="I436" i="10"/>
  <c r="I434" i="10"/>
  <c r="B415" i="10"/>
  <c r="F400" i="10"/>
  <c r="I391" i="10"/>
  <c r="K391" i="10"/>
  <c r="K389" i="10"/>
  <c r="I389" i="10"/>
  <c r="I387" i="10"/>
  <c r="B368" i="10"/>
  <c r="F353" i="10"/>
  <c r="I344" i="10"/>
  <c r="K344" i="10"/>
  <c r="K342" i="10"/>
  <c r="I342" i="10"/>
  <c r="I340" i="10"/>
  <c r="B321" i="10"/>
  <c r="F306" i="10"/>
  <c r="I297" i="10"/>
  <c r="K297" i="10"/>
  <c r="K295" i="10"/>
  <c r="I295" i="10"/>
  <c r="I293" i="10"/>
  <c r="B274" i="10"/>
  <c r="F259" i="10"/>
  <c r="I250" i="10"/>
  <c r="K250" i="10"/>
  <c r="K248" i="10"/>
  <c r="I248" i="10"/>
  <c r="I246" i="10"/>
  <c r="B227" i="10"/>
  <c r="F212" i="10"/>
  <c r="K203" i="10"/>
  <c r="I203" i="10"/>
  <c r="K201" i="10"/>
  <c r="I201" i="10"/>
  <c r="I199" i="10"/>
  <c r="B180" i="10"/>
  <c r="F165" i="10"/>
  <c r="K156" i="10"/>
  <c r="I156" i="10"/>
  <c r="K154" i="10"/>
  <c r="I154" i="10"/>
  <c r="I152" i="10"/>
  <c r="B133" i="10"/>
  <c r="F118" i="10"/>
  <c r="K109" i="10"/>
  <c r="I109" i="10"/>
  <c r="K107" i="10"/>
  <c r="I107" i="10"/>
  <c r="I105" i="10"/>
  <c r="B86" i="10"/>
  <c r="F71" i="10"/>
  <c r="I62" i="10"/>
  <c r="K62" i="10"/>
  <c r="K60" i="10"/>
  <c r="I60" i="10"/>
  <c r="I58" i="10"/>
  <c r="K1801" i="10"/>
  <c r="I1801" i="10"/>
  <c r="K1799" i="10"/>
  <c r="I1799" i="10"/>
  <c r="I1797" i="10"/>
  <c r="B1825" i="10"/>
  <c r="F1810" i="10"/>
  <c r="B1872" i="10"/>
  <c r="F1857" i="10"/>
  <c r="I1848" i="10"/>
  <c r="K1848" i="10"/>
  <c r="K1846" i="10"/>
  <c r="I1844" i="10"/>
  <c r="I1846" i="10"/>
  <c r="J26" i="11"/>
  <c r="H26" i="11"/>
  <c r="H21" i="11"/>
  <c r="B39" i="10"/>
  <c r="F24" i="10"/>
  <c r="K15" i="10"/>
  <c r="I15" i="10"/>
  <c r="K13" i="10"/>
  <c r="I13" i="10"/>
  <c r="I11" i="10"/>
  <c r="P4" i="43"/>
  <c r="P5" i="43"/>
  <c r="P6" i="43"/>
  <c r="I158" i="10"/>
  <c r="P7" i="43"/>
  <c r="I205" i="10"/>
  <c r="P8" i="43"/>
  <c r="I252" i="10"/>
  <c r="P9" i="43"/>
  <c r="I299" i="10"/>
  <c r="P10" i="43"/>
  <c r="I346" i="10"/>
  <c r="P11" i="43"/>
  <c r="P12" i="43"/>
  <c r="I440" i="10"/>
  <c r="P13" i="43"/>
  <c r="P14" i="43"/>
  <c r="I534" i="10"/>
  <c r="P15" i="43"/>
  <c r="I581" i="10"/>
  <c r="P16" i="43"/>
  <c r="I628" i="10"/>
  <c r="P17" i="43"/>
  <c r="I675" i="10"/>
  <c r="P18" i="43"/>
  <c r="P19" i="43"/>
  <c r="P20" i="43"/>
  <c r="I816" i="10"/>
  <c r="P21" i="43"/>
  <c r="P22" i="43"/>
  <c r="I910" i="10"/>
  <c r="P23" i="43"/>
  <c r="I957" i="10"/>
  <c r="P24" i="43"/>
  <c r="I1004" i="10"/>
  <c r="P25" i="43"/>
  <c r="P26" i="43"/>
  <c r="P27" i="43"/>
  <c r="P28" i="43"/>
  <c r="P29" i="43"/>
  <c r="I1239" i="10"/>
  <c r="P30" i="43"/>
  <c r="I1286" i="10"/>
  <c r="P31" i="43"/>
  <c r="I1333" i="10"/>
  <c r="P32" i="43"/>
  <c r="P33" i="43"/>
  <c r="I1427" i="10"/>
  <c r="P34" i="43"/>
  <c r="P35" i="43"/>
  <c r="P36" i="43"/>
  <c r="P37" i="43"/>
  <c r="I1615" i="10"/>
  <c r="P38" i="43"/>
  <c r="P39" i="43"/>
  <c r="P40" i="43"/>
  <c r="P41" i="43"/>
  <c r="I1803" i="10"/>
  <c r="P42" i="43"/>
  <c r="I1850" i="10"/>
  <c r="E33" i="40"/>
  <c r="E36" i="39"/>
  <c r="E38" i="38"/>
  <c r="E41" i="37"/>
  <c r="E42" i="36"/>
  <c r="G120" i="42"/>
  <c r="E120" i="42"/>
  <c r="G73" i="42"/>
  <c r="E73" i="42"/>
  <c r="B118" i="42"/>
  <c r="B71" i="42"/>
  <c r="G26" i="42"/>
  <c r="E26" i="42"/>
  <c r="B24" i="42"/>
  <c r="G13" i="20"/>
  <c r="G10" i="16"/>
  <c r="G11" i="15"/>
  <c r="G15" i="13"/>
  <c r="G15" i="14"/>
  <c r="G15" i="12"/>
  <c r="F24" i="33"/>
  <c r="P25" i="41"/>
  <c r="P24" i="41"/>
  <c r="P23" i="41"/>
  <c r="P22" i="41"/>
  <c r="P21" i="41"/>
  <c r="P20" i="41"/>
  <c r="P11" i="41"/>
  <c r="I23" i="25"/>
  <c r="P23" i="25"/>
  <c r="R23" i="25"/>
  <c r="I22" i="25"/>
  <c r="P22" i="25"/>
  <c r="I19" i="25"/>
  <c r="I18" i="25"/>
  <c r="P18" i="25"/>
  <c r="I17" i="25"/>
  <c r="I9" i="25"/>
  <c r="P9" i="25"/>
  <c r="I8" i="25"/>
  <c r="N81" i="41"/>
  <c r="N80" i="41"/>
  <c r="N79" i="41"/>
  <c r="N73" i="41"/>
  <c r="N67" i="41"/>
  <c r="N66" i="41"/>
  <c r="M50" i="41"/>
  <c r="M49" i="41"/>
  <c r="M48" i="41"/>
  <c r="M47" i="41"/>
  <c r="M38" i="41"/>
  <c r="M37" i="41"/>
  <c r="I25" i="41"/>
  <c r="I24" i="41"/>
  <c r="I23" i="41"/>
  <c r="I22" i="41"/>
  <c r="I21" i="41"/>
  <c r="I20" i="41"/>
  <c r="I11" i="41"/>
  <c r="N65" i="41"/>
  <c r="M35" i="41"/>
  <c r="M34" i="41"/>
  <c r="P10" i="41"/>
  <c r="I10" i="41"/>
  <c r="P9" i="41"/>
  <c r="I9" i="41"/>
  <c r="P8" i="25"/>
  <c r="P17" i="25"/>
  <c r="P19" i="25"/>
  <c r="P7" i="25"/>
  <c r="E42" i="2"/>
  <c r="H37" i="40"/>
  <c r="F37" i="40"/>
  <c r="H40" i="39"/>
  <c r="F40" i="39"/>
  <c r="H42" i="38"/>
  <c r="F42" i="38"/>
  <c r="H45" i="37"/>
  <c r="F45" i="37"/>
  <c r="H46" i="36"/>
  <c r="F46" i="36"/>
  <c r="G13" i="35"/>
  <c r="G27" i="34"/>
  <c r="E27" i="34"/>
  <c r="B25" i="34"/>
  <c r="M14" i="33"/>
  <c r="K14" i="33"/>
  <c r="B12" i="33"/>
  <c r="G26" i="32"/>
  <c r="E26" i="32"/>
  <c r="L11" i="31"/>
  <c r="J11" i="31"/>
  <c r="B9" i="31"/>
  <c r="L12" i="30"/>
  <c r="J12" i="30"/>
  <c r="B10" i="30"/>
  <c r="M11" i="29"/>
  <c r="K11" i="29"/>
  <c r="B9" i="29"/>
  <c r="M11" i="28"/>
  <c r="L11" i="28"/>
  <c r="B9" i="28"/>
  <c r="G25" i="27"/>
  <c r="E25" i="27"/>
  <c r="L11" i="26"/>
  <c r="J11" i="26"/>
  <c r="B9" i="26"/>
  <c r="I7" i="25"/>
  <c r="B24" i="24"/>
  <c r="E26" i="24"/>
  <c r="G26" i="24"/>
  <c r="B9" i="23"/>
  <c r="J11" i="23"/>
  <c r="L11" i="23"/>
  <c r="L11" i="22"/>
  <c r="J11" i="22"/>
  <c r="F9" i="22"/>
  <c r="L12" i="21"/>
  <c r="N12" i="21"/>
  <c r="F26" i="20"/>
  <c r="D26" i="20"/>
  <c r="B7" i="20"/>
  <c r="G17" i="20"/>
  <c r="G10" i="20"/>
  <c r="I10" i="20"/>
  <c r="F19" i="19"/>
  <c r="F21" i="19"/>
  <c r="G21" i="19"/>
  <c r="F19" i="18"/>
  <c r="F21" i="18"/>
  <c r="G21" i="18"/>
  <c r="F21" i="17"/>
  <c r="G21" i="17"/>
  <c r="F19" i="17"/>
  <c r="B13" i="17"/>
  <c r="H22" i="16"/>
  <c r="E22" i="16"/>
  <c r="E28" i="16"/>
  <c r="E27" i="16"/>
  <c r="J26" i="16"/>
  <c r="E25" i="16"/>
  <c r="H24" i="16"/>
  <c r="E24" i="16"/>
  <c r="E23" i="16"/>
  <c r="G13" i="16"/>
  <c r="I13" i="16"/>
  <c r="E21" i="16"/>
  <c r="H21" i="16"/>
  <c r="E31" i="15"/>
  <c r="E29" i="15"/>
  <c r="E28" i="15"/>
  <c r="J27" i="15"/>
  <c r="E26" i="15"/>
  <c r="H25" i="15"/>
  <c r="E25" i="15"/>
  <c r="G14" i="15"/>
  <c r="G17" i="15"/>
  <c r="I17" i="15"/>
  <c r="E24" i="15"/>
  <c r="H24" i="15"/>
  <c r="E32" i="15"/>
  <c r="H32" i="15"/>
  <c r="H35" i="14"/>
  <c r="E35" i="14"/>
  <c r="E33" i="14"/>
  <c r="E32" i="14"/>
  <c r="J31" i="14"/>
  <c r="E30" i="14"/>
  <c r="H29" i="14"/>
  <c r="E29" i="14"/>
  <c r="L7" i="14"/>
  <c r="G18" i="14"/>
  <c r="G21" i="14"/>
  <c r="I21" i="14"/>
  <c r="J32" i="13"/>
  <c r="E32" i="13"/>
  <c r="E31" i="13"/>
  <c r="E30" i="13"/>
  <c r="J74" i="13"/>
  <c r="E74" i="13"/>
  <c r="E73" i="13"/>
  <c r="E72" i="13"/>
  <c r="G18" i="13"/>
  <c r="G21" i="13"/>
  <c r="I21" i="13"/>
  <c r="E34" i="13"/>
  <c r="H34" i="13"/>
  <c r="G60" i="13"/>
  <c r="G63" i="13"/>
  <c r="I63" i="13"/>
  <c r="E76" i="13"/>
  <c r="H76" i="13"/>
  <c r="L48" i="12"/>
  <c r="H74" i="12"/>
  <c r="E74" i="12"/>
  <c r="E73" i="12"/>
  <c r="J72" i="12"/>
  <c r="E72" i="12"/>
  <c r="E71" i="12"/>
  <c r="I62" i="12"/>
  <c r="G62" i="12"/>
  <c r="G59" i="12"/>
  <c r="A9" i="12"/>
  <c r="H33" i="12"/>
  <c r="E33" i="12"/>
  <c r="E32" i="12"/>
  <c r="J31" i="12"/>
  <c r="E31" i="12"/>
  <c r="E30" i="12"/>
  <c r="G18" i="12"/>
  <c r="K7" i="12"/>
  <c r="G21" i="12"/>
  <c r="I21" i="12"/>
  <c r="D32" i="11"/>
  <c r="F32" i="11"/>
  <c r="H17" i="7"/>
  <c r="F32" i="8"/>
  <c r="D32" i="8"/>
  <c r="J26" i="8"/>
  <c r="H26" i="8"/>
  <c r="H21" i="8"/>
  <c r="J33" i="7"/>
  <c r="C21" i="7"/>
  <c r="J15" i="7"/>
  <c r="H15" i="7"/>
  <c r="J13" i="7"/>
  <c r="H13" i="7"/>
  <c r="H11" i="7"/>
  <c r="I35" i="7"/>
  <c r="K35" i="7"/>
  <c r="K32" i="3"/>
  <c r="I32" i="3"/>
  <c r="B28" i="3"/>
  <c r="J12" i="3"/>
  <c r="G12" i="3"/>
  <c r="J9" i="3"/>
  <c r="G9" i="3"/>
  <c r="G37" i="6"/>
  <c r="F37" i="6"/>
  <c r="F32" i="6"/>
  <c r="F14" i="6"/>
  <c r="G10" i="6"/>
  <c r="F10" i="6"/>
  <c r="G27" i="5"/>
  <c r="F27" i="5"/>
  <c r="F23" i="5"/>
  <c r="B19" i="5"/>
  <c r="H50" i="1"/>
  <c r="K50" i="1"/>
  <c r="C30" i="1"/>
  <c r="J27" i="1"/>
  <c r="C27" i="1"/>
  <c r="C21" i="1"/>
  <c r="C18" i="1"/>
  <c r="L15" i="1"/>
  <c r="G15" i="1"/>
  <c r="C15" i="1"/>
  <c r="G12" i="1"/>
  <c r="C12" i="1"/>
  <c r="K13" i="50"/>
  <c r="I10" i="51" l="1"/>
  <c r="I10" i="36"/>
  <c r="I10" i="78"/>
  <c r="I9" i="79"/>
  <c r="I10" i="76"/>
  <c r="I10" i="38"/>
  <c r="I10" i="39"/>
  <c r="I10" i="37"/>
  <c r="R25" i="43"/>
  <c r="I1051" i="10" s="1"/>
  <c r="R40" i="43"/>
  <c r="I1756" i="10" s="1"/>
  <c r="R32" i="43"/>
  <c r="I1380" i="10" s="1"/>
  <c r="R26" i="43"/>
  <c r="I1098" i="10" s="1"/>
  <c r="R14" i="25"/>
  <c r="R21" i="43"/>
  <c r="I863" i="10" s="1"/>
  <c r="I487" i="10"/>
  <c r="R13" i="43"/>
  <c r="R5" i="43"/>
  <c r="I111" i="10" s="1"/>
  <c r="R8" i="25"/>
  <c r="R36" i="43"/>
  <c r="I1568" i="10" s="1"/>
  <c r="R28" i="43"/>
  <c r="I1192" i="10" s="1"/>
  <c r="N39" i="60"/>
  <c r="R39" i="60" s="1"/>
  <c r="E17" i="60" s="1"/>
  <c r="R15" i="25"/>
  <c r="R7" i="25"/>
  <c r="R4" i="43"/>
  <c r="I64" i="10" s="1"/>
  <c r="R23" i="41"/>
  <c r="R21" i="41"/>
  <c r="R11" i="25"/>
  <c r="R17" i="41"/>
  <c r="E18" i="2"/>
  <c r="C24" i="1" s="1"/>
  <c r="I10" i="77"/>
  <c r="B73" i="86"/>
  <c r="B57" i="86"/>
  <c r="K12" i="54"/>
  <c r="B41" i="86"/>
  <c r="Q89" i="86"/>
  <c r="B25" i="86"/>
  <c r="B9" i="86"/>
  <c r="I18" i="89"/>
  <c r="J13" i="87"/>
  <c r="I70" i="89"/>
  <c r="I23" i="88"/>
  <c r="G31" i="90"/>
  <c r="R18" i="25"/>
  <c r="R9" i="25"/>
  <c r="R22" i="25"/>
  <c r="R19" i="25"/>
  <c r="R10" i="25"/>
  <c r="R13" i="25"/>
  <c r="R16" i="25"/>
  <c r="R17" i="25"/>
  <c r="R12" i="25"/>
  <c r="R10" i="41"/>
  <c r="R15" i="41"/>
  <c r="R25" i="41"/>
  <c r="R22" i="41"/>
  <c r="N82" i="41"/>
  <c r="D113" i="42" s="1"/>
  <c r="R16" i="41"/>
  <c r="R13" i="41"/>
  <c r="R9" i="41"/>
  <c r="R18" i="41"/>
  <c r="R20" i="41"/>
  <c r="M51" i="41"/>
  <c r="R51" i="41" s="1"/>
  <c r="D66" i="42" s="1"/>
  <c r="R12" i="41"/>
  <c r="R19" i="41"/>
  <c r="R11" i="41"/>
  <c r="R14" i="41"/>
  <c r="R24" i="41"/>
  <c r="E19" i="2"/>
  <c r="AE12" i="54" s="1"/>
  <c r="Q13" i="50"/>
  <c r="D20" i="49" s="1"/>
  <c r="E16" i="2"/>
  <c r="L25" i="1" s="1"/>
  <c r="O13" i="35"/>
  <c r="S13" i="35" s="1"/>
  <c r="D20" i="34" s="1"/>
  <c r="M13" i="35"/>
  <c r="R24" i="25" l="1"/>
  <c r="D19" i="24" s="1"/>
  <c r="R26" i="41"/>
  <c r="D19" i="42" s="1"/>
  <c r="AE18" i="54"/>
  <c r="X87" i="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2" authorId="0" shapeId="0" xr:uid="{00000000-0006-0000-0000-000001000000}">
      <text>
        <r>
          <rPr>
            <sz val="14"/>
            <color indexed="81"/>
            <rFont val="ＭＳ Ｐゴシック"/>
            <family val="3"/>
            <charset val="128"/>
          </rPr>
          <t>　</t>
        </r>
        <r>
          <rPr>
            <b/>
            <sz val="14"/>
            <color indexed="81"/>
            <rFont val="ＭＳ Ｐゴシック"/>
            <family val="3"/>
            <charset val="128"/>
          </rPr>
          <t>公営３その１（公営３内訳１）、公営３その２（公営３内訳２）は、各候補者の選挙運動用自動車に係る契約の実態に応じていずれかの様式を作成してください。</t>
        </r>
        <r>
          <rPr>
            <sz val="9"/>
            <color indexed="81"/>
            <rFont val="ＭＳ Ｐゴシック"/>
            <family val="3"/>
            <charset val="128"/>
          </rPr>
          <t xml:space="preserve">
</t>
        </r>
      </text>
    </comment>
    <comment ref="H24" authorId="0" shapeId="0" xr:uid="{00000000-0006-0000-0000-000002000000}">
      <text>
        <r>
          <rPr>
            <b/>
            <sz val="12"/>
            <color indexed="81"/>
            <rFont val="ＭＳ Ｐゴシック"/>
            <family val="3"/>
            <charset val="128"/>
          </rPr>
          <t>　公営３その１（公営３内訳１）、公営３その２（公営３内訳２）は、各候補者の選挙運動用自動車に係る契約の実態に応じていずれかの様式を作成してください。</t>
        </r>
        <r>
          <rPr>
            <sz val="9"/>
            <color indexed="81"/>
            <rFont val="ＭＳ Ｐ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3" authorId="0" shapeId="0" xr:uid="{00000000-0006-0000-1200-000001000000}">
      <text>
        <r>
          <rPr>
            <sz val="9"/>
            <color indexed="81"/>
            <rFont val="ＭＳ Ｐゴシック"/>
            <family val="3"/>
            <charset val="128"/>
          </rPr>
          <t xml:space="preserve">　公示日、公示日翌日の午前8時30分から午後5時までに申請してください。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3" authorId="0" shapeId="0" xr:uid="{00000000-0006-0000-1300-000001000000}">
      <text>
        <r>
          <rPr>
            <sz val="9"/>
            <color indexed="81"/>
            <rFont val="ＭＳ Ｐゴシック"/>
            <family val="3"/>
            <charset val="128"/>
          </rPr>
          <t xml:space="preserve">　公示日、公示日翌日の午前8時30分から午後5時までに申請してください。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3" authorId="0" shapeId="0" xr:uid="{00000000-0006-0000-1400-000001000000}">
      <text>
        <r>
          <rPr>
            <b/>
            <sz val="9"/>
            <color indexed="81"/>
            <rFont val="ＭＳ Ｐゴシック"/>
            <family val="3"/>
            <charset val="128"/>
          </rPr>
          <t>　頒布する前にビラの見本2枚を添えて届け出てくださるようお願いします。</t>
        </r>
        <r>
          <rPr>
            <sz val="9"/>
            <color indexed="81"/>
            <rFont val="ＭＳ Ｐゴシック"/>
            <family val="3"/>
            <charset val="128"/>
          </rPr>
          <t xml:space="preserve">
</t>
        </r>
      </text>
    </comment>
    <comment ref="D30" authorId="0" shapeId="0" xr:uid="{00000000-0006-0000-1400-000002000000}">
      <text>
        <r>
          <rPr>
            <b/>
            <sz val="9"/>
            <color indexed="81"/>
            <rFont val="ＭＳ Ｐゴシック"/>
            <family val="3"/>
            <charset val="128"/>
          </rPr>
          <t>２種類まで作成することができます。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1500-000001000000}">
      <text>
        <r>
          <rPr>
            <b/>
            <sz val="9"/>
            <color indexed="81"/>
            <rFont val="ＭＳ Ｐゴシック"/>
            <family val="3"/>
            <charset val="128"/>
          </rPr>
          <t>提出年月日は、入力後印刷するか、印刷後手書きで御記入くださるようお願いします。</t>
        </r>
      </text>
    </comment>
    <comment ref="N28" authorId="0" shapeId="0" xr:uid="{00000000-0006-0000-1500-000002000000}">
      <text>
        <r>
          <rPr>
            <b/>
            <sz val="9"/>
            <color indexed="81"/>
            <rFont val="ＭＳ Ｐゴシック"/>
            <family val="3"/>
            <charset val="128"/>
          </rPr>
          <t>開催日時、施設名称及び所在地は、入力後印刷するか、印刷後手書きで入力くださるようお願いします。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201user</author>
    <author>user</author>
  </authors>
  <commentList>
    <comment ref="D5" authorId="0" shapeId="0" xr:uid="{00000000-0006-0000-1700-000001000000}">
      <text>
        <r>
          <rPr>
            <b/>
            <sz val="12"/>
            <color indexed="81"/>
            <rFont val="MS P ゴシック"/>
            <family val="3"/>
            <charset val="128"/>
          </rPr>
          <t>選挙長に通称の使用を申請する場合には、通称に付したふりがなを記載してください。</t>
        </r>
      </text>
    </comment>
    <comment ref="D6" authorId="0" shapeId="0" xr:uid="{00000000-0006-0000-1700-000002000000}">
      <text>
        <r>
          <rPr>
            <b/>
            <sz val="12"/>
            <color indexed="81"/>
            <rFont val="MS P ゴシック"/>
            <family val="3"/>
            <charset val="128"/>
          </rPr>
          <t>選挙長に通称の使用を申請する場合には、その通称を記載してください。</t>
        </r>
        <r>
          <rPr>
            <sz val="9"/>
            <color indexed="81"/>
            <rFont val="MS P ゴシック"/>
            <family val="3"/>
            <charset val="128"/>
          </rPr>
          <t xml:space="preserve">
</t>
        </r>
      </text>
    </comment>
    <comment ref="E11" authorId="1" shapeId="0" xr:uid="{00000000-0006-0000-1700-000003000000}">
      <text>
        <r>
          <rPr>
            <b/>
            <sz val="9"/>
            <color indexed="81"/>
            <rFont val="ＭＳ Ｐゴシック"/>
            <family val="3"/>
            <charset val="128"/>
          </rPr>
          <t xml:space="preserve">　日本放送協会青森放送局は２回、それ以外の放送事業者は各１回となります。
</t>
        </r>
      </text>
    </comment>
    <comment ref="H11" authorId="1" shapeId="0" xr:uid="{00000000-0006-0000-1700-000004000000}">
      <text>
        <r>
          <rPr>
            <b/>
            <sz val="9"/>
            <color indexed="81"/>
            <rFont val="ＭＳ Ｐゴシック"/>
            <family val="3"/>
            <charset val="128"/>
          </rPr>
          <t>　日本放送協会青森放送局は２回、青森放送株式会社は１回となります。</t>
        </r>
      </text>
    </comment>
    <comment ref="E12" authorId="0" shapeId="0" xr:uid="{00000000-0006-0000-1700-000005000000}">
      <text>
        <r>
          <rPr>
            <b/>
            <sz val="9"/>
            <color indexed="81"/>
            <rFont val="MS P ゴシック"/>
            <family val="3"/>
            <charset val="128"/>
          </rPr>
          <t>持込みを選択する場合は、「○」を選択してください。ラジオにも使用する場合は、ラジオ使用「有」に○を付けてください。なお、持込みを選択できるかどうかは、お問い合わせください。</t>
        </r>
        <r>
          <rPr>
            <sz val="9"/>
            <color indexed="81"/>
            <rFont val="MS P ゴシック"/>
            <family val="3"/>
            <charset val="128"/>
          </rPr>
          <t xml:space="preserve">
</t>
        </r>
      </text>
    </comment>
    <comment ref="H12" authorId="0" shapeId="0" xr:uid="{00000000-0006-0000-1700-000006000000}">
      <text>
        <r>
          <rPr>
            <b/>
            <sz val="9"/>
            <color indexed="81"/>
            <rFont val="MS P ゴシック"/>
            <family val="3"/>
            <charset val="128"/>
          </rPr>
          <t>ラジオ録音政見を持込む場合は、「○」を選択してください。テレビ用の政見をラジオにも使用する場合は、そのままで結構です。</t>
        </r>
      </text>
    </comment>
    <comment ref="E14" authorId="0" shapeId="0" xr:uid="{00000000-0006-0000-1700-000007000000}">
      <text>
        <r>
          <rPr>
            <b/>
            <sz val="9"/>
            <color indexed="81"/>
            <rFont val="MS P ゴシック"/>
            <family val="3"/>
            <charset val="128"/>
          </rPr>
          <t>推薦団体がない場合は、記載不要です。</t>
        </r>
        <r>
          <rPr>
            <sz val="9"/>
            <color indexed="81"/>
            <rFont val="MS P ゴシック"/>
            <family val="3"/>
            <charset val="128"/>
          </rPr>
          <t xml:space="preserve">
</t>
        </r>
      </text>
    </comment>
    <comment ref="E17" authorId="0" shapeId="0" xr:uid="{00000000-0006-0000-1700-000008000000}">
      <text>
        <r>
          <rPr>
            <b/>
            <sz val="9"/>
            <color indexed="81"/>
            <rFont val="MS P ゴシック"/>
            <family val="3"/>
            <charset val="128"/>
          </rPr>
          <t>局収録を希望する場合は、「○」選択してください。</t>
        </r>
        <r>
          <rPr>
            <sz val="9"/>
            <color indexed="81"/>
            <rFont val="MS P ゴシック"/>
            <family val="3"/>
            <charset val="128"/>
          </rPr>
          <t xml:space="preserve">
</t>
        </r>
      </text>
    </comment>
    <comment ref="E18" authorId="0" shapeId="0" xr:uid="{00000000-0006-0000-1700-000009000000}">
      <text>
        <r>
          <rPr>
            <b/>
            <sz val="9"/>
            <color indexed="81"/>
            <rFont val="MS P ゴシック"/>
            <family val="3"/>
            <charset val="128"/>
          </rPr>
          <t>ＮＨＫで収録した政見を民放で利用したい場合は、「○」を選択してください。</t>
        </r>
        <r>
          <rPr>
            <sz val="9"/>
            <color indexed="81"/>
            <rFont val="MS P ゴシック"/>
            <family val="3"/>
            <charset val="128"/>
          </rPr>
          <t xml:space="preserve">
</t>
        </r>
      </text>
    </comment>
    <comment ref="E19" authorId="0" shapeId="0" xr:uid="{00000000-0006-0000-1700-00000A000000}">
      <text>
        <r>
          <rPr>
            <b/>
            <sz val="9"/>
            <color indexed="81"/>
            <rFont val="MS P ゴシック"/>
            <family val="3"/>
            <charset val="128"/>
          </rPr>
          <t>手話付きで政見放送を収録する際に記入してください。手話通訳士の派遣については、政見様式５を一般社団法人青森県ろうあ協会に提出してください。</t>
        </r>
        <r>
          <rPr>
            <sz val="9"/>
            <color indexed="81"/>
            <rFont val="MS P ゴシック"/>
            <family val="3"/>
            <charset val="128"/>
          </rPr>
          <t xml:space="preserve">
</t>
        </r>
      </text>
    </comment>
    <comment ref="D29" authorId="1" shapeId="0" xr:uid="{00000000-0006-0000-1700-00000B000000}">
      <text>
        <r>
          <rPr>
            <b/>
            <sz val="9"/>
            <color indexed="81"/>
            <rFont val="ＭＳ Ｐゴシック"/>
            <family val="3"/>
            <charset val="128"/>
          </rPr>
          <t>政見放送の録音又は録画を行う放送事業者名を記載してください。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user</author>
    <author>201user</author>
  </authors>
  <commentList>
    <comment ref="I1" authorId="0" shapeId="0" xr:uid="{00000000-0006-0000-1800-000001000000}">
      <text>
        <r>
          <rPr>
            <b/>
            <sz val="9"/>
            <color indexed="81"/>
            <rFont val="ＭＳ Ｐゴシック"/>
            <family val="3"/>
            <charset val="128"/>
          </rPr>
          <t>政見放送の録音又は録画を行う放送事業者名を記載してください。</t>
        </r>
      </text>
    </comment>
    <comment ref="AF12" authorId="1" shapeId="0" xr:uid="{00000000-0006-0000-1800-000002000000}">
      <text>
        <r>
          <rPr>
            <b/>
            <sz val="12"/>
            <color indexed="81"/>
            <rFont val="MS P ゴシック"/>
            <family val="3"/>
            <charset val="128"/>
          </rPr>
          <t>選挙長に使用を申請する通称がある場合は、その通称を記入してください。</t>
        </r>
        <r>
          <rPr>
            <sz val="12"/>
            <color indexed="81"/>
            <rFont val="MS P ゴシック"/>
            <family val="3"/>
            <charset val="128"/>
          </rPr>
          <t xml:space="preserve">
</t>
        </r>
      </text>
    </comment>
    <comment ref="AG12" authorId="1" shapeId="0" xr:uid="{00000000-0006-0000-1800-000003000000}">
      <text>
        <r>
          <rPr>
            <b/>
            <sz val="12"/>
            <color indexed="81"/>
            <rFont val="MS P ゴシック"/>
            <family val="3"/>
            <charset val="128"/>
          </rPr>
          <t>選挙長に使用を申請する通称がある場合は、その通称に付したふりがなを記入してください。</t>
        </r>
      </text>
    </comment>
    <comment ref="AF15" authorId="1" shapeId="0" xr:uid="{00000000-0006-0000-1800-000004000000}">
      <text>
        <r>
          <rPr>
            <b/>
            <sz val="12"/>
            <color indexed="81"/>
            <rFont val="MS P ゴシック"/>
            <family val="3"/>
            <charset val="128"/>
          </rPr>
          <t>選挙長に使用を申請する通称がある場合は、その通称を記入してください。</t>
        </r>
      </text>
    </comment>
    <comment ref="AG15" authorId="1" shapeId="0" xr:uid="{00000000-0006-0000-1800-000005000000}">
      <text>
        <r>
          <rPr>
            <b/>
            <sz val="12"/>
            <color indexed="81"/>
            <rFont val="MS P ゴシック"/>
            <family val="3"/>
            <charset val="128"/>
          </rPr>
          <t>選挙長に使用を申請する通称がある場合は、その通称に付したふりがなを記入してください。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201user</author>
  </authors>
  <commentList>
    <comment ref="D18" authorId="0" shapeId="0" xr:uid="{00000000-0006-0000-1900-000001000000}">
      <text>
        <r>
          <rPr>
            <b/>
            <sz val="9"/>
            <color indexed="81"/>
            <rFont val="ＭＳ Ｐゴシック"/>
            <family val="3"/>
            <charset val="128"/>
          </rPr>
          <t>衆議院議員か参議院議員のいずれかをドロップダウンリストから選択してください。</t>
        </r>
        <r>
          <rPr>
            <sz val="9"/>
            <color indexed="81"/>
            <rFont val="ＭＳ Ｐゴシック"/>
            <family val="3"/>
            <charset val="128"/>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11" authorId="0" shapeId="0" xr:uid="{00000000-0006-0000-1A00-000001000000}">
      <text>
        <r>
          <rPr>
            <b/>
            <sz val="12"/>
            <color indexed="81"/>
            <rFont val="ＭＳ Ｐゴシック"/>
            <family val="3"/>
            <charset val="128"/>
          </rPr>
          <t>衆議院議員か参議院議員のいずれかを選択してください。</t>
        </r>
      </text>
    </comment>
    <comment ref="F18" authorId="0" shapeId="0" xr:uid="{00000000-0006-0000-1A00-000002000000}">
      <text>
        <r>
          <rPr>
            <b/>
            <sz val="12"/>
            <color indexed="81"/>
            <rFont val="ＭＳ Ｐゴシック"/>
            <family val="3"/>
            <charset val="128"/>
          </rPr>
          <t>衆議院議員か参議院議員のいずれかを選択してください。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1D00-000001000000}">
      <text>
        <r>
          <rPr>
            <b/>
            <sz val="9"/>
            <color indexed="81"/>
            <rFont val="ＭＳ Ｐゴシック"/>
            <family val="3"/>
            <charset val="128"/>
          </rPr>
          <t>申込年月日を記入してください。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1E00-000001000000}">
      <text>
        <r>
          <rPr>
            <b/>
            <sz val="9"/>
            <color indexed="81"/>
            <rFont val="ＭＳ Ｐゴシック"/>
            <family val="3"/>
            <charset val="128"/>
          </rPr>
          <t>申請年月日を記入してください。</t>
        </r>
      </text>
    </comment>
    <comment ref="A31" authorId="0" shapeId="0" xr:uid="{00000000-0006-0000-1E00-000002000000}">
      <text>
        <r>
          <rPr>
            <b/>
            <sz val="9"/>
            <color indexed="81"/>
            <rFont val="ＭＳ Ｐゴシック"/>
            <family val="3"/>
            <charset val="128"/>
          </rPr>
          <t>政見放送の録音又は録画を行う放送事業者名を記載してください。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HP Customer</author>
  </authors>
  <commentList>
    <comment ref="C1" authorId="0" shapeId="0" xr:uid="{00000000-0006-0000-0100-000001000000}">
      <text>
        <r>
          <rPr>
            <b/>
            <sz val="9"/>
            <color indexed="81"/>
            <rFont val="ＭＳ Ｐゴシック"/>
            <family val="3"/>
            <charset val="128"/>
          </rPr>
          <t>このセルは、修正しないでください。</t>
        </r>
      </text>
    </comment>
    <comment ref="C3" authorId="0" shapeId="0" xr:uid="{00000000-0006-0000-0100-000002000000}">
      <text>
        <r>
          <rPr>
            <b/>
            <sz val="9"/>
            <color indexed="81"/>
            <rFont val="ＭＳ Ｐゴシック"/>
            <family val="3"/>
            <charset val="128"/>
          </rPr>
          <t>このシートは修正しないでください。</t>
        </r>
      </text>
    </comment>
    <comment ref="C4" authorId="0" shapeId="0" xr:uid="{00000000-0006-0000-0100-000003000000}">
      <text>
        <r>
          <rPr>
            <b/>
            <sz val="9"/>
            <color indexed="81"/>
            <rFont val="ＭＳ Ｐゴシック"/>
            <family val="3"/>
            <charset val="128"/>
          </rPr>
          <t>このセルは修正しないでください。</t>
        </r>
      </text>
    </comment>
    <comment ref="C5" authorId="0" shapeId="0" xr:uid="{00000000-0006-0000-0100-000004000000}">
      <text>
        <r>
          <rPr>
            <b/>
            <sz val="9"/>
            <color indexed="81"/>
            <rFont val="ＭＳ Ｐゴシック"/>
            <family val="3"/>
            <charset val="128"/>
          </rPr>
          <t>このセルは修正しないでください。</t>
        </r>
      </text>
    </comment>
    <comment ref="C6" authorId="0" shapeId="0" xr:uid="{00000000-0006-0000-0100-000005000000}">
      <text>
        <r>
          <rPr>
            <b/>
            <sz val="9"/>
            <color indexed="81"/>
            <rFont val="ＭＳ Ｐゴシック"/>
            <family val="3"/>
            <charset val="128"/>
          </rPr>
          <t>このセルは修正しないでください。</t>
        </r>
      </text>
    </comment>
    <comment ref="C7" authorId="0" shapeId="0" xr:uid="{00000000-0006-0000-0100-000006000000}">
      <text>
        <r>
          <rPr>
            <b/>
            <sz val="9"/>
            <color indexed="81"/>
            <rFont val="ＭＳ Ｐゴシック"/>
            <family val="3"/>
            <charset val="128"/>
          </rPr>
          <t>このセルは修正しないでください。</t>
        </r>
      </text>
    </comment>
    <comment ref="E7" authorId="0" shapeId="0" xr:uid="{00000000-0006-0000-0100-000007000000}">
      <text>
        <r>
          <rPr>
            <b/>
            <sz val="9"/>
            <color indexed="81"/>
            <rFont val="ＭＳ Ｐゴシック"/>
            <family val="3"/>
            <charset val="128"/>
          </rPr>
          <t>このセルは修正しないでください。</t>
        </r>
      </text>
    </comment>
    <comment ref="C12" authorId="1" shapeId="0" xr:uid="{00000000-0006-0000-0100-000008000000}">
      <text>
        <r>
          <rPr>
            <b/>
            <sz val="9"/>
            <color indexed="81"/>
            <rFont val="ＭＳ Ｐゴシック"/>
            <family val="3"/>
            <charset val="128"/>
          </rPr>
          <t>男か女を選択</t>
        </r>
      </text>
    </comment>
    <comment ref="C13" authorId="1" shapeId="0" xr:uid="{00000000-0006-0000-0100-000009000000}">
      <text>
        <r>
          <rPr>
            <b/>
            <sz val="9"/>
            <color indexed="81"/>
            <rFont val="ＭＳ Ｐゴシック"/>
            <family val="3"/>
            <charset val="128"/>
          </rPr>
          <t>昭和は「S」、平成は「H」を選択。</t>
        </r>
      </text>
    </comment>
    <comment ref="E14" authorId="0" shapeId="0" xr:uid="{00000000-0006-0000-0100-00000A000000}">
      <text>
        <r>
          <rPr>
            <b/>
            <sz val="9"/>
            <color indexed="81"/>
            <rFont val="ＭＳ Ｐゴシック"/>
            <family val="3"/>
            <charset val="128"/>
          </rPr>
          <t>このセルは修正しないでください。</t>
        </r>
      </text>
    </comment>
    <comment ref="E16" authorId="0" shapeId="0" xr:uid="{00000000-0006-0000-0100-00000B000000}">
      <text>
        <r>
          <rPr>
            <b/>
            <sz val="9"/>
            <color indexed="81"/>
            <rFont val="ＭＳ Ｐゴシック"/>
            <family val="3"/>
            <charset val="128"/>
          </rPr>
          <t>このセルは修正しないでください。</t>
        </r>
      </text>
    </comment>
    <comment ref="E17" authorId="0" shapeId="0" xr:uid="{00000000-0006-0000-0100-00000C000000}">
      <text>
        <r>
          <rPr>
            <b/>
            <sz val="9"/>
            <color indexed="81"/>
            <rFont val="ＭＳ Ｐゴシック"/>
            <family val="3"/>
            <charset val="128"/>
          </rPr>
          <t>このセルは修正しないでください。</t>
        </r>
      </text>
    </comment>
    <comment ref="E18" authorId="0" shapeId="0" xr:uid="{00000000-0006-0000-0100-00000D000000}">
      <text>
        <r>
          <rPr>
            <b/>
            <sz val="9"/>
            <color indexed="81"/>
            <rFont val="ＭＳ Ｐゴシック"/>
            <family val="3"/>
            <charset val="128"/>
          </rPr>
          <t>このセルは修正しないでください。</t>
        </r>
      </text>
    </comment>
    <comment ref="E31" authorId="0" shapeId="0" xr:uid="{00000000-0006-0000-0100-00000E000000}">
      <text>
        <r>
          <rPr>
            <b/>
            <sz val="9"/>
            <color indexed="81"/>
            <rFont val="ＭＳ Ｐゴシック"/>
            <family val="3"/>
            <charset val="128"/>
          </rPr>
          <t>このセルは修正しないでください。</t>
        </r>
      </text>
    </comment>
    <comment ref="E32" authorId="0" shapeId="0" xr:uid="{00000000-0006-0000-0100-00000F000000}">
      <text>
        <r>
          <rPr>
            <b/>
            <sz val="9"/>
            <color indexed="81"/>
            <rFont val="ＭＳ Ｐゴシック"/>
            <family val="3"/>
            <charset val="128"/>
          </rPr>
          <t>このセルは修正しないでください。</t>
        </r>
      </text>
    </comment>
    <comment ref="C40" authorId="1" shapeId="0" xr:uid="{00000000-0006-0000-0100-000010000000}">
      <text>
        <r>
          <rPr>
            <b/>
            <sz val="9"/>
            <color indexed="81"/>
            <rFont val="ＭＳ Ｐゴシック"/>
            <family val="3"/>
            <charset val="128"/>
          </rPr>
          <t>市町村名を選択。</t>
        </r>
      </text>
    </comment>
    <comment ref="C41" authorId="1" shapeId="0" xr:uid="{00000000-0006-0000-0100-000011000000}">
      <text>
        <r>
          <rPr>
            <b/>
            <sz val="9"/>
            <color indexed="81"/>
            <rFont val="ＭＳ Ｐゴシック"/>
            <family val="3"/>
            <charset val="128"/>
          </rPr>
          <t>昭和は「S」、平成は「H」を選択。</t>
        </r>
      </text>
    </comment>
    <comment ref="E42" authorId="0" shapeId="0" xr:uid="{00000000-0006-0000-0100-000012000000}">
      <text>
        <r>
          <rPr>
            <b/>
            <sz val="9"/>
            <color indexed="81"/>
            <rFont val="ＭＳ Ｐゴシック"/>
            <family val="3"/>
            <charset val="128"/>
          </rPr>
          <t>このセルは修正しないでください。</t>
        </r>
      </text>
    </comment>
    <comment ref="E45" authorId="0" shapeId="0" xr:uid="{00000000-0006-0000-0100-000013000000}">
      <text>
        <r>
          <rPr>
            <b/>
            <sz val="9"/>
            <color indexed="81"/>
            <rFont val="ＭＳ Ｐゴシック"/>
            <family val="3"/>
            <charset val="128"/>
          </rPr>
          <t>このセルは修正しないでください。</t>
        </r>
      </text>
    </comment>
    <comment ref="E46" authorId="0" shapeId="0" xr:uid="{00000000-0006-0000-0100-000014000000}">
      <text>
        <r>
          <rPr>
            <b/>
            <sz val="9"/>
            <color indexed="81"/>
            <rFont val="ＭＳ Ｐゴシック"/>
            <family val="3"/>
            <charset val="128"/>
          </rPr>
          <t>このセルは修正しないでください。</t>
        </r>
      </text>
    </comment>
    <comment ref="C82" authorId="1" shapeId="0" xr:uid="{00000000-0006-0000-0100-000015000000}">
      <text>
        <r>
          <rPr>
            <b/>
            <sz val="9"/>
            <color indexed="81"/>
            <rFont val="ＭＳ Ｐゴシック"/>
            <family val="3"/>
            <charset val="128"/>
          </rPr>
          <t>市町村名を選択。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83" authorId="0" shapeId="0" xr:uid="{00000000-0006-0000-1F00-000001000000}">
      <text>
        <r>
          <rPr>
            <b/>
            <sz val="12"/>
            <color indexed="81"/>
            <rFont val="ＭＳ Ｐゴシック"/>
            <family val="3"/>
            <charset val="128"/>
          </rPr>
          <t>実施放送局名を入力してください。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11" authorId="0" shapeId="0" xr:uid="{00000000-0006-0000-2100-000001000000}">
      <text>
        <r>
          <rPr>
            <b/>
            <sz val="12"/>
            <color indexed="81"/>
            <rFont val="ＭＳ Ｐゴシック"/>
            <family val="3"/>
            <charset val="128"/>
          </rPr>
          <t>届出年月日を入力してください。</t>
        </r>
        <r>
          <rPr>
            <sz val="9"/>
            <color indexed="81"/>
            <rFont val="ＭＳ Ｐゴシック"/>
            <family val="3"/>
            <charset val="128"/>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9" authorId="0" shapeId="0" xr:uid="{00000000-0006-0000-2200-000001000000}">
      <text>
        <r>
          <rPr>
            <b/>
            <sz val="12"/>
            <color indexed="81"/>
            <rFont val="ＭＳ Ｐゴシック"/>
            <family val="3"/>
            <charset val="128"/>
          </rPr>
          <t>届出年月日を入力してください。</t>
        </r>
        <r>
          <rPr>
            <sz val="9"/>
            <color indexed="81"/>
            <rFont val="ＭＳ Ｐゴシック"/>
            <family val="3"/>
            <charset val="128"/>
          </rPr>
          <t xml:space="preserve">
</t>
        </r>
      </text>
    </comment>
    <comment ref="P61" authorId="0" shapeId="0" xr:uid="{00000000-0006-0000-2200-000002000000}">
      <text>
        <r>
          <rPr>
            <b/>
            <sz val="12"/>
            <color indexed="81"/>
            <rFont val="ＭＳ Ｐゴシック"/>
            <family val="3"/>
            <charset val="128"/>
          </rPr>
          <t>届出年月日を入力してください。</t>
        </r>
        <r>
          <rPr>
            <sz val="9"/>
            <color indexed="81"/>
            <rFont val="ＭＳ Ｐゴシック"/>
            <family val="3"/>
            <charset val="128"/>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7" authorId="0" shapeId="0" xr:uid="{00000000-0006-0000-2300-000001000000}">
      <text>
        <r>
          <rPr>
            <b/>
            <sz val="9"/>
            <color indexed="81"/>
            <rFont val="ＭＳ Ｐゴシック"/>
            <family val="3"/>
            <charset val="128"/>
          </rPr>
          <t>請求年月日を入力後印刷するか、印刷後手書きで御記入くださるようお願いします。</t>
        </r>
      </text>
    </comment>
    <comment ref="K12" authorId="0" shapeId="0" xr:uid="{00000000-0006-0000-2300-000002000000}">
      <text>
        <r>
          <rPr>
            <b/>
            <sz val="9"/>
            <color indexed="81"/>
            <rFont val="ＭＳ Ｐゴシック"/>
            <family val="3"/>
            <charset val="128"/>
          </rPr>
          <t>もれなく御記入くださるようお願いします。</t>
        </r>
      </text>
    </comment>
    <comment ref="K15" authorId="0" shapeId="0" xr:uid="{00000000-0006-0000-2300-000003000000}">
      <text>
        <r>
          <rPr>
            <b/>
            <sz val="9"/>
            <color indexed="81"/>
            <rFont val="ＭＳ Ｐゴシック"/>
            <family val="3"/>
            <charset val="128"/>
          </rPr>
          <t>電話番号を入力してくださるようお願いします。</t>
        </r>
      </text>
    </comment>
    <comment ref="E20" authorId="0" shapeId="0" xr:uid="{00000000-0006-0000-2300-000004000000}">
      <text>
        <r>
          <rPr>
            <b/>
            <sz val="12"/>
            <color indexed="81"/>
            <rFont val="ＭＳ Ｐゴシック"/>
            <family val="3"/>
            <charset val="128"/>
          </rPr>
          <t>　別紙請求内訳書に記載された請求額が自動計算後、転記されます。
　まず内訳を作成してください。</t>
        </r>
      </text>
    </comment>
    <comment ref="F36" authorId="0" shapeId="0" xr:uid="{00000000-0006-0000-2300-000005000000}">
      <text>
        <r>
          <rPr>
            <b/>
            <sz val="12"/>
            <color indexed="81"/>
            <rFont val="ＭＳ Ｐゴシック"/>
            <family val="3"/>
            <charset val="128"/>
          </rPr>
          <t>必要事項をもれなく入力後印刷するか、印刷後御記入くださるようお願いします。</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5" authorId="0" shapeId="0" xr:uid="{00000000-0006-0000-2400-000001000000}">
      <text>
        <r>
          <rPr>
            <b/>
            <sz val="9"/>
            <color indexed="81"/>
            <rFont val="ＭＳ Ｐゴシック"/>
            <family val="3"/>
            <charset val="128"/>
          </rPr>
          <t xml:space="preserve">提出年月日は、入力後印刷するか、印刷後手書きで御記入くださるようお願いします。
</t>
        </r>
      </text>
    </comment>
    <comment ref="J17" authorId="0" shapeId="0" xr:uid="{00000000-0006-0000-2400-000002000000}">
      <text>
        <r>
          <rPr>
            <b/>
            <sz val="9"/>
            <color indexed="81"/>
            <rFont val="ＭＳ Ｐゴシック"/>
            <family val="3"/>
            <charset val="128"/>
          </rPr>
          <t>１か２のいずれか黄色いセルに必要事項を入力後印刷するか、印刷後手書きで御記入くださるようお願いします。</t>
        </r>
      </text>
    </comment>
    <comment ref="A24" authorId="0" shapeId="0" xr:uid="{00000000-0006-0000-2400-000003000000}">
      <text>
        <r>
          <rPr>
            <b/>
            <sz val="9"/>
            <color indexed="81"/>
            <rFont val="ＭＳ Ｐゴシック"/>
            <family val="3"/>
            <charset val="128"/>
          </rPr>
          <t xml:space="preserve">契約年月日を入力してください。
</t>
        </r>
      </text>
    </comment>
    <comment ref="F27" authorId="0" shapeId="0" xr:uid="{00000000-0006-0000-2400-000004000000}">
      <text>
        <r>
          <rPr>
            <b/>
            <sz val="9"/>
            <color indexed="81"/>
            <rFont val="ＭＳ Ｐゴシック"/>
            <family val="3"/>
            <charset val="128"/>
          </rPr>
          <t>１か２のいずれか黄色いセルに必要事項を入力後印刷するか、印刷後手書きで御記入くださるようお願いします。</t>
        </r>
      </text>
    </comment>
    <comment ref="O39" authorId="0" shapeId="0" xr:uid="{00000000-0006-0000-2400-000005000000}">
      <text>
        <r>
          <rPr>
            <b/>
            <sz val="9"/>
            <color indexed="81"/>
            <rFont val="ＭＳ Ｐゴシック"/>
            <family val="3"/>
            <charset val="128"/>
          </rPr>
          <t>自動車登録番号を入力してください。</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7" authorId="0" shapeId="0" xr:uid="{00000000-0006-0000-2500-000001000000}">
      <text>
        <r>
          <rPr>
            <b/>
            <sz val="9"/>
            <color indexed="81"/>
            <rFont val="ＭＳ Ｐゴシック"/>
            <family val="3"/>
            <charset val="128"/>
          </rPr>
          <t>証明年月日を入力してください。</t>
        </r>
      </text>
    </comment>
    <comment ref="F16" authorId="0" shapeId="0" xr:uid="{00000000-0006-0000-2500-000002000000}">
      <text>
        <r>
          <rPr>
            <b/>
            <sz val="9"/>
            <color indexed="81"/>
            <rFont val="ＭＳ Ｐゴシック"/>
            <family val="3"/>
            <charset val="128"/>
          </rPr>
          <t>１か２のいずれかに○をしてください。</t>
        </r>
      </text>
    </comment>
    <comment ref="K16" authorId="0" shapeId="0" xr:uid="{00000000-0006-0000-2500-000003000000}">
      <text>
        <r>
          <rPr>
            <b/>
            <sz val="9"/>
            <color indexed="81"/>
            <rFont val="ＭＳ Ｐゴシック"/>
            <family val="3"/>
            <charset val="128"/>
          </rPr>
          <t>１か２のいずれかに○をしてください。</t>
        </r>
      </text>
    </comment>
    <comment ref="F18" authorId="0" shapeId="0" xr:uid="{00000000-0006-0000-2500-000004000000}">
      <text>
        <r>
          <rPr>
            <b/>
            <sz val="9"/>
            <color indexed="81"/>
            <rFont val="ＭＳ Ｐゴシック"/>
            <family val="3"/>
            <charset val="128"/>
          </rPr>
          <t>もれなく入力してください。</t>
        </r>
      </text>
    </comment>
    <comment ref="A22" authorId="0" shapeId="0" xr:uid="{00000000-0006-0000-2500-000005000000}">
      <text>
        <r>
          <rPr>
            <b/>
            <sz val="9"/>
            <color indexed="81"/>
            <rFont val="ＭＳ Ｐゴシック"/>
            <family val="3"/>
            <charset val="128"/>
          </rPr>
          <t>もれなく入力してください。</t>
        </r>
      </text>
    </comment>
    <comment ref="E22" authorId="0" shapeId="0" xr:uid="{00000000-0006-0000-2500-000006000000}">
      <text>
        <r>
          <rPr>
            <b/>
            <sz val="9"/>
            <color indexed="81"/>
            <rFont val="ＭＳ Ｐゴシック"/>
            <family val="3"/>
            <charset val="128"/>
          </rPr>
          <t>運送開始年月日を入力してください。</t>
        </r>
      </text>
    </comment>
    <comment ref="H23" authorId="0" shapeId="0" xr:uid="{00000000-0006-0000-2500-000007000000}">
      <text>
        <r>
          <rPr>
            <b/>
            <sz val="9"/>
            <color indexed="81"/>
            <rFont val="ＭＳ Ｐゴシック"/>
            <family val="3"/>
            <charset val="128"/>
          </rPr>
          <t>金額を入力してください。</t>
        </r>
      </text>
    </comment>
    <comment ref="E24" authorId="0" shapeId="0" xr:uid="{00000000-0006-0000-2500-000008000000}">
      <text>
        <r>
          <rPr>
            <b/>
            <sz val="9"/>
            <color indexed="81"/>
            <rFont val="ＭＳ Ｐゴシック"/>
            <family val="3"/>
            <charset val="128"/>
          </rPr>
          <t>運送終了年月日を入力してください。</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2600-000001000000}">
      <text>
        <r>
          <rPr>
            <b/>
            <sz val="9"/>
            <color indexed="81"/>
            <rFont val="ＭＳ Ｐゴシック"/>
            <family val="3"/>
            <charset val="128"/>
          </rPr>
          <t>請求年月日を入力後印刷するか、印刷後手書きで御記入くださるようお願いします。</t>
        </r>
      </text>
    </comment>
    <comment ref="I9" authorId="0" shapeId="0" xr:uid="{00000000-0006-0000-2600-000002000000}">
      <text>
        <r>
          <rPr>
            <b/>
            <sz val="9"/>
            <color indexed="81"/>
            <rFont val="ＭＳ Ｐゴシック"/>
            <family val="3"/>
            <charset val="128"/>
          </rPr>
          <t>もれなく御記入くださるようお願いします。</t>
        </r>
      </text>
    </comment>
    <comment ref="I12" authorId="0" shapeId="0" xr:uid="{00000000-0006-0000-2600-000003000000}">
      <text>
        <r>
          <rPr>
            <b/>
            <sz val="9"/>
            <color indexed="81"/>
            <rFont val="ＭＳ Ｐゴシック"/>
            <family val="3"/>
            <charset val="128"/>
          </rPr>
          <t>電話番号を入力してくださるようお願いします。</t>
        </r>
      </text>
    </comment>
    <comment ref="D19" authorId="0" shapeId="0" xr:uid="{00000000-0006-0000-2600-000004000000}">
      <text>
        <r>
          <rPr>
            <b/>
            <sz val="9"/>
            <color indexed="81"/>
            <rFont val="ＭＳ Ｐゴシック"/>
            <family val="3"/>
            <charset val="128"/>
          </rPr>
          <t xml:space="preserve">　公営３内訳１の請求金額が自動表示されます。
　まず、公営３内訳１のシートを作成後、御使用ください。
</t>
        </r>
      </text>
    </comment>
    <comment ref="K29" authorId="0" shapeId="0" xr:uid="{00000000-0006-0000-2600-000005000000}">
      <text>
        <r>
          <rPr>
            <b/>
            <sz val="9"/>
            <color indexed="81"/>
            <rFont val="ＭＳ Ｐゴシック"/>
            <family val="3"/>
            <charset val="128"/>
          </rPr>
          <t>必要事項をもれなく入力後印刷するか、印刷後御記入くださるようお願いします。</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3" authorId="0" shapeId="0" xr:uid="{00000000-0006-0000-2700-000001000000}">
      <text>
        <r>
          <rPr>
            <b/>
            <sz val="9"/>
            <color indexed="81"/>
            <rFont val="ＭＳ Ｐゴシック"/>
            <family val="3"/>
            <charset val="128"/>
          </rPr>
          <t>本内訳書を作成した場合は、内訳２の方には数値を入力しないでくださるようお願いします。</t>
        </r>
      </text>
    </comment>
    <comment ref="A7" authorId="0" shapeId="0" xr:uid="{00000000-0006-0000-2700-000002000000}">
      <text>
        <r>
          <rPr>
            <b/>
            <sz val="9"/>
            <color indexed="81"/>
            <rFont val="ＭＳ Ｐゴシック"/>
            <family val="3"/>
            <charset val="128"/>
          </rPr>
          <t>日付を入力してください。</t>
        </r>
      </text>
    </comment>
    <comment ref="E7" authorId="0" shapeId="0" xr:uid="{00000000-0006-0000-2700-000003000000}">
      <text>
        <r>
          <rPr>
            <b/>
            <sz val="9"/>
            <color indexed="81"/>
            <rFont val="ＭＳ Ｐゴシック"/>
            <family val="3"/>
            <charset val="128"/>
          </rPr>
          <t>１日当たりの運送金額を入力してください。（以下同じ。）</t>
        </r>
      </text>
    </comment>
    <comment ref="I7" authorId="0" shapeId="0" xr:uid="{00000000-0006-0000-2700-000004000000}">
      <text>
        <r>
          <rPr>
            <b/>
            <sz val="9"/>
            <color indexed="81"/>
            <rFont val="ＭＳ Ｐゴシック"/>
            <family val="3"/>
            <charset val="128"/>
          </rPr>
          <t xml:space="preserve">自動計算されます。
</t>
        </r>
      </text>
    </comment>
    <comment ref="R7" authorId="0" shapeId="0" xr:uid="{00000000-0006-0000-2700-000005000000}">
      <text>
        <r>
          <rPr>
            <b/>
            <sz val="9"/>
            <color indexed="81"/>
            <rFont val="ＭＳ Ｐゴシック"/>
            <family val="3"/>
            <charset val="128"/>
          </rPr>
          <t>（イ）又は（ロ）のいずれか少ない方の額が自動表示されます。</t>
        </r>
      </text>
    </comment>
    <comment ref="A8" authorId="0" shapeId="0" xr:uid="{00000000-0006-0000-2700-000006000000}">
      <text>
        <r>
          <rPr>
            <b/>
            <sz val="9"/>
            <color indexed="81"/>
            <rFont val="ＭＳ Ｐゴシック"/>
            <family val="3"/>
            <charset val="128"/>
          </rPr>
          <t>日付を入力してください。</t>
        </r>
      </text>
    </comment>
    <comment ref="I8" authorId="0" shapeId="0" xr:uid="{00000000-0006-0000-2700-000007000000}">
      <text>
        <r>
          <rPr>
            <b/>
            <sz val="9"/>
            <color indexed="81"/>
            <rFont val="ＭＳ Ｐゴシック"/>
            <family val="3"/>
            <charset val="128"/>
          </rPr>
          <t>自動計算されます。</t>
        </r>
      </text>
    </comment>
    <comment ref="R8" authorId="0" shapeId="0" xr:uid="{00000000-0006-0000-2700-000008000000}">
      <text>
        <r>
          <rPr>
            <b/>
            <sz val="9"/>
            <color indexed="81"/>
            <rFont val="ＭＳ Ｐゴシック"/>
            <family val="3"/>
            <charset val="128"/>
          </rPr>
          <t>（イ）又は（ロ）のいずれか少ない方の額が自動表示されます。</t>
        </r>
      </text>
    </comment>
    <comment ref="A9" authorId="0" shapeId="0" xr:uid="{00000000-0006-0000-2700-000009000000}">
      <text>
        <r>
          <rPr>
            <b/>
            <sz val="9"/>
            <color indexed="81"/>
            <rFont val="ＭＳ Ｐゴシック"/>
            <family val="3"/>
            <charset val="128"/>
          </rPr>
          <t>日付を入力してください。</t>
        </r>
      </text>
    </comment>
    <comment ref="I9" authorId="0" shapeId="0" xr:uid="{00000000-0006-0000-2700-00000A000000}">
      <text>
        <r>
          <rPr>
            <b/>
            <sz val="9"/>
            <color indexed="81"/>
            <rFont val="ＭＳ Ｐゴシック"/>
            <family val="3"/>
            <charset val="128"/>
          </rPr>
          <t>自動計算されます。</t>
        </r>
      </text>
    </comment>
    <comment ref="R9" authorId="0" shapeId="0" xr:uid="{00000000-0006-0000-2700-00000B000000}">
      <text>
        <r>
          <rPr>
            <b/>
            <sz val="9"/>
            <color indexed="81"/>
            <rFont val="ＭＳ Ｐゴシック"/>
            <family val="3"/>
            <charset val="128"/>
          </rPr>
          <t>（イ）又は（ロ）のいずれか少ない方の額が自動表示されます。</t>
        </r>
      </text>
    </comment>
    <comment ref="A10" authorId="0" shapeId="0" xr:uid="{00000000-0006-0000-2700-00000C000000}">
      <text>
        <r>
          <rPr>
            <b/>
            <sz val="9"/>
            <color indexed="81"/>
            <rFont val="ＭＳ Ｐゴシック"/>
            <family val="3"/>
            <charset val="128"/>
          </rPr>
          <t>日付を入力してください。</t>
        </r>
      </text>
    </comment>
    <comment ref="I10" authorId="0" shapeId="0" xr:uid="{00000000-0006-0000-2700-00000D000000}">
      <text>
        <r>
          <rPr>
            <b/>
            <sz val="9"/>
            <color indexed="81"/>
            <rFont val="ＭＳ Ｐゴシック"/>
            <family val="3"/>
            <charset val="128"/>
          </rPr>
          <t>自動計算されます。</t>
        </r>
      </text>
    </comment>
    <comment ref="R10" authorId="0" shapeId="0" xr:uid="{00000000-0006-0000-2700-00000E000000}">
      <text>
        <r>
          <rPr>
            <b/>
            <sz val="9"/>
            <color indexed="81"/>
            <rFont val="ＭＳ Ｐゴシック"/>
            <family val="3"/>
            <charset val="128"/>
          </rPr>
          <t>（イ）又は（ロ）のいずれか少ない方の額が自動表示されます。</t>
        </r>
      </text>
    </comment>
    <comment ref="A11" authorId="0" shapeId="0" xr:uid="{00000000-0006-0000-2700-00000F000000}">
      <text>
        <r>
          <rPr>
            <b/>
            <sz val="9"/>
            <color indexed="81"/>
            <rFont val="ＭＳ Ｐゴシック"/>
            <family val="3"/>
            <charset val="128"/>
          </rPr>
          <t>日付を入力してください。</t>
        </r>
      </text>
    </comment>
    <comment ref="I11" authorId="0" shapeId="0" xr:uid="{00000000-0006-0000-2700-000010000000}">
      <text>
        <r>
          <rPr>
            <b/>
            <sz val="9"/>
            <color indexed="81"/>
            <rFont val="ＭＳ Ｐゴシック"/>
            <family val="3"/>
            <charset val="128"/>
          </rPr>
          <t>自動計算されます。</t>
        </r>
      </text>
    </comment>
    <comment ref="R11" authorId="0" shapeId="0" xr:uid="{00000000-0006-0000-2700-000011000000}">
      <text>
        <r>
          <rPr>
            <b/>
            <sz val="9"/>
            <color indexed="81"/>
            <rFont val="ＭＳ Ｐゴシック"/>
            <family val="3"/>
            <charset val="128"/>
          </rPr>
          <t>（イ）又は（ロ）のいずれか少ない方の額が自動表示されます。</t>
        </r>
      </text>
    </comment>
    <comment ref="A12" authorId="0" shapeId="0" xr:uid="{00000000-0006-0000-2700-000012000000}">
      <text>
        <r>
          <rPr>
            <b/>
            <sz val="9"/>
            <color indexed="81"/>
            <rFont val="ＭＳ Ｐゴシック"/>
            <family val="3"/>
            <charset val="128"/>
          </rPr>
          <t>日付を入力してください。</t>
        </r>
      </text>
    </comment>
    <comment ref="I12" authorId="0" shapeId="0" xr:uid="{00000000-0006-0000-2700-000013000000}">
      <text>
        <r>
          <rPr>
            <b/>
            <sz val="9"/>
            <color indexed="81"/>
            <rFont val="ＭＳ Ｐゴシック"/>
            <family val="3"/>
            <charset val="128"/>
          </rPr>
          <t>自動計算されます。</t>
        </r>
      </text>
    </comment>
    <comment ref="R12" authorId="0" shapeId="0" xr:uid="{00000000-0006-0000-2700-000014000000}">
      <text>
        <r>
          <rPr>
            <b/>
            <sz val="9"/>
            <color indexed="81"/>
            <rFont val="ＭＳ Ｐゴシック"/>
            <family val="3"/>
            <charset val="128"/>
          </rPr>
          <t>（イ）又は（ロ）のいずれか少ない方の額が自動表示されます。</t>
        </r>
      </text>
    </comment>
    <comment ref="A13" authorId="0" shapeId="0" xr:uid="{00000000-0006-0000-2700-000015000000}">
      <text>
        <r>
          <rPr>
            <b/>
            <sz val="9"/>
            <color indexed="81"/>
            <rFont val="ＭＳ Ｐゴシック"/>
            <family val="3"/>
            <charset val="128"/>
          </rPr>
          <t>日付を入力してください。</t>
        </r>
      </text>
    </comment>
    <comment ref="I13" authorId="0" shapeId="0" xr:uid="{00000000-0006-0000-2700-000016000000}">
      <text>
        <r>
          <rPr>
            <b/>
            <sz val="9"/>
            <color indexed="81"/>
            <rFont val="ＭＳ Ｐゴシック"/>
            <family val="3"/>
            <charset val="128"/>
          </rPr>
          <t>自動計算されます。</t>
        </r>
      </text>
    </comment>
    <comment ref="R13" authorId="0" shapeId="0" xr:uid="{00000000-0006-0000-2700-000017000000}">
      <text>
        <r>
          <rPr>
            <b/>
            <sz val="9"/>
            <color indexed="81"/>
            <rFont val="ＭＳ Ｐゴシック"/>
            <family val="3"/>
            <charset val="128"/>
          </rPr>
          <t>（イ）又は（ロ）のいずれか少ない方の額が自動表示されます。</t>
        </r>
      </text>
    </comment>
    <comment ref="A14" authorId="0" shapeId="0" xr:uid="{00000000-0006-0000-2700-000018000000}">
      <text>
        <r>
          <rPr>
            <b/>
            <sz val="9"/>
            <color indexed="81"/>
            <rFont val="ＭＳ Ｐゴシック"/>
            <family val="3"/>
            <charset val="128"/>
          </rPr>
          <t>日付を入力してください。</t>
        </r>
      </text>
    </comment>
    <comment ref="I14" authorId="0" shapeId="0" xr:uid="{00000000-0006-0000-2700-000019000000}">
      <text>
        <r>
          <rPr>
            <b/>
            <sz val="9"/>
            <color indexed="81"/>
            <rFont val="ＭＳ Ｐゴシック"/>
            <family val="3"/>
            <charset val="128"/>
          </rPr>
          <t>自動計算されます。</t>
        </r>
      </text>
    </comment>
    <comment ref="R14" authorId="0" shapeId="0" xr:uid="{00000000-0006-0000-2700-00001A000000}">
      <text>
        <r>
          <rPr>
            <b/>
            <sz val="9"/>
            <color indexed="81"/>
            <rFont val="ＭＳ Ｐゴシック"/>
            <family val="3"/>
            <charset val="128"/>
          </rPr>
          <t>（イ）又は（ロ）のいずれか少ない方の額が自動表示されます。</t>
        </r>
      </text>
    </comment>
    <comment ref="A15" authorId="0" shapeId="0" xr:uid="{00000000-0006-0000-2700-00001B000000}">
      <text>
        <r>
          <rPr>
            <b/>
            <sz val="9"/>
            <color indexed="81"/>
            <rFont val="ＭＳ Ｐゴシック"/>
            <family val="3"/>
            <charset val="128"/>
          </rPr>
          <t>日付を入力してください。</t>
        </r>
      </text>
    </comment>
    <comment ref="I15" authorId="0" shapeId="0" xr:uid="{00000000-0006-0000-2700-00001C000000}">
      <text>
        <r>
          <rPr>
            <b/>
            <sz val="9"/>
            <color indexed="81"/>
            <rFont val="ＭＳ Ｐゴシック"/>
            <family val="3"/>
            <charset val="128"/>
          </rPr>
          <t>自動計算されます。</t>
        </r>
      </text>
    </comment>
    <comment ref="R15" authorId="0" shapeId="0" xr:uid="{00000000-0006-0000-2700-00001D000000}">
      <text>
        <r>
          <rPr>
            <b/>
            <sz val="9"/>
            <color indexed="81"/>
            <rFont val="ＭＳ Ｐゴシック"/>
            <family val="3"/>
            <charset val="128"/>
          </rPr>
          <t>（イ）又は（ロ）のいずれか少ない方の額が自動表示されます。</t>
        </r>
      </text>
    </comment>
    <comment ref="A16" authorId="0" shapeId="0" xr:uid="{00000000-0006-0000-2700-00001E000000}">
      <text>
        <r>
          <rPr>
            <b/>
            <sz val="9"/>
            <color indexed="81"/>
            <rFont val="ＭＳ Ｐゴシック"/>
            <family val="3"/>
            <charset val="128"/>
          </rPr>
          <t>日付を入力してください。</t>
        </r>
      </text>
    </comment>
    <comment ref="I16" authorId="0" shapeId="0" xr:uid="{00000000-0006-0000-2700-00001F000000}">
      <text>
        <r>
          <rPr>
            <b/>
            <sz val="9"/>
            <color indexed="81"/>
            <rFont val="ＭＳ Ｐゴシック"/>
            <family val="3"/>
            <charset val="128"/>
          </rPr>
          <t>自動計算されます。</t>
        </r>
      </text>
    </comment>
    <comment ref="R16" authorId="0" shapeId="0" xr:uid="{00000000-0006-0000-2700-000020000000}">
      <text>
        <r>
          <rPr>
            <b/>
            <sz val="9"/>
            <color indexed="81"/>
            <rFont val="ＭＳ Ｐゴシック"/>
            <family val="3"/>
            <charset val="128"/>
          </rPr>
          <t>（イ）又は（ロ）のいずれか少ない方の額が自動表示されます。</t>
        </r>
      </text>
    </comment>
    <comment ref="A17" authorId="0" shapeId="0" xr:uid="{00000000-0006-0000-2700-000021000000}">
      <text>
        <r>
          <rPr>
            <b/>
            <sz val="9"/>
            <color indexed="81"/>
            <rFont val="ＭＳ Ｐゴシック"/>
            <family val="3"/>
            <charset val="128"/>
          </rPr>
          <t>日付を入力してください。</t>
        </r>
      </text>
    </comment>
    <comment ref="I17" authorId="0" shapeId="0" xr:uid="{00000000-0006-0000-2700-000022000000}">
      <text>
        <r>
          <rPr>
            <b/>
            <sz val="9"/>
            <color indexed="81"/>
            <rFont val="ＭＳ Ｐゴシック"/>
            <family val="3"/>
            <charset val="128"/>
          </rPr>
          <t>自動計算されます。</t>
        </r>
      </text>
    </comment>
    <comment ref="R17" authorId="0" shapeId="0" xr:uid="{00000000-0006-0000-2700-000023000000}">
      <text>
        <r>
          <rPr>
            <b/>
            <sz val="9"/>
            <color indexed="81"/>
            <rFont val="ＭＳ Ｐゴシック"/>
            <family val="3"/>
            <charset val="128"/>
          </rPr>
          <t>（イ）又は（ロ）のいずれか少ない方の額が自動表示されます。</t>
        </r>
      </text>
    </comment>
    <comment ref="A18" authorId="0" shapeId="0" xr:uid="{00000000-0006-0000-2700-000024000000}">
      <text>
        <r>
          <rPr>
            <b/>
            <sz val="9"/>
            <color indexed="81"/>
            <rFont val="ＭＳ Ｐゴシック"/>
            <family val="3"/>
            <charset val="128"/>
          </rPr>
          <t>日付を入力してください。</t>
        </r>
      </text>
    </comment>
    <comment ref="I18" authorId="0" shapeId="0" xr:uid="{00000000-0006-0000-2700-000025000000}">
      <text>
        <r>
          <rPr>
            <b/>
            <sz val="9"/>
            <color indexed="81"/>
            <rFont val="ＭＳ Ｐゴシック"/>
            <family val="3"/>
            <charset val="128"/>
          </rPr>
          <t>自動計算されます。</t>
        </r>
      </text>
    </comment>
    <comment ref="R18" authorId="0" shapeId="0" xr:uid="{00000000-0006-0000-2700-000026000000}">
      <text>
        <r>
          <rPr>
            <b/>
            <sz val="9"/>
            <color indexed="81"/>
            <rFont val="ＭＳ Ｐゴシック"/>
            <family val="3"/>
            <charset val="128"/>
          </rPr>
          <t>（イ）又は（ロ）のいずれか少ない方の額が自動表示されます。</t>
        </r>
      </text>
    </comment>
    <comment ref="A19" authorId="0" shapeId="0" xr:uid="{00000000-0006-0000-2700-000027000000}">
      <text>
        <r>
          <rPr>
            <b/>
            <sz val="9"/>
            <color indexed="81"/>
            <rFont val="ＭＳ Ｐゴシック"/>
            <family val="3"/>
            <charset val="128"/>
          </rPr>
          <t>日付を入力してください。</t>
        </r>
      </text>
    </comment>
    <comment ref="I19" authorId="0" shapeId="0" xr:uid="{00000000-0006-0000-2700-000028000000}">
      <text>
        <r>
          <rPr>
            <b/>
            <sz val="9"/>
            <color indexed="81"/>
            <rFont val="ＭＳ Ｐゴシック"/>
            <family val="3"/>
            <charset val="128"/>
          </rPr>
          <t>自動計算されます。</t>
        </r>
      </text>
    </comment>
    <comment ref="R19" authorId="0" shapeId="0" xr:uid="{00000000-0006-0000-2700-000029000000}">
      <text>
        <r>
          <rPr>
            <b/>
            <sz val="9"/>
            <color indexed="81"/>
            <rFont val="ＭＳ Ｐゴシック"/>
            <family val="3"/>
            <charset val="128"/>
          </rPr>
          <t>（イ）又は（ロ）のいずれか少ない方の額が自動表示されます。</t>
        </r>
      </text>
    </comment>
    <comment ref="A20" authorId="0" shapeId="0" xr:uid="{00000000-0006-0000-2700-00002A000000}">
      <text>
        <r>
          <rPr>
            <b/>
            <sz val="9"/>
            <color indexed="81"/>
            <rFont val="ＭＳ Ｐゴシック"/>
            <family val="3"/>
            <charset val="128"/>
          </rPr>
          <t>日付を入力してください。</t>
        </r>
      </text>
    </comment>
    <comment ref="R20" authorId="0" shapeId="0" xr:uid="{00000000-0006-0000-2700-00002B000000}">
      <text>
        <r>
          <rPr>
            <b/>
            <sz val="9"/>
            <color indexed="81"/>
            <rFont val="ＭＳ Ｐゴシック"/>
            <family val="3"/>
            <charset val="128"/>
          </rPr>
          <t>（イ）又は（ロ）のいずれか少ない方の額が自動表示されます。</t>
        </r>
      </text>
    </comment>
    <comment ref="A21" authorId="0" shapeId="0" xr:uid="{00000000-0006-0000-2700-00002C000000}">
      <text>
        <r>
          <rPr>
            <b/>
            <sz val="9"/>
            <color indexed="81"/>
            <rFont val="ＭＳ Ｐゴシック"/>
            <family val="3"/>
            <charset val="128"/>
          </rPr>
          <t>日付を入力してください。</t>
        </r>
      </text>
    </comment>
    <comment ref="I21" authorId="0" shapeId="0" xr:uid="{00000000-0006-0000-2700-00002D000000}">
      <text>
        <r>
          <rPr>
            <b/>
            <sz val="9"/>
            <color indexed="81"/>
            <rFont val="ＭＳ Ｐゴシック"/>
            <family val="3"/>
            <charset val="128"/>
          </rPr>
          <t>自動計算されます。</t>
        </r>
      </text>
    </comment>
    <comment ref="R21" authorId="0" shapeId="0" xr:uid="{00000000-0006-0000-2700-00002E000000}">
      <text>
        <r>
          <rPr>
            <b/>
            <sz val="9"/>
            <color indexed="81"/>
            <rFont val="ＭＳ Ｐゴシック"/>
            <family val="3"/>
            <charset val="128"/>
          </rPr>
          <t>（イ）又は（ロ）のいずれか少ない方の額が自動表示されます。</t>
        </r>
      </text>
    </comment>
    <comment ref="A22" authorId="0" shapeId="0" xr:uid="{00000000-0006-0000-2700-00002F000000}">
      <text>
        <r>
          <rPr>
            <b/>
            <sz val="9"/>
            <color indexed="81"/>
            <rFont val="ＭＳ Ｐゴシック"/>
            <family val="3"/>
            <charset val="128"/>
          </rPr>
          <t>日付を入力してください。</t>
        </r>
      </text>
    </comment>
    <comment ref="I22" authorId="0" shapeId="0" xr:uid="{00000000-0006-0000-2700-000030000000}">
      <text>
        <r>
          <rPr>
            <b/>
            <sz val="9"/>
            <color indexed="81"/>
            <rFont val="ＭＳ Ｐゴシック"/>
            <family val="3"/>
            <charset val="128"/>
          </rPr>
          <t>自動計算されます。</t>
        </r>
      </text>
    </comment>
    <comment ref="R22" authorId="0" shapeId="0" xr:uid="{00000000-0006-0000-2700-000031000000}">
      <text>
        <r>
          <rPr>
            <b/>
            <sz val="9"/>
            <color indexed="81"/>
            <rFont val="ＭＳ Ｐゴシック"/>
            <family val="3"/>
            <charset val="128"/>
          </rPr>
          <t>（イ）又は（ロ）のいずれか少ない方の額が自動表示されます。</t>
        </r>
      </text>
    </comment>
    <comment ref="A23" authorId="0" shapeId="0" xr:uid="{00000000-0006-0000-2700-000032000000}">
      <text>
        <r>
          <rPr>
            <b/>
            <sz val="9"/>
            <color indexed="81"/>
            <rFont val="ＭＳ Ｐゴシック"/>
            <family val="3"/>
            <charset val="128"/>
          </rPr>
          <t>日付を入力してください。</t>
        </r>
      </text>
    </comment>
    <comment ref="I23" authorId="0" shapeId="0" xr:uid="{00000000-0006-0000-2700-000033000000}">
      <text>
        <r>
          <rPr>
            <b/>
            <sz val="9"/>
            <color indexed="81"/>
            <rFont val="ＭＳ Ｐゴシック"/>
            <family val="3"/>
            <charset val="128"/>
          </rPr>
          <t>自動計算されます。</t>
        </r>
      </text>
    </comment>
    <comment ref="R23" authorId="0" shapeId="0" xr:uid="{00000000-0006-0000-2700-000034000000}">
      <text>
        <r>
          <rPr>
            <b/>
            <sz val="9"/>
            <color indexed="81"/>
            <rFont val="ＭＳ Ｐゴシック"/>
            <family val="3"/>
            <charset val="128"/>
          </rPr>
          <t>（イ）又は（ロ）のいずれか少ない方の額が自動表示されます。</t>
        </r>
      </text>
    </comment>
    <comment ref="R24" authorId="0" shapeId="0" xr:uid="{00000000-0006-0000-2700-000035000000}">
      <text>
        <r>
          <rPr>
            <b/>
            <sz val="9"/>
            <color indexed="81"/>
            <rFont val="ＭＳ Ｐゴシック"/>
            <family val="3"/>
            <charset val="128"/>
          </rPr>
          <t>　自動計算されます。
　この額は公営３その１の請求額に自動表示されます。</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2800-000001000000}">
      <text>
        <r>
          <rPr>
            <b/>
            <sz val="9"/>
            <color indexed="81"/>
            <rFont val="ＭＳ Ｐゴシック"/>
            <family val="3"/>
            <charset val="128"/>
          </rPr>
          <t>請求年月日を入力後印刷するか、印刷後手書きで御記入くださるようお願いします。</t>
        </r>
      </text>
    </comment>
    <comment ref="I9" authorId="0" shapeId="0" xr:uid="{00000000-0006-0000-2800-000002000000}">
      <text>
        <r>
          <rPr>
            <b/>
            <sz val="9"/>
            <color indexed="81"/>
            <rFont val="ＭＳ Ｐゴシック"/>
            <family val="3"/>
            <charset val="128"/>
          </rPr>
          <t>　１ページは自動車借入用、２ページは燃料供給用、３ページは運転手用です。
　もれなく御記入くださるようお願いします。</t>
        </r>
      </text>
    </comment>
    <comment ref="I12" authorId="0" shapeId="0" xr:uid="{00000000-0006-0000-2800-000003000000}">
      <text>
        <r>
          <rPr>
            <b/>
            <sz val="9"/>
            <color indexed="81"/>
            <rFont val="ＭＳ Ｐゴシック"/>
            <family val="3"/>
            <charset val="128"/>
          </rPr>
          <t>電話番号を入力してくださるようお願いします。</t>
        </r>
      </text>
    </comment>
    <comment ref="D19" authorId="0" shapeId="0" xr:uid="{00000000-0006-0000-2800-000004000000}">
      <text>
        <r>
          <rPr>
            <b/>
            <sz val="9"/>
            <color indexed="81"/>
            <rFont val="ＭＳ Ｐゴシック"/>
            <family val="3"/>
            <charset val="128"/>
          </rPr>
          <t>　公営３内訳２の自動車借入契約の請求額が自動表示されます。
　まず、公営３内訳２のシートを作成後、御使用ください。</t>
        </r>
      </text>
    </comment>
    <comment ref="K29" authorId="0" shapeId="0" xr:uid="{00000000-0006-0000-2800-000005000000}">
      <text>
        <r>
          <rPr>
            <b/>
            <sz val="9"/>
            <color indexed="81"/>
            <rFont val="ＭＳ Ｐゴシック"/>
            <family val="3"/>
            <charset val="128"/>
          </rPr>
          <t>必要事項をもれなく入力後印刷するか、印刷後御記入くださるようお願いします。</t>
        </r>
      </text>
    </comment>
    <comment ref="K52" authorId="0" shapeId="0" xr:uid="{00000000-0006-0000-2800-000006000000}">
      <text>
        <r>
          <rPr>
            <b/>
            <sz val="9"/>
            <color indexed="81"/>
            <rFont val="ＭＳ Ｐゴシック"/>
            <family val="3"/>
            <charset val="128"/>
          </rPr>
          <t>請求年月日を入力後印刷するか、印刷後手書きで御記入くださるようお願いします。</t>
        </r>
      </text>
    </comment>
    <comment ref="I56" authorId="0" shapeId="0" xr:uid="{00000000-0006-0000-2800-000007000000}">
      <text>
        <r>
          <rPr>
            <b/>
            <sz val="9"/>
            <color indexed="81"/>
            <rFont val="ＭＳ Ｐゴシック"/>
            <family val="3"/>
            <charset val="128"/>
          </rPr>
          <t>　１ページは自動車借入用、２ページは燃料供給用、３ページは運転手用です。
　もれなく御記入くださるようお願いします。</t>
        </r>
      </text>
    </comment>
    <comment ref="I59" authorId="0" shapeId="0" xr:uid="{00000000-0006-0000-2800-000008000000}">
      <text>
        <r>
          <rPr>
            <b/>
            <sz val="9"/>
            <color indexed="81"/>
            <rFont val="ＭＳ Ｐゴシック"/>
            <family val="3"/>
            <charset val="128"/>
          </rPr>
          <t>電話番号を入力してくださるようお願いします。</t>
        </r>
      </text>
    </comment>
    <comment ref="D66" authorId="0" shapeId="0" xr:uid="{00000000-0006-0000-2800-000009000000}">
      <text>
        <r>
          <rPr>
            <b/>
            <sz val="9"/>
            <color indexed="81"/>
            <rFont val="ＭＳ Ｐゴシック"/>
            <family val="3"/>
            <charset val="128"/>
          </rPr>
          <t>　公営３内訳２の燃料供給契約の請求額が自動表示されます。
　まず、公営３内訳２のシートを作成後、御使用ください。</t>
        </r>
      </text>
    </comment>
    <comment ref="K76" authorId="0" shapeId="0" xr:uid="{00000000-0006-0000-2800-00000A000000}">
      <text>
        <r>
          <rPr>
            <b/>
            <sz val="9"/>
            <color indexed="81"/>
            <rFont val="ＭＳ Ｐゴシック"/>
            <family val="3"/>
            <charset val="128"/>
          </rPr>
          <t>必要事項をもれなく入力後印刷するか、印刷後御記入くださるようお願いします。</t>
        </r>
      </text>
    </comment>
    <comment ref="K99" authorId="0" shapeId="0" xr:uid="{00000000-0006-0000-2800-00000B000000}">
      <text>
        <r>
          <rPr>
            <b/>
            <sz val="9"/>
            <color indexed="81"/>
            <rFont val="ＭＳ Ｐゴシック"/>
            <family val="3"/>
            <charset val="128"/>
          </rPr>
          <t>請求年月日を入力後印刷するか、印刷後手書きで御記入くださるようお願いします。</t>
        </r>
      </text>
    </comment>
    <comment ref="I103" authorId="0" shapeId="0" xr:uid="{00000000-0006-0000-2800-00000C000000}">
      <text>
        <r>
          <rPr>
            <b/>
            <sz val="9"/>
            <color indexed="81"/>
            <rFont val="ＭＳ Ｐゴシック"/>
            <family val="3"/>
            <charset val="128"/>
          </rPr>
          <t>　１ページは自動車借入用、２ページは燃料供給用、３ページは運転手用です。
　もれなく御記入くださるようお願いします。</t>
        </r>
      </text>
    </comment>
    <comment ref="I106" authorId="0" shapeId="0" xr:uid="{00000000-0006-0000-2800-00000D000000}">
      <text>
        <r>
          <rPr>
            <b/>
            <sz val="9"/>
            <color indexed="81"/>
            <rFont val="ＭＳ Ｐゴシック"/>
            <family val="3"/>
            <charset val="128"/>
          </rPr>
          <t>電話番号を入力してくださるようお願いします。</t>
        </r>
      </text>
    </comment>
    <comment ref="D113" authorId="0" shapeId="0" xr:uid="{00000000-0006-0000-2800-00000E000000}">
      <text>
        <r>
          <rPr>
            <b/>
            <sz val="9"/>
            <color indexed="81"/>
            <rFont val="ＭＳ Ｐゴシック"/>
            <family val="3"/>
            <charset val="128"/>
          </rPr>
          <t>　公営３内訳２の運転契約の請求金額が自動表示されます。
　まず、公営３内訳２のシートを作成後、御使用ください。</t>
        </r>
      </text>
    </comment>
    <comment ref="K123" authorId="0" shapeId="0" xr:uid="{00000000-0006-0000-2800-00000F000000}">
      <text>
        <r>
          <rPr>
            <b/>
            <sz val="9"/>
            <color indexed="81"/>
            <rFont val="ＭＳ Ｐゴシック"/>
            <family val="3"/>
            <charset val="128"/>
          </rPr>
          <t>必要事項をもれなく入力後印刷するか、印刷後御記入くださるようお願いします。</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4" authorId="0" shapeId="0" xr:uid="{00000000-0006-0000-2900-000001000000}">
      <text>
        <r>
          <rPr>
            <b/>
            <sz val="9"/>
            <color indexed="81"/>
            <rFont val="ＭＳ Ｐゴシック"/>
            <family val="3"/>
            <charset val="128"/>
          </rPr>
          <t>本内訳書を作成した場合は、内訳１に数値を入力しないでくださるようお願いします。</t>
        </r>
      </text>
    </comment>
    <comment ref="A9" authorId="0" shapeId="0" xr:uid="{00000000-0006-0000-2900-000002000000}">
      <text>
        <r>
          <rPr>
            <b/>
            <sz val="9"/>
            <color indexed="81"/>
            <rFont val="ＭＳ Ｐゴシック"/>
            <family val="3"/>
            <charset val="128"/>
          </rPr>
          <t>日付を入力してください。</t>
        </r>
      </text>
    </comment>
    <comment ref="E9" authorId="0" shapeId="0" xr:uid="{00000000-0006-0000-2900-000003000000}">
      <text>
        <r>
          <rPr>
            <b/>
            <sz val="9"/>
            <color indexed="81"/>
            <rFont val="ＭＳ Ｐゴシック"/>
            <family val="3"/>
            <charset val="128"/>
          </rPr>
          <t>借入金額を入力してください。</t>
        </r>
      </text>
    </comment>
    <comment ref="I9" authorId="0" shapeId="0" xr:uid="{00000000-0006-0000-2900-000004000000}">
      <text>
        <r>
          <rPr>
            <b/>
            <sz val="9"/>
            <color indexed="81"/>
            <rFont val="ＭＳ Ｐゴシック"/>
            <family val="3"/>
            <charset val="128"/>
          </rPr>
          <t>自動計算されます。</t>
        </r>
      </text>
    </comment>
    <comment ref="R9" authorId="0" shapeId="0" xr:uid="{00000000-0006-0000-2900-000005000000}">
      <text>
        <r>
          <rPr>
            <b/>
            <sz val="9"/>
            <color indexed="81"/>
            <rFont val="ＭＳ Ｐゴシック"/>
            <family val="3"/>
            <charset val="128"/>
          </rPr>
          <t xml:space="preserve">（イ）又は（ロ）のうちいずれか少ない方の額が自動表示されます。
</t>
        </r>
      </text>
    </comment>
    <comment ref="A10" authorId="0" shapeId="0" xr:uid="{00000000-0006-0000-2900-000006000000}">
      <text>
        <r>
          <rPr>
            <b/>
            <sz val="9"/>
            <color indexed="81"/>
            <rFont val="ＭＳ Ｐゴシック"/>
            <family val="3"/>
            <charset val="128"/>
          </rPr>
          <t>日付を入力してください。</t>
        </r>
      </text>
    </comment>
    <comment ref="E10" authorId="0" shapeId="0" xr:uid="{00000000-0006-0000-2900-000007000000}">
      <text>
        <r>
          <rPr>
            <b/>
            <sz val="9"/>
            <color indexed="81"/>
            <rFont val="ＭＳ Ｐゴシック"/>
            <family val="3"/>
            <charset val="128"/>
          </rPr>
          <t>借入金額を入力してください。</t>
        </r>
      </text>
    </comment>
    <comment ref="I10" authorId="0" shapeId="0" xr:uid="{00000000-0006-0000-2900-000008000000}">
      <text>
        <r>
          <rPr>
            <b/>
            <sz val="9"/>
            <color indexed="81"/>
            <rFont val="ＭＳ Ｐゴシック"/>
            <family val="3"/>
            <charset val="128"/>
          </rPr>
          <t>自動計算されます。</t>
        </r>
      </text>
    </comment>
    <comment ref="R10" authorId="0" shapeId="0" xr:uid="{00000000-0006-0000-2900-000009000000}">
      <text>
        <r>
          <rPr>
            <b/>
            <sz val="9"/>
            <color indexed="81"/>
            <rFont val="ＭＳ Ｐゴシック"/>
            <family val="3"/>
            <charset val="128"/>
          </rPr>
          <t xml:space="preserve">（イ）又は（ロ）のうちいずれか少ない方の額が自動表示されます。
</t>
        </r>
      </text>
    </comment>
    <comment ref="A11" authorId="0" shapeId="0" xr:uid="{00000000-0006-0000-2900-00000A000000}">
      <text>
        <r>
          <rPr>
            <b/>
            <sz val="9"/>
            <color indexed="81"/>
            <rFont val="ＭＳ Ｐゴシック"/>
            <family val="3"/>
            <charset val="128"/>
          </rPr>
          <t>日付を入力してください。</t>
        </r>
      </text>
    </comment>
    <comment ref="E11" authorId="0" shapeId="0" xr:uid="{00000000-0006-0000-2900-00000B000000}">
      <text>
        <r>
          <rPr>
            <b/>
            <sz val="9"/>
            <color indexed="81"/>
            <rFont val="ＭＳ Ｐゴシック"/>
            <family val="3"/>
            <charset val="128"/>
          </rPr>
          <t>借入金額を入力してください。</t>
        </r>
      </text>
    </comment>
    <comment ref="I11" authorId="0" shapeId="0" xr:uid="{00000000-0006-0000-2900-00000C000000}">
      <text>
        <r>
          <rPr>
            <b/>
            <sz val="9"/>
            <color indexed="81"/>
            <rFont val="ＭＳ Ｐゴシック"/>
            <family val="3"/>
            <charset val="128"/>
          </rPr>
          <t>自動計算されます。</t>
        </r>
      </text>
    </comment>
    <comment ref="R11" authorId="0" shapeId="0" xr:uid="{00000000-0006-0000-2900-00000D000000}">
      <text>
        <r>
          <rPr>
            <b/>
            <sz val="9"/>
            <color indexed="81"/>
            <rFont val="ＭＳ Ｐゴシック"/>
            <family val="3"/>
            <charset val="128"/>
          </rPr>
          <t xml:space="preserve">（イ）又は（ロ）のうちいずれか少ない方の額が自動表示されます。
</t>
        </r>
      </text>
    </comment>
    <comment ref="A12" authorId="0" shapeId="0" xr:uid="{00000000-0006-0000-2900-00000E000000}">
      <text>
        <r>
          <rPr>
            <b/>
            <sz val="9"/>
            <color indexed="81"/>
            <rFont val="ＭＳ Ｐゴシック"/>
            <family val="3"/>
            <charset val="128"/>
          </rPr>
          <t>日付を入力してください。</t>
        </r>
      </text>
    </comment>
    <comment ref="E12" authorId="0" shapeId="0" xr:uid="{00000000-0006-0000-2900-00000F000000}">
      <text>
        <r>
          <rPr>
            <b/>
            <sz val="9"/>
            <color indexed="81"/>
            <rFont val="ＭＳ Ｐゴシック"/>
            <family val="3"/>
            <charset val="128"/>
          </rPr>
          <t>借入金額を入力してください。</t>
        </r>
      </text>
    </comment>
    <comment ref="I12" authorId="0" shapeId="0" xr:uid="{00000000-0006-0000-2900-000010000000}">
      <text>
        <r>
          <rPr>
            <b/>
            <sz val="9"/>
            <color indexed="81"/>
            <rFont val="ＭＳ Ｐゴシック"/>
            <family val="3"/>
            <charset val="128"/>
          </rPr>
          <t>自動計算されます。</t>
        </r>
      </text>
    </comment>
    <comment ref="R12" authorId="0" shapeId="0" xr:uid="{00000000-0006-0000-2900-000011000000}">
      <text>
        <r>
          <rPr>
            <b/>
            <sz val="9"/>
            <color indexed="81"/>
            <rFont val="ＭＳ Ｐゴシック"/>
            <family val="3"/>
            <charset val="128"/>
          </rPr>
          <t xml:space="preserve">（イ）又は（ロ）のうちいずれか少ない方の額が自動表示されます。
</t>
        </r>
      </text>
    </comment>
    <comment ref="A13" authorId="0" shapeId="0" xr:uid="{00000000-0006-0000-2900-000012000000}">
      <text>
        <r>
          <rPr>
            <b/>
            <sz val="9"/>
            <color indexed="81"/>
            <rFont val="ＭＳ Ｐゴシック"/>
            <family val="3"/>
            <charset val="128"/>
          </rPr>
          <t>日付を入力してください。</t>
        </r>
      </text>
    </comment>
    <comment ref="E13" authorId="0" shapeId="0" xr:uid="{00000000-0006-0000-2900-000013000000}">
      <text>
        <r>
          <rPr>
            <b/>
            <sz val="9"/>
            <color indexed="81"/>
            <rFont val="ＭＳ Ｐゴシック"/>
            <family val="3"/>
            <charset val="128"/>
          </rPr>
          <t>借入金額を入力してください。</t>
        </r>
      </text>
    </comment>
    <comment ref="I13" authorId="0" shapeId="0" xr:uid="{00000000-0006-0000-2900-000014000000}">
      <text>
        <r>
          <rPr>
            <b/>
            <sz val="9"/>
            <color indexed="81"/>
            <rFont val="ＭＳ Ｐゴシック"/>
            <family val="3"/>
            <charset val="128"/>
          </rPr>
          <t>自動計算されます。</t>
        </r>
      </text>
    </comment>
    <comment ref="R13" authorId="0" shapeId="0" xr:uid="{00000000-0006-0000-2900-000015000000}">
      <text>
        <r>
          <rPr>
            <b/>
            <sz val="9"/>
            <color indexed="81"/>
            <rFont val="ＭＳ Ｐゴシック"/>
            <family val="3"/>
            <charset val="128"/>
          </rPr>
          <t xml:space="preserve">（イ）又は（ロ）のうちいずれか少ない方の額が自動表示されます。
</t>
        </r>
      </text>
    </comment>
    <comment ref="A14" authorId="0" shapeId="0" xr:uid="{00000000-0006-0000-2900-000016000000}">
      <text>
        <r>
          <rPr>
            <b/>
            <sz val="9"/>
            <color indexed="81"/>
            <rFont val="ＭＳ Ｐゴシック"/>
            <family val="3"/>
            <charset val="128"/>
          </rPr>
          <t>日付を入力してください。</t>
        </r>
      </text>
    </comment>
    <comment ref="E14" authorId="0" shapeId="0" xr:uid="{00000000-0006-0000-2900-000017000000}">
      <text>
        <r>
          <rPr>
            <b/>
            <sz val="9"/>
            <color indexed="81"/>
            <rFont val="ＭＳ Ｐゴシック"/>
            <family val="3"/>
            <charset val="128"/>
          </rPr>
          <t>借入金額を入力してください。</t>
        </r>
      </text>
    </comment>
    <comment ref="I14" authorId="0" shapeId="0" xr:uid="{00000000-0006-0000-2900-000018000000}">
      <text>
        <r>
          <rPr>
            <b/>
            <sz val="9"/>
            <color indexed="81"/>
            <rFont val="ＭＳ Ｐゴシック"/>
            <family val="3"/>
            <charset val="128"/>
          </rPr>
          <t>自動計算されます。</t>
        </r>
      </text>
    </comment>
    <comment ref="R14" authorId="0" shapeId="0" xr:uid="{00000000-0006-0000-2900-000019000000}">
      <text>
        <r>
          <rPr>
            <b/>
            <sz val="9"/>
            <color indexed="81"/>
            <rFont val="ＭＳ Ｐゴシック"/>
            <family val="3"/>
            <charset val="128"/>
          </rPr>
          <t xml:space="preserve">（イ）又は（ロ）のうちいずれか少ない方の額が自動表示されます。
</t>
        </r>
      </text>
    </comment>
    <comment ref="A15" authorId="0" shapeId="0" xr:uid="{00000000-0006-0000-2900-00001A000000}">
      <text>
        <r>
          <rPr>
            <b/>
            <sz val="9"/>
            <color indexed="81"/>
            <rFont val="ＭＳ Ｐゴシック"/>
            <family val="3"/>
            <charset val="128"/>
          </rPr>
          <t>日付を入力してください。</t>
        </r>
      </text>
    </comment>
    <comment ref="E15" authorId="0" shapeId="0" xr:uid="{00000000-0006-0000-2900-00001B000000}">
      <text>
        <r>
          <rPr>
            <b/>
            <sz val="9"/>
            <color indexed="81"/>
            <rFont val="ＭＳ Ｐゴシック"/>
            <family val="3"/>
            <charset val="128"/>
          </rPr>
          <t>借入金額を入力してください。</t>
        </r>
      </text>
    </comment>
    <comment ref="I15" authorId="0" shapeId="0" xr:uid="{00000000-0006-0000-2900-00001C000000}">
      <text>
        <r>
          <rPr>
            <b/>
            <sz val="9"/>
            <color indexed="81"/>
            <rFont val="ＭＳ Ｐゴシック"/>
            <family val="3"/>
            <charset val="128"/>
          </rPr>
          <t>自動計算されます。</t>
        </r>
      </text>
    </comment>
    <comment ref="R15" authorId="0" shapeId="0" xr:uid="{00000000-0006-0000-2900-00001D000000}">
      <text>
        <r>
          <rPr>
            <b/>
            <sz val="9"/>
            <color indexed="81"/>
            <rFont val="ＭＳ Ｐゴシック"/>
            <family val="3"/>
            <charset val="128"/>
          </rPr>
          <t xml:space="preserve">（イ）又は（ロ）のうちいずれか少ない方の額が自動表示されます。
</t>
        </r>
      </text>
    </comment>
    <comment ref="A16" authorId="0" shapeId="0" xr:uid="{00000000-0006-0000-2900-00001E000000}">
      <text>
        <r>
          <rPr>
            <b/>
            <sz val="9"/>
            <color indexed="81"/>
            <rFont val="ＭＳ Ｐゴシック"/>
            <family val="3"/>
            <charset val="128"/>
          </rPr>
          <t>日付を入力してください。</t>
        </r>
      </text>
    </comment>
    <comment ref="E16" authorId="0" shapeId="0" xr:uid="{00000000-0006-0000-2900-00001F000000}">
      <text>
        <r>
          <rPr>
            <b/>
            <sz val="9"/>
            <color indexed="81"/>
            <rFont val="ＭＳ Ｐゴシック"/>
            <family val="3"/>
            <charset val="128"/>
          </rPr>
          <t>借入金額を入力してください。</t>
        </r>
      </text>
    </comment>
    <comment ref="I16" authorId="0" shapeId="0" xr:uid="{00000000-0006-0000-2900-000020000000}">
      <text>
        <r>
          <rPr>
            <b/>
            <sz val="9"/>
            <color indexed="81"/>
            <rFont val="ＭＳ Ｐゴシック"/>
            <family val="3"/>
            <charset val="128"/>
          </rPr>
          <t>自動計算されます。</t>
        </r>
      </text>
    </comment>
    <comment ref="R16" authorId="0" shapeId="0" xr:uid="{00000000-0006-0000-2900-000021000000}">
      <text>
        <r>
          <rPr>
            <b/>
            <sz val="9"/>
            <color indexed="81"/>
            <rFont val="ＭＳ Ｐゴシック"/>
            <family val="3"/>
            <charset val="128"/>
          </rPr>
          <t xml:space="preserve">（イ）又は（ロ）のうちいずれか少ない方の額が自動表示されます。
</t>
        </r>
      </text>
    </comment>
    <comment ref="A17" authorId="0" shapeId="0" xr:uid="{00000000-0006-0000-2900-000022000000}">
      <text>
        <r>
          <rPr>
            <b/>
            <sz val="9"/>
            <color indexed="81"/>
            <rFont val="ＭＳ Ｐゴシック"/>
            <family val="3"/>
            <charset val="128"/>
          </rPr>
          <t>日付を入力してください。</t>
        </r>
      </text>
    </comment>
    <comment ref="E17" authorId="0" shapeId="0" xr:uid="{00000000-0006-0000-2900-000023000000}">
      <text>
        <r>
          <rPr>
            <b/>
            <sz val="9"/>
            <color indexed="81"/>
            <rFont val="ＭＳ Ｐゴシック"/>
            <family val="3"/>
            <charset val="128"/>
          </rPr>
          <t>借入金額を入力してください。</t>
        </r>
      </text>
    </comment>
    <comment ref="I17" authorId="0" shapeId="0" xr:uid="{00000000-0006-0000-2900-000024000000}">
      <text>
        <r>
          <rPr>
            <b/>
            <sz val="9"/>
            <color indexed="81"/>
            <rFont val="ＭＳ Ｐゴシック"/>
            <family val="3"/>
            <charset val="128"/>
          </rPr>
          <t>自動計算されます。</t>
        </r>
      </text>
    </comment>
    <comment ref="R17" authorId="0" shapeId="0" xr:uid="{00000000-0006-0000-2900-000025000000}">
      <text>
        <r>
          <rPr>
            <b/>
            <sz val="9"/>
            <color indexed="81"/>
            <rFont val="ＭＳ Ｐゴシック"/>
            <family val="3"/>
            <charset val="128"/>
          </rPr>
          <t xml:space="preserve">（イ）又は（ロ）のうちいずれか少ない方の額が自動表示されます。
</t>
        </r>
      </text>
    </comment>
    <comment ref="A18" authorId="0" shapeId="0" xr:uid="{00000000-0006-0000-2900-000026000000}">
      <text>
        <r>
          <rPr>
            <b/>
            <sz val="9"/>
            <color indexed="81"/>
            <rFont val="ＭＳ Ｐゴシック"/>
            <family val="3"/>
            <charset val="128"/>
          </rPr>
          <t>日付を入力してください。</t>
        </r>
      </text>
    </comment>
    <comment ref="E18" authorId="0" shapeId="0" xr:uid="{00000000-0006-0000-2900-000027000000}">
      <text>
        <r>
          <rPr>
            <b/>
            <sz val="9"/>
            <color indexed="81"/>
            <rFont val="ＭＳ Ｐゴシック"/>
            <family val="3"/>
            <charset val="128"/>
          </rPr>
          <t>借入金額を入力してください。</t>
        </r>
      </text>
    </comment>
    <comment ref="I18" authorId="0" shapeId="0" xr:uid="{00000000-0006-0000-2900-000028000000}">
      <text>
        <r>
          <rPr>
            <b/>
            <sz val="9"/>
            <color indexed="81"/>
            <rFont val="ＭＳ Ｐゴシック"/>
            <family val="3"/>
            <charset val="128"/>
          </rPr>
          <t>自動計算されます。</t>
        </r>
      </text>
    </comment>
    <comment ref="R18" authorId="0" shapeId="0" xr:uid="{00000000-0006-0000-2900-000029000000}">
      <text>
        <r>
          <rPr>
            <b/>
            <sz val="9"/>
            <color indexed="81"/>
            <rFont val="ＭＳ Ｐゴシック"/>
            <family val="3"/>
            <charset val="128"/>
          </rPr>
          <t xml:space="preserve">（イ）又は（ロ）のうちいずれか少ない方の額が自動表示されます。
</t>
        </r>
      </text>
    </comment>
    <comment ref="A19" authorId="0" shapeId="0" xr:uid="{00000000-0006-0000-2900-00002A000000}">
      <text>
        <r>
          <rPr>
            <b/>
            <sz val="9"/>
            <color indexed="81"/>
            <rFont val="ＭＳ Ｐゴシック"/>
            <family val="3"/>
            <charset val="128"/>
          </rPr>
          <t>日付を入力してください。</t>
        </r>
      </text>
    </comment>
    <comment ref="E19" authorId="0" shapeId="0" xr:uid="{00000000-0006-0000-2900-00002B000000}">
      <text>
        <r>
          <rPr>
            <b/>
            <sz val="9"/>
            <color indexed="81"/>
            <rFont val="ＭＳ Ｐゴシック"/>
            <family val="3"/>
            <charset val="128"/>
          </rPr>
          <t>借入金額を入力してください。</t>
        </r>
      </text>
    </comment>
    <comment ref="I19" authorId="0" shapeId="0" xr:uid="{00000000-0006-0000-2900-00002C000000}">
      <text>
        <r>
          <rPr>
            <b/>
            <sz val="9"/>
            <color indexed="81"/>
            <rFont val="ＭＳ Ｐゴシック"/>
            <family val="3"/>
            <charset val="128"/>
          </rPr>
          <t>自動計算されます。</t>
        </r>
      </text>
    </comment>
    <comment ref="R19" authorId="0" shapeId="0" xr:uid="{00000000-0006-0000-2900-00002D000000}">
      <text>
        <r>
          <rPr>
            <b/>
            <sz val="9"/>
            <color indexed="81"/>
            <rFont val="ＭＳ Ｐゴシック"/>
            <family val="3"/>
            <charset val="128"/>
          </rPr>
          <t xml:space="preserve">（イ）又は（ロ）のうちいずれか少ない方の額が自動表示されます。
</t>
        </r>
      </text>
    </comment>
    <comment ref="A20" authorId="0" shapeId="0" xr:uid="{00000000-0006-0000-2900-00002E000000}">
      <text>
        <r>
          <rPr>
            <b/>
            <sz val="9"/>
            <color indexed="81"/>
            <rFont val="ＭＳ Ｐゴシック"/>
            <family val="3"/>
            <charset val="128"/>
          </rPr>
          <t>日付を入力してください。</t>
        </r>
      </text>
    </comment>
    <comment ref="E20" authorId="0" shapeId="0" xr:uid="{00000000-0006-0000-2900-00002F000000}">
      <text>
        <r>
          <rPr>
            <b/>
            <sz val="9"/>
            <color indexed="81"/>
            <rFont val="ＭＳ Ｐゴシック"/>
            <family val="3"/>
            <charset val="128"/>
          </rPr>
          <t>借入金額を入力してください。</t>
        </r>
      </text>
    </comment>
    <comment ref="I20" authorId="0" shapeId="0" xr:uid="{00000000-0006-0000-2900-000030000000}">
      <text>
        <r>
          <rPr>
            <b/>
            <sz val="9"/>
            <color indexed="81"/>
            <rFont val="ＭＳ Ｐゴシック"/>
            <family val="3"/>
            <charset val="128"/>
          </rPr>
          <t>自動計算されます。</t>
        </r>
      </text>
    </comment>
    <comment ref="R20" authorId="0" shapeId="0" xr:uid="{00000000-0006-0000-2900-000031000000}">
      <text>
        <r>
          <rPr>
            <b/>
            <sz val="9"/>
            <color indexed="81"/>
            <rFont val="ＭＳ Ｐゴシック"/>
            <family val="3"/>
            <charset val="128"/>
          </rPr>
          <t xml:space="preserve">（イ）又は（ロ）のうちいずれか少ない方の額が自動表示されます。
</t>
        </r>
      </text>
    </comment>
    <comment ref="A21" authorId="0" shapeId="0" xr:uid="{00000000-0006-0000-2900-000032000000}">
      <text>
        <r>
          <rPr>
            <b/>
            <sz val="9"/>
            <color indexed="81"/>
            <rFont val="ＭＳ Ｐゴシック"/>
            <family val="3"/>
            <charset val="128"/>
          </rPr>
          <t>日付を入力してください。</t>
        </r>
      </text>
    </comment>
    <comment ref="E21" authorId="0" shapeId="0" xr:uid="{00000000-0006-0000-2900-000033000000}">
      <text>
        <r>
          <rPr>
            <b/>
            <sz val="9"/>
            <color indexed="81"/>
            <rFont val="ＭＳ Ｐゴシック"/>
            <family val="3"/>
            <charset val="128"/>
          </rPr>
          <t>借入金額を入力してください。</t>
        </r>
      </text>
    </comment>
    <comment ref="I21" authorId="0" shapeId="0" xr:uid="{00000000-0006-0000-2900-000034000000}">
      <text>
        <r>
          <rPr>
            <b/>
            <sz val="9"/>
            <color indexed="81"/>
            <rFont val="ＭＳ Ｐゴシック"/>
            <family val="3"/>
            <charset val="128"/>
          </rPr>
          <t>自動計算されます。</t>
        </r>
      </text>
    </comment>
    <comment ref="R21" authorId="0" shapeId="0" xr:uid="{00000000-0006-0000-2900-000035000000}">
      <text>
        <r>
          <rPr>
            <b/>
            <sz val="9"/>
            <color indexed="81"/>
            <rFont val="ＭＳ Ｐゴシック"/>
            <family val="3"/>
            <charset val="128"/>
          </rPr>
          <t xml:space="preserve">（イ）又は（ロ）のうちいずれか少ない方の額が自動表示されます。
</t>
        </r>
      </text>
    </comment>
    <comment ref="A22" authorId="0" shapeId="0" xr:uid="{00000000-0006-0000-2900-000036000000}">
      <text>
        <r>
          <rPr>
            <b/>
            <sz val="9"/>
            <color indexed="81"/>
            <rFont val="ＭＳ Ｐゴシック"/>
            <family val="3"/>
            <charset val="128"/>
          </rPr>
          <t>日付を入力してください。</t>
        </r>
      </text>
    </comment>
    <comment ref="E22" authorId="0" shapeId="0" xr:uid="{00000000-0006-0000-2900-000037000000}">
      <text>
        <r>
          <rPr>
            <b/>
            <sz val="9"/>
            <color indexed="81"/>
            <rFont val="ＭＳ Ｐゴシック"/>
            <family val="3"/>
            <charset val="128"/>
          </rPr>
          <t>借入金額を入力してください。</t>
        </r>
      </text>
    </comment>
    <comment ref="I22" authorId="0" shapeId="0" xr:uid="{00000000-0006-0000-2900-000038000000}">
      <text>
        <r>
          <rPr>
            <b/>
            <sz val="9"/>
            <color indexed="81"/>
            <rFont val="ＭＳ Ｐゴシック"/>
            <family val="3"/>
            <charset val="128"/>
          </rPr>
          <t>自動計算されます。</t>
        </r>
      </text>
    </comment>
    <comment ref="R22" authorId="0" shapeId="0" xr:uid="{00000000-0006-0000-2900-000039000000}">
      <text>
        <r>
          <rPr>
            <b/>
            <sz val="9"/>
            <color indexed="81"/>
            <rFont val="ＭＳ Ｐゴシック"/>
            <family val="3"/>
            <charset val="128"/>
          </rPr>
          <t xml:space="preserve">（イ）又は（ロ）のうちいずれか少ない方の額が自動表示されます。
</t>
        </r>
      </text>
    </comment>
    <comment ref="A23" authorId="0" shapeId="0" xr:uid="{00000000-0006-0000-2900-00003A000000}">
      <text>
        <r>
          <rPr>
            <b/>
            <sz val="9"/>
            <color indexed="81"/>
            <rFont val="ＭＳ Ｐゴシック"/>
            <family val="3"/>
            <charset val="128"/>
          </rPr>
          <t>日付を入力してください。</t>
        </r>
      </text>
    </comment>
    <comment ref="E23" authorId="0" shapeId="0" xr:uid="{00000000-0006-0000-2900-00003B000000}">
      <text>
        <r>
          <rPr>
            <b/>
            <sz val="9"/>
            <color indexed="81"/>
            <rFont val="ＭＳ Ｐゴシック"/>
            <family val="3"/>
            <charset val="128"/>
          </rPr>
          <t>借入金額を入力してください。</t>
        </r>
      </text>
    </comment>
    <comment ref="I23" authorId="0" shapeId="0" xr:uid="{00000000-0006-0000-2900-00003C000000}">
      <text>
        <r>
          <rPr>
            <b/>
            <sz val="9"/>
            <color indexed="81"/>
            <rFont val="ＭＳ Ｐゴシック"/>
            <family val="3"/>
            <charset val="128"/>
          </rPr>
          <t>自動計算されます。</t>
        </r>
      </text>
    </comment>
    <comment ref="R23" authorId="0" shapeId="0" xr:uid="{00000000-0006-0000-2900-00003D000000}">
      <text>
        <r>
          <rPr>
            <b/>
            <sz val="9"/>
            <color indexed="81"/>
            <rFont val="ＭＳ Ｐゴシック"/>
            <family val="3"/>
            <charset val="128"/>
          </rPr>
          <t xml:space="preserve">（イ）又は（ロ）のうちいずれか少ない方の額が自動表示されます。
</t>
        </r>
      </text>
    </comment>
    <comment ref="A24" authorId="0" shapeId="0" xr:uid="{00000000-0006-0000-2900-00003E000000}">
      <text>
        <r>
          <rPr>
            <b/>
            <sz val="9"/>
            <color indexed="81"/>
            <rFont val="ＭＳ Ｐゴシック"/>
            <family val="3"/>
            <charset val="128"/>
          </rPr>
          <t>日付を入力してください。</t>
        </r>
      </text>
    </comment>
    <comment ref="E24" authorId="0" shapeId="0" xr:uid="{00000000-0006-0000-2900-00003F000000}">
      <text>
        <r>
          <rPr>
            <b/>
            <sz val="9"/>
            <color indexed="81"/>
            <rFont val="ＭＳ Ｐゴシック"/>
            <family val="3"/>
            <charset val="128"/>
          </rPr>
          <t>借入金額を入力してください。</t>
        </r>
      </text>
    </comment>
    <comment ref="I24" authorId="0" shapeId="0" xr:uid="{00000000-0006-0000-2900-000040000000}">
      <text>
        <r>
          <rPr>
            <b/>
            <sz val="9"/>
            <color indexed="81"/>
            <rFont val="ＭＳ Ｐゴシック"/>
            <family val="3"/>
            <charset val="128"/>
          </rPr>
          <t>自動計算されます。</t>
        </r>
      </text>
    </comment>
    <comment ref="R24" authorId="0" shapeId="0" xr:uid="{00000000-0006-0000-2900-000041000000}">
      <text>
        <r>
          <rPr>
            <b/>
            <sz val="9"/>
            <color indexed="81"/>
            <rFont val="ＭＳ Ｐゴシック"/>
            <family val="3"/>
            <charset val="128"/>
          </rPr>
          <t xml:space="preserve">（イ）又は（ロ）のうちいずれか少ない方の額が自動表示されます。
</t>
        </r>
      </text>
    </comment>
    <comment ref="A25" authorId="0" shapeId="0" xr:uid="{00000000-0006-0000-2900-000042000000}">
      <text>
        <r>
          <rPr>
            <b/>
            <sz val="9"/>
            <color indexed="81"/>
            <rFont val="ＭＳ Ｐゴシック"/>
            <family val="3"/>
            <charset val="128"/>
          </rPr>
          <t>日付を入力してください。</t>
        </r>
      </text>
    </comment>
    <comment ref="E25" authorId="0" shapeId="0" xr:uid="{00000000-0006-0000-2900-000043000000}">
      <text>
        <r>
          <rPr>
            <b/>
            <sz val="9"/>
            <color indexed="81"/>
            <rFont val="ＭＳ Ｐゴシック"/>
            <family val="3"/>
            <charset val="128"/>
          </rPr>
          <t>借入金額を入力してください。</t>
        </r>
      </text>
    </comment>
    <comment ref="I25" authorId="0" shapeId="0" xr:uid="{00000000-0006-0000-2900-000044000000}">
      <text>
        <r>
          <rPr>
            <b/>
            <sz val="9"/>
            <color indexed="81"/>
            <rFont val="ＭＳ Ｐゴシック"/>
            <family val="3"/>
            <charset val="128"/>
          </rPr>
          <t>自動計算されます。</t>
        </r>
      </text>
    </comment>
    <comment ref="R25" authorId="0" shapeId="0" xr:uid="{00000000-0006-0000-2900-000045000000}">
      <text>
        <r>
          <rPr>
            <b/>
            <sz val="9"/>
            <color indexed="81"/>
            <rFont val="ＭＳ Ｐゴシック"/>
            <family val="3"/>
            <charset val="128"/>
          </rPr>
          <t xml:space="preserve">（イ）又は（ロ）のうちいずれか少ない方の額が自動表示されます。
</t>
        </r>
      </text>
    </comment>
    <comment ref="R26" authorId="0" shapeId="0" xr:uid="{00000000-0006-0000-2900-000046000000}">
      <text>
        <r>
          <rPr>
            <b/>
            <sz val="9"/>
            <color indexed="81"/>
            <rFont val="ＭＳ Ｐゴシック"/>
            <family val="3"/>
            <charset val="128"/>
          </rPr>
          <t xml:space="preserve">自動計算されます。
</t>
        </r>
      </text>
    </comment>
    <comment ref="A34" authorId="0" shapeId="0" xr:uid="{00000000-0006-0000-2900-000047000000}">
      <text>
        <r>
          <rPr>
            <b/>
            <sz val="9"/>
            <color indexed="81"/>
            <rFont val="ＭＳ Ｐゴシック"/>
            <family val="3"/>
            <charset val="128"/>
          </rPr>
          <t>日付を入力してください。</t>
        </r>
      </text>
    </comment>
    <comment ref="D34" authorId="0" shapeId="0" xr:uid="{00000000-0006-0000-2900-000048000000}">
      <text>
        <r>
          <rPr>
            <b/>
            <sz val="9"/>
            <color indexed="81"/>
            <rFont val="ＭＳ Ｐゴシック"/>
            <family val="3"/>
            <charset val="128"/>
          </rPr>
          <t>自動車登録番号を入力してください。</t>
        </r>
      </text>
    </comment>
    <comment ref="G34" authorId="0" shapeId="0" xr:uid="{00000000-0006-0000-2900-000049000000}">
      <text>
        <r>
          <rPr>
            <b/>
            <sz val="9"/>
            <color indexed="81"/>
            <rFont val="ＭＳ Ｐゴシック"/>
            <family val="3"/>
            <charset val="128"/>
          </rPr>
          <t xml:space="preserve">単価を入力してください。
</t>
        </r>
      </text>
    </comment>
    <comment ref="K34" authorId="0" shapeId="0" xr:uid="{00000000-0006-0000-2900-00004A000000}">
      <text>
        <r>
          <rPr>
            <b/>
            <sz val="9"/>
            <color indexed="81"/>
            <rFont val="ＭＳ Ｐゴシック"/>
            <family val="3"/>
            <charset val="128"/>
          </rPr>
          <t>給油数量を入力してください。</t>
        </r>
      </text>
    </comment>
    <comment ref="M34" authorId="0" shapeId="0" xr:uid="{00000000-0006-0000-2900-00004B000000}">
      <text>
        <r>
          <rPr>
            <b/>
            <sz val="9"/>
            <color indexed="81"/>
            <rFont val="ＭＳ Ｐゴシック"/>
            <family val="3"/>
            <charset val="128"/>
          </rPr>
          <t xml:space="preserve">自動計算されます。
</t>
        </r>
      </text>
    </comment>
    <comment ref="A35" authorId="0" shapeId="0" xr:uid="{00000000-0006-0000-2900-00004C000000}">
      <text>
        <r>
          <rPr>
            <b/>
            <sz val="9"/>
            <color indexed="81"/>
            <rFont val="ＭＳ Ｐゴシック"/>
            <family val="3"/>
            <charset val="128"/>
          </rPr>
          <t>日付を入力してください。</t>
        </r>
      </text>
    </comment>
    <comment ref="D35" authorId="0" shapeId="0" xr:uid="{00000000-0006-0000-2900-00004D000000}">
      <text>
        <r>
          <rPr>
            <b/>
            <sz val="9"/>
            <color indexed="81"/>
            <rFont val="ＭＳ Ｐゴシック"/>
            <family val="3"/>
            <charset val="128"/>
          </rPr>
          <t>自動車登録番号を入力してください。</t>
        </r>
      </text>
    </comment>
    <comment ref="G35" authorId="0" shapeId="0" xr:uid="{00000000-0006-0000-2900-00004E000000}">
      <text>
        <r>
          <rPr>
            <b/>
            <sz val="9"/>
            <color indexed="81"/>
            <rFont val="ＭＳ Ｐゴシック"/>
            <family val="3"/>
            <charset val="128"/>
          </rPr>
          <t xml:space="preserve">単価を入力してください。
</t>
        </r>
      </text>
    </comment>
    <comment ref="K35" authorId="0" shapeId="0" xr:uid="{00000000-0006-0000-2900-00004F000000}">
      <text>
        <r>
          <rPr>
            <b/>
            <sz val="9"/>
            <color indexed="81"/>
            <rFont val="ＭＳ Ｐゴシック"/>
            <family val="3"/>
            <charset val="128"/>
          </rPr>
          <t>給油数量を入力してください。</t>
        </r>
      </text>
    </comment>
    <comment ref="M35" authorId="0" shapeId="0" xr:uid="{00000000-0006-0000-2900-000050000000}">
      <text>
        <r>
          <rPr>
            <b/>
            <sz val="9"/>
            <color indexed="81"/>
            <rFont val="ＭＳ Ｐゴシック"/>
            <family val="3"/>
            <charset val="128"/>
          </rPr>
          <t>自動計算されます。</t>
        </r>
      </text>
    </comment>
    <comment ref="A36" authorId="0" shapeId="0" xr:uid="{00000000-0006-0000-2900-000051000000}">
      <text>
        <r>
          <rPr>
            <b/>
            <sz val="9"/>
            <color indexed="81"/>
            <rFont val="ＭＳ Ｐゴシック"/>
            <family val="3"/>
            <charset val="128"/>
          </rPr>
          <t>日付を入力してください。</t>
        </r>
      </text>
    </comment>
    <comment ref="D36" authorId="0" shapeId="0" xr:uid="{00000000-0006-0000-2900-000052000000}">
      <text>
        <r>
          <rPr>
            <b/>
            <sz val="9"/>
            <color indexed="81"/>
            <rFont val="ＭＳ Ｐゴシック"/>
            <family val="3"/>
            <charset val="128"/>
          </rPr>
          <t>自動車登録番号を入力してください。</t>
        </r>
      </text>
    </comment>
    <comment ref="G36" authorId="0" shapeId="0" xr:uid="{00000000-0006-0000-2900-000053000000}">
      <text>
        <r>
          <rPr>
            <b/>
            <sz val="9"/>
            <color indexed="81"/>
            <rFont val="ＭＳ Ｐゴシック"/>
            <family val="3"/>
            <charset val="128"/>
          </rPr>
          <t xml:space="preserve">単価を入力してください。
</t>
        </r>
      </text>
    </comment>
    <comment ref="K36" authorId="0" shapeId="0" xr:uid="{00000000-0006-0000-2900-000054000000}">
      <text>
        <r>
          <rPr>
            <b/>
            <sz val="9"/>
            <color indexed="81"/>
            <rFont val="ＭＳ Ｐゴシック"/>
            <family val="3"/>
            <charset val="128"/>
          </rPr>
          <t>給油数量を入力してください。</t>
        </r>
      </text>
    </comment>
    <comment ref="M36" authorId="0" shapeId="0" xr:uid="{00000000-0006-0000-2900-000055000000}">
      <text>
        <r>
          <rPr>
            <b/>
            <sz val="9"/>
            <color indexed="81"/>
            <rFont val="ＭＳ Ｐゴシック"/>
            <family val="3"/>
            <charset val="128"/>
          </rPr>
          <t>自動計算されます。</t>
        </r>
      </text>
    </comment>
    <comment ref="A37" authorId="0" shapeId="0" xr:uid="{00000000-0006-0000-2900-000056000000}">
      <text>
        <r>
          <rPr>
            <b/>
            <sz val="9"/>
            <color indexed="81"/>
            <rFont val="ＭＳ Ｐゴシック"/>
            <family val="3"/>
            <charset val="128"/>
          </rPr>
          <t>日付を入力してください。</t>
        </r>
      </text>
    </comment>
    <comment ref="D37" authorId="0" shapeId="0" xr:uid="{00000000-0006-0000-2900-000057000000}">
      <text>
        <r>
          <rPr>
            <b/>
            <sz val="9"/>
            <color indexed="81"/>
            <rFont val="ＭＳ Ｐゴシック"/>
            <family val="3"/>
            <charset val="128"/>
          </rPr>
          <t>自動車登録番号を入力してください。</t>
        </r>
      </text>
    </comment>
    <comment ref="G37" authorId="0" shapeId="0" xr:uid="{00000000-0006-0000-2900-000058000000}">
      <text>
        <r>
          <rPr>
            <b/>
            <sz val="9"/>
            <color indexed="81"/>
            <rFont val="ＭＳ Ｐゴシック"/>
            <family val="3"/>
            <charset val="128"/>
          </rPr>
          <t xml:space="preserve">単価を入力してください。
</t>
        </r>
      </text>
    </comment>
    <comment ref="K37" authorId="0" shapeId="0" xr:uid="{00000000-0006-0000-2900-000059000000}">
      <text>
        <r>
          <rPr>
            <b/>
            <sz val="9"/>
            <color indexed="81"/>
            <rFont val="ＭＳ Ｐゴシック"/>
            <family val="3"/>
            <charset val="128"/>
          </rPr>
          <t>給油数量を入力してください。</t>
        </r>
      </text>
    </comment>
    <comment ref="M37" authorId="0" shapeId="0" xr:uid="{00000000-0006-0000-2900-00005A000000}">
      <text>
        <r>
          <rPr>
            <b/>
            <sz val="9"/>
            <color indexed="81"/>
            <rFont val="ＭＳ Ｐゴシック"/>
            <family val="3"/>
            <charset val="128"/>
          </rPr>
          <t>自動計算されます。</t>
        </r>
      </text>
    </comment>
    <comment ref="A38" authorId="0" shapeId="0" xr:uid="{00000000-0006-0000-2900-00005B000000}">
      <text>
        <r>
          <rPr>
            <b/>
            <sz val="9"/>
            <color indexed="81"/>
            <rFont val="ＭＳ Ｐゴシック"/>
            <family val="3"/>
            <charset val="128"/>
          </rPr>
          <t>日付を入力してください。</t>
        </r>
      </text>
    </comment>
    <comment ref="D38" authorId="0" shapeId="0" xr:uid="{00000000-0006-0000-2900-00005C000000}">
      <text>
        <r>
          <rPr>
            <b/>
            <sz val="9"/>
            <color indexed="81"/>
            <rFont val="ＭＳ Ｐゴシック"/>
            <family val="3"/>
            <charset val="128"/>
          </rPr>
          <t>自動車登録番号を入力してください。</t>
        </r>
      </text>
    </comment>
    <comment ref="G38" authorId="0" shapeId="0" xr:uid="{00000000-0006-0000-2900-00005D000000}">
      <text>
        <r>
          <rPr>
            <b/>
            <sz val="9"/>
            <color indexed="81"/>
            <rFont val="ＭＳ Ｐゴシック"/>
            <family val="3"/>
            <charset val="128"/>
          </rPr>
          <t xml:space="preserve">単価を入力してください。
</t>
        </r>
      </text>
    </comment>
    <comment ref="K38" authorId="0" shapeId="0" xr:uid="{00000000-0006-0000-2900-00005E000000}">
      <text>
        <r>
          <rPr>
            <b/>
            <sz val="9"/>
            <color indexed="81"/>
            <rFont val="ＭＳ Ｐゴシック"/>
            <family val="3"/>
            <charset val="128"/>
          </rPr>
          <t>給油数量を入力してください。</t>
        </r>
      </text>
    </comment>
    <comment ref="M38" authorId="0" shapeId="0" xr:uid="{00000000-0006-0000-2900-00005F000000}">
      <text>
        <r>
          <rPr>
            <b/>
            <sz val="9"/>
            <color indexed="81"/>
            <rFont val="ＭＳ Ｐゴシック"/>
            <family val="3"/>
            <charset val="128"/>
          </rPr>
          <t>自動計算されます。</t>
        </r>
      </text>
    </comment>
    <comment ref="A39" authorId="0" shapeId="0" xr:uid="{00000000-0006-0000-2900-000060000000}">
      <text>
        <r>
          <rPr>
            <b/>
            <sz val="9"/>
            <color indexed="81"/>
            <rFont val="ＭＳ Ｐゴシック"/>
            <family val="3"/>
            <charset val="128"/>
          </rPr>
          <t>日付を入力してください。</t>
        </r>
      </text>
    </comment>
    <comment ref="D39" authorId="0" shapeId="0" xr:uid="{00000000-0006-0000-2900-000061000000}">
      <text>
        <r>
          <rPr>
            <b/>
            <sz val="9"/>
            <color indexed="81"/>
            <rFont val="ＭＳ Ｐゴシック"/>
            <family val="3"/>
            <charset val="128"/>
          </rPr>
          <t>自動車登録番号を入力してください。</t>
        </r>
      </text>
    </comment>
    <comment ref="G39" authorId="0" shapeId="0" xr:uid="{00000000-0006-0000-2900-000062000000}">
      <text>
        <r>
          <rPr>
            <b/>
            <sz val="9"/>
            <color indexed="81"/>
            <rFont val="ＭＳ Ｐゴシック"/>
            <family val="3"/>
            <charset val="128"/>
          </rPr>
          <t xml:space="preserve">単価を入力してください。
</t>
        </r>
      </text>
    </comment>
    <comment ref="K39" authorId="0" shapeId="0" xr:uid="{00000000-0006-0000-2900-000063000000}">
      <text>
        <r>
          <rPr>
            <b/>
            <sz val="9"/>
            <color indexed="81"/>
            <rFont val="ＭＳ Ｐゴシック"/>
            <family val="3"/>
            <charset val="128"/>
          </rPr>
          <t>給油数量を入力してください。</t>
        </r>
      </text>
    </comment>
    <comment ref="M39" authorId="0" shapeId="0" xr:uid="{00000000-0006-0000-2900-000064000000}">
      <text>
        <r>
          <rPr>
            <b/>
            <sz val="9"/>
            <color indexed="81"/>
            <rFont val="ＭＳ Ｐゴシック"/>
            <family val="3"/>
            <charset val="128"/>
          </rPr>
          <t>自動計算されます。</t>
        </r>
      </text>
    </comment>
    <comment ref="A40" authorId="0" shapeId="0" xr:uid="{00000000-0006-0000-2900-000065000000}">
      <text>
        <r>
          <rPr>
            <b/>
            <sz val="9"/>
            <color indexed="81"/>
            <rFont val="ＭＳ Ｐゴシック"/>
            <family val="3"/>
            <charset val="128"/>
          </rPr>
          <t>日付を入力してください。</t>
        </r>
      </text>
    </comment>
    <comment ref="D40" authorId="0" shapeId="0" xr:uid="{00000000-0006-0000-2900-000066000000}">
      <text>
        <r>
          <rPr>
            <b/>
            <sz val="9"/>
            <color indexed="81"/>
            <rFont val="ＭＳ Ｐゴシック"/>
            <family val="3"/>
            <charset val="128"/>
          </rPr>
          <t>自動車登録番号を入力してください。</t>
        </r>
      </text>
    </comment>
    <comment ref="G40" authorId="0" shapeId="0" xr:uid="{00000000-0006-0000-2900-000067000000}">
      <text>
        <r>
          <rPr>
            <b/>
            <sz val="9"/>
            <color indexed="81"/>
            <rFont val="ＭＳ Ｐゴシック"/>
            <family val="3"/>
            <charset val="128"/>
          </rPr>
          <t xml:space="preserve">単価を入力してください。
</t>
        </r>
      </text>
    </comment>
    <comment ref="K40" authorId="0" shapeId="0" xr:uid="{00000000-0006-0000-2900-000068000000}">
      <text>
        <r>
          <rPr>
            <b/>
            <sz val="9"/>
            <color indexed="81"/>
            <rFont val="ＭＳ Ｐゴシック"/>
            <family val="3"/>
            <charset val="128"/>
          </rPr>
          <t>給油数量を入力してください。</t>
        </r>
      </text>
    </comment>
    <comment ref="M40" authorId="0" shapeId="0" xr:uid="{00000000-0006-0000-2900-000069000000}">
      <text>
        <r>
          <rPr>
            <b/>
            <sz val="9"/>
            <color indexed="81"/>
            <rFont val="ＭＳ Ｐゴシック"/>
            <family val="3"/>
            <charset val="128"/>
          </rPr>
          <t>自動計算されます。</t>
        </r>
      </text>
    </comment>
    <comment ref="A41" authorId="0" shapeId="0" xr:uid="{00000000-0006-0000-2900-00006A000000}">
      <text>
        <r>
          <rPr>
            <b/>
            <sz val="9"/>
            <color indexed="81"/>
            <rFont val="ＭＳ Ｐゴシック"/>
            <family val="3"/>
            <charset val="128"/>
          </rPr>
          <t>日付を入力してください。</t>
        </r>
      </text>
    </comment>
    <comment ref="D41" authorId="0" shapeId="0" xr:uid="{00000000-0006-0000-2900-00006B000000}">
      <text>
        <r>
          <rPr>
            <b/>
            <sz val="9"/>
            <color indexed="81"/>
            <rFont val="ＭＳ Ｐゴシック"/>
            <family val="3"/>
            <charset val="128"/>
          </rPr>
          <t>自動車登録番号を入力してください。</t>
        </r>
      </text>
    </comment>
    <comment ref="G41" authorId="0" shapeId="0" xr:uid="{00000000-0006-0000-2900-00006C000000}">
      <text>
        <r>
          <rPr>
            <b/>
            <sz val="9"/>
            <color indexed="81"/>
            <rFont val="ＭＳ Ｐゴシック"/>
            <family val="3"/>
            <charset val="128"/>
          </rPr>
          <t xml:space="preserve">単価を入力してください。
</t>
        </r>
      </text>
    </comment>
    <comment ref="K41" authorId="0" shapeId="0" xr:uid="{00000000-0006-0000-2900-00006D000000}">
      <text>
        <r>
          <rPr>
            <b/>
            <sz val="9"/>
            <color indexed="81"/>
            <rFont val="ＭＳ Ｐゴシック"/>
            <family val="3"/>
            <charset val="128"/>
          </rPr>
          <t>給油数量を入力してください。</t>
        </r>
      </text>
    </comment>
    <comment ref="M41" authorId="0" shapeId="0" xr:uid="{00000000-0006-0000-2900-00006E000000}">
      <text>
        <r>
          <rPr>
            <b/>
            <sz val="9"/>
            <color indexed="81"/>
            <rFont val="ＭＳ Ｐゴシック"/>
            <family val="3"/>
            <charset val="128"/>
          </rPr>
          <t>自動計算されます。</t>
        </r>
      </text>
    </comment>
    <comment ref="A42" authorId="0" shapeId="0" xr:uid="{00000000-0006-0000-2900-00006F000000}">
      <text>
        <r>
          <rPr>
            <b/>
            <sz val="9"/>
            <color indexed="81"/>
            <rFont val="ＭＳ Ｐゴシック"/>
            <family val="3"/>
            <charset val="128"/>
          </rPr>
          <t>日付を入力してください。</t>
        </r>
      </text>
    </comment>
    <comment ref="D42" authorId="0" shapeId="0" xr:uid="{00000000-0006-0000-2900-000070000000}">
      <text>
        <r>
          <rPr>
            <b/>
            <sz val="9"/>
            <color indexed="81"/>
            <rFont val="ＭＳ Ｐゴシック"/>
            <family val="3"/>
            <charset val="128"/>
          </rPr>
          <t>自動車登録番号を入力してください。</t>
        </r>
      </text>
    </comment>
    <comment ref="G42" authorId="0" shapeId="0" xr:uid="{00000000-0006-0000-2900-000071000000}">
      <text>
        <r>
          <rPr>
            <b/>
            <sz val="9"/>
            <color indexed="81"/>
            <rFont val="ＭＳ Ｐゴシック"/>
            <family val="3"/>
            <charset val="128"/>
          </rPr>
          <t xml:space="preserve">単価を入力してください。
</t>
        </r>
      </text>
    </comment>
    <comment ref="K42" authorId="0" shapeId="0" xr:uid="{00000000-0006-0000-2900-000072000000}">
      <text>
        <r>
          <rPr>
            <b/>
            <sz val="9"/>
            <color indexed="81"/>
            <rFont val="ＭＳ Ｐゴシック"/>
            <family val="3"/>
            <charset val="128"/>
          </rPr>
          <t>給油数量を入力してください。</t>
        </r>
      </text>
    </comment>
    <comment ref="M42" authorId="0" shapeId="0" xr:uid="{00000000-0006-0000-2900-000073000000}">
      <text>
        <r>
          <rPr>
            <b/>
            <sz val="9"/>
            <color indexed="81"/>
            <rFont val="ＭＳ Ｐゴシック"/>
            <family val="3"/>
            <charset val="128"/>
          </rPr>
          <t>自動計算されます。</t>
        </r>
      </text>
    </comment>
    <comment ref="A43" authorId="0" shapeId="0" xr:uid="{00000000-0006-0000-2900-000074000000}">
      <text>
        <r>
          <rPr>
            <b/>
            <sz val="9"/>
            <color indexed="81"/>
            <rFont val="ＭＳ Ｐゴシック"/>
            <family val="3"/>
            <charset val="128"/>
          </rPr>
          <t>日付を入力してください。</t>
        </r>
      </text>
    </comment>
    <comment ref="D43" authorId="0" shapeId="0" xr:uid="{00000000-0006-0000-2900-000075000000}">
      <text>
        <r>
          <rPr>
            <b/>
            <sz val="9"/>
            <color indexed="81"/>
            <rFont val="ＭＳ Ｐゴシック"/>
            <family val="3"/>
            <charset val="128"/>
          </rPr>
          <t>自動車登録番号を入力してください。</t>
        </r>
      </text>
    </comment>
    <comment ref="G43" authorId="0" shapeId="0" xr:uid="{00000000-0006-0000-2900-000076000000}">
      <text>
        <r>
          <rPr>
            <b/>
            <sz val="9"/>
            <color indexed="81"/>
            <rFont val="ＭＳ Ｐゴシック"/>
            <family val="3"/>
            <charset val="128"/>
          </rPr>
          <t xml:space="preserve">単価を入力してください。
</t>
        </r>
      </text>
    </comment>
    <comment ref="K43" authorId="0" shapeId="0" xr:uid="{00000000-0006-0000-2900-000077000000}">
      <text>
        <r>
          <rPr>
            <b/>
            <sz val="9"/>
            <color indexed="81"/>
            <rFont val="ＭＳ Ｐゴシック"/>
            <family val="3"/>
            <charset val="128"/>
          </rPr>
          <t>給油数量を入力してください。</t>
        </r>
      </text>
    </comment>
    <comment ref="M43" authorId="0" shapeId="0" xr:uid="{00000000-0006-0000-2900-000078000000}">
      <text>
        <r>
          <rPr>
            <b/>
            <sz val="9"/>
            <color indexed="81"/>
            <rFont val="ＭＳ Ｐゴシック"/>
            <family val="3"/>
            <charset val="128"/>
          </rPr>
          <t>自動計算されます。</t>
        </r>
      </text>
    </comment>
    <comment ref="A44" authorId="0" shapeId="0" xr:uid="{00000000-0006-0000-2900-000079000000}">
      <text>
        <r>
          <rPr>
            <b/>
            <sz val="9"/>
            <color indexed="81"/>
            <rFont val="ＭＳ Ｐゴシック"/>
            <family val="3"/>
            <charset val="128"/>
          </rPr>
          <t>日付を入力してください。</t>
        </r>
      </text>
    </comment>
    <comment ref="D44" authorId="0" shapeId="0" xr:uid="{00000000-0006-0000-2900-00007A000000}">
      <text>
        <r>
          <rPr>
            <b/>
            <sz val="9"/>
            <color indexed="81"/>
            <rFont val="ＭＳ Ｐゴシック"/>
            <family val="3"/>
            <charset val="128"/>
          </rPr>
          <t>自動車登録番号を入力してください。</t>
        </r>
      </text>
    </comment>
    <comment ref="G44" authorId="0" shapeId="0" xr:uid="{00000000-0006-0000-2900-00007B000000}">
      <text>
        <r>
          <rPr>
            <b/>
            <sz val="9"/>
            <color indexed="81"/>
            <rFont val="ＭＳ Ｐゴシック"/>
            <family val="3"/>
            <charset val="128"/>
          </rPr>
          <t xml:space="preserve">単価を入力してください。
</t>
        </r>
      </text>
    </comment>
    <comment ref="K44" authorId="0" shapeId="0" xr:uid="{00000000-0006-0000-2900-00007C000000}">
      <text>
        <r>
          <rPr>
            <b/>
            <sz val="9"/>
            <color indexed="81"/>
            <rFont val="ＭＳ Ｐゴシック"/>
            <family val="3"/>
            <charset val="128"/>
          </rPr>
          <t>給油数量を入力してください。</t>
        </r>
      </text>
    </comment>
    <comment ref="M44" authorId="0" shapeId="0" xr:uid="{00000000-0006-0000-2900-00007D000000}">
      <text>
        <r>
          <rPr>
            <b/>
            <sz val="9"/>
            <color indexed="81"/>
            <rFont val="ＭＳ Ｐゴシック"/>
            <family val="3"/>
            <charset val="128"/>
          </rPr>
          <t>自動計算されます。</t>
        </r>
      </text>
    </comment>
    <comment ref="A45" authorId="0" shapeId="0" xr:uid="{00000000-0006-0000-2900-00007E000000}">
      <text>
        <r>
          <rPr>
            <b/>
            <sz val="9"/>
            <color indexed="81"/>
            <rFont val="ＭＳ Ｐゴシック"/>
            <family val="3"/>
            <charset val="128"/>
          </rPr>
          <t>日付を入力してください。</t>
        </r>
      </text>
    </comment>
    <comment ref="D45" authorId="0" shapeId="0" xr:uid="{00000000-0006-0000-2900-00007F000000}">
      <text>
        <r>
          <rPr>
            <b/>
            <sz val="9"/>
            <color indexed="81"/>
            <rFont val="ＭＳ Ｐゴシック"/>
            <family val="3"/>
            <charset val="128"/>
          </rPr>
          <t>自動車登録番号を入力してください。</t>
        </r>
      </text>
    </comment>
    <comment ref="G45" authorId="0" shapeId="0" xr:uid="{00000000-0006-0000-2900-000080000000}">
      <text>
        <r>
          <rPr>
            <b/>
            <sz val="9"/>
            <color indexed="81"/>
            <rFont val="ＭＳ Ｐゴシック"/>
            <family val="3"/>
            <charset val="128"/>
          </rPr>
          <t xml:space="preserve">単価を入力してください。
</t>
        </r>
      </text>
    </comment>
    <comment ref="K45" authorId="0" shapeId="0" xr:uid="{00000000-0006-0000-2900-000081000000}">
      <text>
        <r>
          <rPr>
            <b/>
            <sz val="9"/>
            <color indexed="81"/>
            <rFont val="ＭＳ Ｐゴシック"/>
            <family val="3"/>
            <charset val="128"/>
          </rPr>
          <t>給油数量を入力してください。</t>
        </r>
      </text>
    </comment>
    <comment ref="M45" authorId="0" shapeId="0" xr:uid="{00000000-0006-0000-2900-000082000000}">
      <text>
        <r>
          <rPr>
            <b/>
            <sz val="9"/>
            <color indexed="81"/>
            <rFont val="ＭＳ Ｐゴシック"/>
            <family val="3"/>
            <charset val="128"/>
          </rPr>
          <t>自動計算されます。</t>
        </r>
      </text>
    </comment>
    <comment ref="A46" authorId="0" shapeId="0" xr:uid="{00000000-0006-0000-2900-000083000000}">
      <text>
        <r>
          <rPr>
            <b/>
            <sz val="9"/>
            <color indexed="81"/>
            <rFont val="ＭＳ Ｐゴシック"/>
            <family val="3"/>
            <charset val="128"/>
          </rPr>
          <t>日付を入力してください。</t>
        </r>
      </text>
    </comment>
    <comment ref="D46" authorId="0" shapeId="0" xr:uid="{00000000-0006-0000-2900-000084000000}">
      <text>
        <r>
          <rPr>
            <b/>
            <sz val="9"/>
            <color indexed="81"/>
            <rFont val="ＭＳ Ｐゴシック"/>
            <family val="3"/>
            <charset val="128"/>
          </rPr>
          <t>自動車登録番号を入力してください。</t>
        </r>
      </text>
    </comment>
    <comment ref="G46" authorId="0" shapeId="0" xr:uid="{00000000-0006-0000-2900-000085000000}">
      <text>
        <r>
          <rPr>
            <b/>
            <sz val="9"/>
            <color indexed="81"/>
            <rFont val="ＭＳ Ｐゴシック"/>
            <family val="3"/>
            <charset val="128"/>
          </rPr>
          <t xml:space="preserve">単価を入力してください。
</t>
        </r>
      </text>
    </comment>
    <comment ref="K46" authorId="0" shapeId="0" xr:uid="{00000000-0006-0000-2900-000086000000}">
      <text>
        <r>
          <rPr>
            <b/>
            <sz val="9"/>
            <color indexed="81"/>
            <rFont val="ＭＳ Ｐゴシック"/>
            <family val="3"/>
            <charset val="128"/>
          </rPr>
          <t>給油数量を入力してください。</t>
        </r>
      </text>
    </comment>
    <comment ref="M46" authorId="0" shapeId="0" xr:uid="{00000000-0006-0000-2900-000087000000}">
      <text>
        <r>
          <rPr>
            <b/>
            <sz val="9"/>
            <color indexed="81"/>
            <rFont val="ＭＳ Ｐゴシック"/>
            <family val="3"/>
            <charset val="128"/>
          </rPr>
          <t>自動計算されます。</t>
        </r>
      </text>
    </comment>
    <comment ref="A47" authorId="0" shapeId="0" xr:uid="{00000000-0006-0000-2900-000088000000}">
      <text>
        <r>
          <rPr>
            <b/>
            <sz val="9"/>
            <color indexed="81"/>
            <rFont val="ＭＳ Ｐゴシック"/>
            <family val="3"/>
            <charset val="128"/>
          </rPr>
          <t>日付を入力してください。</t>
        </r>
      </text>
    </comment>
    <comment ref="D47" authorId="0" shapeId="0" xr:uid="{00000000-0006-0000-2900-000089000000}">
      <text>
        <r>
          <rPr>
            <b/>
            <sz val="9"/>
            <color indexed="81"/>
            <rFont val="ＭＳ Ｐゴシック"/>
            <family val="3"/>
            <charset val="128"/>
          </rPr>
          <t>自動車登録番号を入力してください。</t>
        </r>
      </text>
    </comment>
    <comment ref="G47" authorId="0" shapeId="0" xr:uid="{00000000-0006-0000-2900-00008A000000}">
      <text>
        <r>
          <rPr>
            <b/>
            <sz val="9"/>
            <color indexed="81"/>
            <rFont val="ＭＳ Ｐゴシック"/>
            <family val="3"/>
            <charset val="128"/>
          </rPr>
          <t xml:space="preserve">単価を入力してください。
</t>
        </r>
      </text>
    </comment>
    <comment ref="K47" authorId="0" shapeId="0" xr:uid="{00000000-0006-0000-2900-00008B000000}">
      <text>
        <r>
          <rPr>
            <b/>
            <sz val="9"/>
            <color indexed="81"/>
            <rFont val="ＭＳ Ｐゴシック"/>
            <family val="3"/>
            <charset val="128"/>
          </rPr>
          <t>給油数量を入力してください。</t>
        </r>
      </text>
    </comment>
    <comment ref="M47" authorId="0" shapeId="0" xr:uid="{00000000-0006-0000-2900-00008C000000}">
      <text>
        <r>
          <rPr>
            <b/>
            <sz val="9"/>
            <color indexed="81"/>
            <rFont val="ＭＳ Ｐゴシック"/>
            <family val="3"/>
            <charset val="128"/>
          </rPr>
          <t>自動計算されます。</t>
        </r>
      </text>
    </comment>
    <comment ref="A48" authorId="0" shapeId="0" xr:uid="{00000000-0006-0000-2900-00008D000000}">
      <text>
        <r>
          <rPr>
            <b/>
            <sz val="9"/>
            <color indexed="81"/>
            <rFont val="ＭＳ Ｐゴシック"/>
            <family val="3"/>
            <charset val="128"/>
          </rPr>
          <t>日付を入力してください。</t>
        </r>
      </text>
    </comment>
    <comment ref="D48" authorId="0" shapeId="0" xr:uid="{00000000-0006-0000-2900-00008E000000}">
      <text>
        <r>
          <rPr>
            <b/>
            <sz val="9"/>
            <color indexed="81"/>
            <rFont val="ＭＳ Ｐゴシック"/>
            <family val="3"/>
            <charset val="128"/>
          </rPr>
          <t>自動車登録番号を入力してください。</t>
        </r>
      </text>
    </comment>
    <comment ref="G48" authorId="0" shapeId="0" xr:uid="{00000000-0006-0000-2900-00008F000000}">
      <text>
        <r>
          <rPr>
            <b/>
            <sz val="9"/>
            <color indexed="81"/>
            <rFont val="ＭＳ Ｐゴシック"/>
            <family val="3"/>
            <charset val="128"/>
          </rPr>
          <t xml:space="preserve">単価を入力してください。
</t>
        </r>
      </text>
    </comment>
    <comment ref="K48" authorId="0" shapeId="0" xr:uid="{00000000-0006-0000-2900-000090000000}">
      <text>
        <r>
          <rPr>
            <b/>
            <sz val="9"/>
            <color indexed="81"/>
            <rFont val="ＭＳ Ｐゴシック"/>
            <family val="3"/>
            <charset val="128"/>
          </rPr>
          <t>給油数量を入力してください。</t>
        </r>
      </text>
    </comment>
    <comment ref="M48" authorId="0" shapeId="0" xr:uid="{00000000-0006-0000-2900-000091000000}">
      <text>
        <r>
          <rPr>
            <b/>
            <sz val="9"/>
            <color indexed="81"/>
            <rFont val="ＭＳ Ｐゴシック"/>
            <family val="3"/>
            <charset val="128"/>
          </rPr>
          <t>自動計算されます。</t>
        </r>
      </text>
    </comment>
    <comment ref="A49" authorId="0" shapeId="0" xr:uid="{00000000-0006-0000-2900-000092000000}">
      <text>
        <r>
          <rPr>
            <b/>
            <sz val="9"/>
            <color indexed="81"/>
            <rFont val="ＭＳ Ｐゴシック"/>
            <family val="3"/>
            <charset val="128"/>
          </rPr>
          <t>日付を入力してください。</t>
        </r>
      </text>
    </comment>
    <comment ref="D49" authorId="0" shapeId="0" xr:uid="{00000000-0006-0000-2900-000093000000}">
      <text>
        <r>
          <rPr>
            <b/>
            <sz val="9"/>
            <color indexed="81"/>
            <rFont val="ＭＳ Ｐゴシック"/>
            <family val="3"/>
            <charset val="128"/>
          </rPr>
          <t>自動車登録番号を入力してください。</t>
        </r>
      </text>
    </comment>
    <comment ref="G49" authorId="0" shapeId="0" xr:uid="{00000000-0006-0000-2900-000094000000}">
      <text>
        <r>
          <rPr>
            <b/>
            <sz val="9"/>
            <color indexed="81"/>
            <rFont val="ＭＳ Ｐゴシック"/>
            <family val="3"/>
            <charset val="128"/>
          </rPr>
          <t xml:space="preserve">単価を入力してください。
</t>
        </r>
      </text>
    </comment>
    <comment ref="K49" authorId="0" shapeId="0" xr:uid="{00000000-0006-0000-2900-000095000000}">
      <text>
        <r>
          <rPr>
            <b/>
            <sz val="9"/>
            <color indexed="81"/>
            <rFont val="ＭＳ Ｐゴシック"/>
            <family val="3"/>
            <charset val="128"/>
          </rPr>
          <t>給油数量を入力してください。</t>
        </r>
      </text>
    </comment>
    <comment ref="M49" authorId="0" shapeId="0" xr:uid="{00000000-0006-0000-2900-000096000000}">
      <text>
        <r>
          <rPr>
            <b/>
            <sz val="9"/>
            <color indexed="81"/>
            <rFont val="ＭＳ Ｐゴシック"/>
            <family val="3"/>
            <charset val="128"/>
          </rPr>
          <t>自動計算されます。</t>
        </r>
      </text>
    </comment>
    <comment ref="A50" authorId="0" shapeId="0" xr:uid="{00000000-0006-0000-2900-000097000000}">
      <text>
        <r>
          <rPr>
            <b/>
            <sz val="9"/>
            <color indexed="81"/>
            <rFont val="ＭＳ Ｐゴシック"/>
            <family val="3"/>
            <charset val="128"/>
          </rPr>
          <t>日付を入力してください。</t>
        </r>
      </text>
    </comment>
    <comment ref="D50" authorId="0" shapeId="0" xr:uid="{00000000-0006-0000-2900-000098000000}">
      <text>
        <r>
          <rPr>
            <b/>
            <sz val="9"/>
            <color indexed="81"/>
            <rFont val="ＭＳ Ｐゴシック"/>
            <family val="3"/>
            <charset val="128"/>
          </rPr>
          <t>自動車登録番号を入力してください。</t>
        </r>
      </text>
    </comment>
    <comment ref="G50" authorId="0" shapeId="0" xr:uid="{00000000-0006-0000-2900-000099000000}">
      <text>
        <r>
          <rPr>
            <b/>
            <sz val="9"/>
            <color indexed="81"/>
            <rFont val="ＭＳ Ｐゴシック"/>
            <family val="3"/>
            <charset val="128"/>
          </rPr>
          <t xml:space="preserve">単価を入力してください。
</t>
        </r>
      </text>
    </comment>
    <comment ref="K50" authorId="0" shapeId="0" xr:uid="{00000000-0006-0000-2900-00009A000000}">
      <text>
        <r>
          <rPr>
            <b/>
            <sz val="9"/>
            <color indexed="81"/>
            <rFont val="ＭＳ Ｐゴシック"/>
            <family val="3"/>
            <charset val="128"/>
          </rPr>
          <t>給油数量を入力してください。</t>
        </r>
      </text>
    </comment>
    <comment ref="M50" authorId="0" shapeId="0" xr:uid="{00000000-0006-0000-2900-00009B000000}">
      <text>
        <r>
          <rPr>
            <b/>
            <sz val="9"/>
            <color indexed="81"/>
            <rFont val="ＭＳ Ｐゴシック"/>
            <family val="3"/>
            <charset val="128"/>
          </rPr>
          <t>自動計算されます。</t>
        </r>
      </text>
    </comment>
    <comment ref="M51" authorId="0" shapeId="0" xr:uid="{00000000-0006-0000-2900-00009C000000}">
      <text>
        <r>
          <rPr>
            <b/>
            <sz val="9"/>
            <color indexed="81"/>
            <rFont val="ＭＳ Ｐゴシック"/>
            <family val="3"/>
            <charset val="128"/>
          </rPr>
          <t>自動計算されます。</t>
        </r>
      </text>
    </comment>
    <comment ref="O51" authorId="0" shapeId="0" xr:uid="{00000000-0006-0000-2900-00009D000000}">
      <text>
        <r>
          <rPr>
            <b/>
            <sz val="9"/>
            <color indexed="81"/>
            <rFont val="ＭＳ Ｐゴシック"/>
            <family val="3"/>
            <charset val="128"/>
          </rPr>
          <t>確認書に記載された額の合計を入力してください。</t>
        </r>
      </text>
    </comment>
    <comment ref="R51" authorId="0" shapeId="0" xr:uid="{00000000-0006-0000-2900-00009E000000}">
      <text>
        <r>
          <rPr>
            <b/>
            <sz val="9"/>
            <color indexed="81"/>
            <rFont val="ＭＳ Ｐゴシック"/>
            <family val="3"/>
            <charset val="128"/>
          </rPr>
          <t>（イ）の計又は（ロ）の計のいずれか少ない方の額が自動表示されます。</t>
        </r>
      </text>
    </comment>
    <comment ref="A65" authorId="0" shapeId="0" xr:uid="{00000000-0006-0000-2900-00009F000000}">
      <text>
        <r>
          <rPr>
            <b/>
            <sz val="9"/>
            <color indexed="81"/>
            <rFont val="ＭＳ Ｐゴシック"/>
            <family val="3"/>
            <charset val="128"/>
          </rPr>
          <t>日付を入力してください。</t>
        </r>
      </text>
    </comment>
    <comment ref="D65" authorId="0" shapeId="0" xr:uid="{00000000-0006-0000-2900-0000A0000000}">
      <text>
        <r>
          <rPr>
            <b/>
            <sz val="9"/>
            <color indexed="81"/>
            <rFont val="ＭＳ Ｐゴシック"/>
            <family val="3"/>
            <charset val="128"/>
          </rPr>
          <t xml:space="preserve">支払った報酬額を御記入くださるようお願いします。
</t>
        </r>
      </text>
    </comment>
    <comment ref="N65" authorId="0" shapeId="0" xr:uid="{00000000-0006-0000-2900-0000A1000000}">
      <text>
        <r>
          <rPr>
            <b/>
            <sz val="9"/>
            <color indexed="81"/>
            <rFont val="ＭＳ Ｐゴシック"/>
            <family val="3"/>
            <charset val="128"/>
          </rPr>
          <t>（イ）又は（ロ）のいずれか少ない方の額が自動表示されます。</t>
        </r>
      </text>
    </comment>
    <comment ref="A66" authorId="0" shapeId="0" xr:uid="{00000000-0006-0000-2900-0000A2000000}">
      <text>
        <r>
          <rPr>
            <b/>
            <sz val="9"/>
            <color indexed="81"/>
            <rFont val="ＭＳ Ｐゴシック"/>
            <family val="3"/>
            <charset val="128"/>
          </rPr>
          <t>日付を入力してください。</t>
        </r>
      </text>
    </comment>
    <comment ref="D66" authorId="0" shapeId="0" xr:uid="{00000000-0006-0000-2900-0000A3000000}">
      <text>
        <r>
          <rPr>
            <b/>
            <sz val="9"/>
            <color indexed="81"/>
            <rFont val="ＭＳ Ｐゴシック"/>
            <family val="3"/>
            <charset val="128"/>
          </rPr>
          <t xml:space="preserve">支払った報酬額を御記入くださるようお願いします。
</t>
        </r>
      </text>
    </comment>
    <comment ref="N66" authorId="0" shapeId="0" xr:uid="{00000000-0006-0000-2900-0000A4000000}">
      <text>
        <r>
          <rPr>
            <b/>
            <sz val="9"/>
            <color indexed="81"/>
            <rFont val="ＭＳ Ｐゴシック"/>
            <family val="3"/>
            <charset val="128"/>
          </rPr>
          <t>（イ）又は（ロ）のいずれか少ない方の額が自動表示されます。</t>
        </r>
      </text>
    </comment>
    <comment ref="A67" authorId="0" shapeId="0" xr:uid="{00000000-0006-0000-2900-0000A5000000}">
      <text>
        <r>
          <rPr>
            <b/>
            <sz val="9"/>
            <color indexed="81"/>
            <rFont val="ＭＳ Ｐゴシック"/>
            <family val="3"/>
            <charset val="128"/>
          </rPr>
          <t>日付を入力してください。</t>
        </r>
      </text>
    </comment>
    <comment ref="D67" authorId="0" shapeId="0" xr:uid="{00000000-0006-0000-2900-0000A6000000}">
      <text>
        <r>
          <rPr>
            <b/>
            <sz val="9"/>
            <color indexed="81"/>
            <rFont val="ＭＳ Ｐゴシック"/>
            <family val="3"/>
            <charset val="128"/>
          </rPr>
          <t xml:space="preserve">支払った報酬額を御記入くださるようお願いします。
</t>
        </r>
      </text>
    </comment>
    <comment ref="N67" authorId="0" shapeId="0" xr:uid="{00000000-0006-0000-2900-0000A7000000}">
      <text>
        <r>
          <rPr>
            <b/>
            <sz val="9"/>
            <color indexed="81"/>
            <rFont val="ＭＳ Ｐゴシック"/>
            <family val="3"/>
            <charset val="128"/>
          </rPr>
          <t>（イ）又は（ロ）のいずれか少ない方の額が自動表示されます。</t>
        </r>
      </text>
    </comment>
    <comment ref="A68" authorId="0" shapeId="0" xr:uid="{00000000-0006-0000-2900-0000A8000000}">
      <text>
        <r>
          <rPr>
            <b/>
            <sz val="9"/>
            <color indexed="81"/>
            <rFont val="ＭＳ Ｐゴシック"/>
            <family val="3"/>
            <charset val="128"/>
          </rPr>
          <t>日付を入力してください。</t>
        </r>
      </text>
    </comment>
    <comment ref="D68" authorId="0" shapeId="0" xr:uid="{00000000-0006-0000-2900-0000A9000000}">
      <text>
        <r>
          <rPr>
            <b/>
            <sz val="9"/>
            <color indexed="81"/>
            <rFont val="ＭＳ Ｐゴシック"/>
            <family val="3"/>
            <charset val="128"/>
          </rPr>
          <t xml:space="preserve">支払った報酬額を御記入くださるようお願いします。
</t>
        </r>
      </text>
    </comment>
    <comment ref="N68" authorId="0" shapeId="0" xr:uid="{00000000-0006-0000-2900-0000AA000000}">
      <text>
        <r>
          <rPr>
            <b/>
            <sz val="9"/>
            <color indexed="81"/>
            <rFont val="ＭＳ Ｐゴシック"/>
            <family val="3"/>
            <charset val="128"/>
          </rPr>
          <t>（イ）又は（ロ）のいずれか少ない方の額が自動表示されます。</t>
        </r>
      </text>
    </comment>
    <comment ref="A69" authorId="0" shapeId="0" xr:uid="{00000000-0006-0000-2900-0000AB000000}">
      <text>
        <r>
          <rPr>
            <b/>
            <sz val="9"/>
            <color indexed="81"/>
            <rFont val="ＭＳ Ｐゴシック"/>
            <family val="3"/>
            <charset val="128"/>
          </rPr>
          <t>日付を入力してください。</t>
        </r>
      </text>
    </comment>
    <comment ref="D69" authorId="0" shapeId="0" xr:uid="{00000000-0006-0000-2900-0000AC000000}">
      <text>
        <r>
          <rPr>
            <b/>
            <sz val="9"/>
            <color indexed="81"/>
            <rFont val="ＭＳ Ｐゴシック"/>
            <family val="3"/>
            <charset val="128"/>
          </rPr>
          <t xml:space="preserve">支払った報酬額を御記入くださるようお願いします。
</t>
        </r>
      </text>
    </comment>
    <comment ref="N69" authorId="0" shapeId="0" xr:uid="{00000000-0006-0000-2900-0000AD000000}">
      <text>
        <r>
          <rPr>
            <b/>
            <sz val="9"/>
            <color indexed="81"/>
            <rFont val="ＭＳ Ｐゴシック"/>
            <family val="3"/>
            <charset val="128"/>
          </rPr>
          <t>（イ）又は（ロ）のいずれか少ない方の額が自動表示されます。</t>
        </r>
      </text>
    </comment>
    <comment ref="A70" authorId="0" shapeId="0" xr:uid="{00000000-0006-0000-2900-0000AE000000}">
      <text>
        <r>
          <rPr>
            <b/>
            <sz val="9"/>
            <color indexed="81"/>
            <rFont val="ＭＳ Ｐゴシック"/>
            <family val="3"/>
            <charset val="128"/>
          </rPr>
          <t>日付を入力してください。</t>
        </r>
      </text>
    </comment>
    <comment ref="D70" authorId="0" shapeId="0" xr:uid="{00000000-0006-0000-2900-0000AF000000}">
      <text>
        <r>
          <rPr>
            <b/>
            <sz val="9"/>
            <color indexed="81"/>
            <rFont val="ＭＳ Ｐゴシック"/>
            <family val="3"/>
            <charset val="128"/>
          </rPr>
          <t xml:space="preserve">支払った報酬額を御記入くださるようお願いします。
</t>
        </r>
      </text>
    </comment>
    <comment ref="N70" authorId="0" shapeId="0" xr:uid="{00000000-0006-0000-2900-0000B0000000}">
      <text>
        <r>
          <rPr>
            <b/>
            <sz val="9"/>
            <color indexed="81"/>
            <rFont val="ＭＳ Ｐゴシック"/>
            <family val="3"/>
            <charset val="128"/>
          </rPr>
          <t>（イ）又は（ロ）のいずれか少ない方の額が自動表示されます。</t>
        </r>
      </text>
    </comment>
    <comment ref="A71" authorId="0" shapeId="0" xr:uid="{00000000-0006-0000-2900-0000B1000000}">
      <text>
        <r>
          <rPr>
            <b/>
            <sz val="9"/>
            <color indexed="81"/>
            <rFont val="ＭＳ Ｐゴシック"/>
            <family val="3"/>
            <charset val="128"/>
          </rPr>
          <t>日付を入力してください。</t>
        </r>
      </text>
    </comment>
    <comment ref="D71" authorId="0" shapeId="0" xr:uid="{00000000-0006-0000-2900-0000B2000000}">
      <text>
        <r>
          <rPr>
            <b/>
            <sz val="9"/>
            <color indexed="81"/>
            <rFont val="ＭＳ Ｐゴシック"/>
            <family val="3"/>
            <charset val="128"/>
          </rPr>
          <t xml:space="preserve">支払った報酬額を御記入くださるようお願いします。
</t>
        </r>
      </text>
    </comment>
    <comment ref="N71" authorId="0" shapeId="0" xr:uid="{00000000-0006-0000-2900-0000B3000000}">
      <text>
        <r>
          <rPr>
            <b/>
            <sz val="9"/>
            <color indexed="81"/>
            <rFont val="ＭＳ Ｐゴシック"/>
            <family val="3"/>
            <charset val="128"/>
          </rPr>
          <t>（イ）又は（ロ）のいずれか少ない方の額が自動表示されます。</t>
        </r>
      </text>
    </comment>
    <comment ref="A72" authorId="0" shapeId="0" xr:uid="{00000000-0006-0000-2900-0000B4000000}">
      <text>
        <r>
          <rPr>
            <b/>
            <sz val="9"/>
            <color indexed="81"/>
            <rFont val="ＭＳ Ｐゴシック"/>
            <family val="3"/>
            <charset val="128"/>
          </rPr>
          <t>日付を入力してください。</t>
        </r>
      </text>
    </comment>
    <comment ref="D72" authorId="0" shapeId="0" xr:uid="{00000000-0006-0000-2900-0000B5000000}">
      <text>
        <r>
          <rPr>
            <b/>
            <sz val="9"/>
            <color indexed="81"/>
            <rFont val="ＭＳ Ｐゴシック"/>
            <family val="3"/>
            <charset val="128"/>
          </rPr>
          <t xml:space="preserve">支払った報酬額を御記入くださるようお願いします。
</t>
        </r>
      </text>
    </comment>
    <comment ref="N72" authorId="0" shapeId="0" xr:uid="{00000000-0006-0000-2900-0000B6000000}">
      <text>
        <r>
          <rPr>
            <b/>
            <sz val="9"/>
            <color indexed="81"/>
            <rFont val="ＭＳ Ｐゴシック"/>
            <family val="3"/>
            <charset val="128"/>
          </rPr>
          <t>（イ）又は（ロ）のいずれか少ない方の額が自動表示されます。</t>
        </r>
      </text>
    </comment>
    <comment ref="A73" authorId="0" shapeId="0" xr:uid="{00000000-0006-0000-2900-0000B7000000}">
      <text>
        <r>
          <rPr>
            <b/>
            <sz val="9"/>
            <color indexed="81"/>
            <rFont val="ＭＳ Ｐゴシック"/>
            <family val="3"/>
            <charset val="128"/>
          </rPr>
          <t>日付を入力してください。</t>
        </r>
      </text>
    </comment>
    <comment ref="D73" authorId="0" shapeId="0" xr:uid="{00000000-0006-0000-2900-0000B8000000}">
      <text>
        <r>
          <rPr>
            <b/>
            <sz val="9"/>
            <color indexed="81"/>
            <rFont val="ＭＳ Ｐゴシック"/>
            <family val="3"/>
            <charset val="128"/>
          </rPr>
          <t xml:space="preserve">支払った報酬額を御記入くださるようお願いします。
</t>
        </r>
      </text>
    </comment>
    <comment ref="N73" authorId="0" shapeId="0" xr:uid="{00000000-0006-0000-2900-0000B9000000}">
      <text>
        <r>
          <rPr>
            <b/>
            <sz val="9"/>
            <color indexed="81"/>
            <rFont val="ＭＳ Ｐゴシック"/>
            <family val="3"/>
            <charset val="128"/>
          </rPr>
          <t>（イ）又は（ロ）のいずれか少ない方の額が自動表示されます。</t>
        </r>
      </text>
    </comment>
    <comment ref="A74" authorId="0" shapeId="0" xr:uid="{00000000-0006-0000-2900-0000BA000000}">
      <text>
        <r>
          <rPr>
            <b/>
            <sz val="9"/>
            <color indexed="81"/>
            <rFont val="ＭＳ Ｐゴシック"/>
            <family val="3"/>
            <charset val="128"/>
          </rPr>
          <t>日付を入力してください。</t>
        </r>
      </text>
    </comment>
    <comment ref="D74" authorId="0" shapeId="0" xr:uid="{00000000-0006-0000-2900-0000BB000000}">
      <text>
        <r>
          <rPr>
            <b/>
            <sz val="9"/>
            <color indexed="81"/>
            <rFont val="ＭＳ Ｐゴシック"/>
            <family val="3"/>
            <charset val="128"/>
          </rPr>
          <t xml:space="preserve">支払った報酬額を御記入くださるようお願いします。
</t>
        </r>
      </text>
    </comment>
    <comment ref="N74" authorId="0" shapeId="0" xr:uid="{00000000-0006-0000-2900-0000BC000000}">
      <text>
        <r>
          <rPr>
            <b/>
            <sz val="9"/>
            <color indexed="81"/>
            <rFont val="ＭＳ Ｐゴシック"/>
            <family val="3"/>
            <charset val="128"/>
          </rPr>
          <t>（イ）又は（ロ）のいずれか少ない方の額が自動表示されます。</t>
        </r>
      </text>
    </comment>
    <comment ref="A75" authorId="0" shapeId="0" xr:uid="{00000000-0006-0000-2900-0000BD000000}">
      <text>
        <r>
          <rPr>
            <b/>
            <sz val="9"/>
            <color indexed="81"/>
            <rFont val="ＭＳ Ｐゴシック"/>
            <family val="3"/>
            <charset val="128"/>
          </rPr>
          <t>日付を入力してください。</t>
        </r>
      </text>
    </comment>
    <comment ref="D75" authorId="0" shapeId="0" xr:uid="{00000000-0006-0000-2900-0000BE000000}">
      <text>
        <r>
          <rPr>
            <b/>
            <sz val="9"/>
            <color indexed="81"/>
            <rFont val="ＭＳ Ｐゴシック"/>
            <family val="3"/>
            <charset val="128"/>
          </rPr>
          <t xml:space="preserve">支払った報酬額を御記入くださるようお願いします。
</t>
        </r>
      </text>
    </comment>
    <comment ref="N75" authorId="0" shapeId="0" xr:uid="{00000000-0006-0000-2900-0000BF000000}">
      <text>
        <r>
          <rPr>
            <b/>
            <sz val="9"/>
            <color indexed="81"/>
            <rFont val="ＭＳ Ｐゴシック"/>
            <family val="3"/>
            <charset val="128"/>
          </rPr>
          <t>（イ）又は（ロ）のいずれか少ない方の額が自動表示されます。</t>
        </r>
      </text>
    </comment>
    <comment ref="A76" authorId="0" shapeId="0" xr:uid="{00000000-0006-0000-2900-0000C0000000}">
      <text>
        <r>
          <rPr>
            <b/>
            <sz val="9"/>
            <color indexed="81"/>
            <rFont val="ＭＳ Ｐゴシック"/>
            <family val="3"/>
            <charset val="128"/>
          </rPr>
          <t>日付を入力してください。</t>
        </r>
      </text>
    </comment>
    <comment ref="D76" authorId="0" shapeId="0" xr:uid="{00000000-0006-0000-2900-0000C1000000}">
      <text>
        <r>
          <rPr>
            <b/>
            <sz val="9"/>
            <color indexed="81"/>
            <rFont val="ＭＳ Ｐゴシック"/>
            <family val="3"/>
            <charset val="128"/>
          </rPr>
          <t xml:space="preserve">支払った報酬額を御記入くださるようお願いします。
</t>
        </r>
      </text>
    </comment>
    <comment ref="N76" authorId="0" shapeId="0" xr:uid="{00000000-0006-0000-2900-0000C2000000}">
      <text>
        <r>
          <rPr>
            <b/>
            <sz val="9"/>
            <color indexed="81"/>
            <rFont val="ＭＳ Ｐゴシック"/>
            <family val="3"/>
            <charset val="128"/>
          </rPr>
          <t>（イ）又は（ロ）のいずれか少ない方の額が自動表示されます。</t>
        </r>
      </text>
    </comment>
    <comment ref="A77" authorId="0" shapeId="0" xr:uid="{00000000-0006-0000-2900-0000C3000000}">
      <text>
        <r>
          <rPr>
            <b/>
            <sz val="9"/>
            <color indexed="81"/>
            <rFont val="ＭＳ Ｐゴシック"/>
            <family val="3"/>
            <charset val="128"/>
          </rPr>
          <t>日付を入力してください。</t>
        </r>
      </text>
    </comment>
    <comment ref="D77" authorId="0" shapeId="0" xr:uid="{00000000-0006-0000-2900-0000C4000000}">
      <text>
        <r>
          <rPr>
            <b/>
            <sz val="9"/>
            <color indexed="81"/>
            <rFont val="ＭＳ Ｐゴシック"/>
            <family val="3"/>
            <charset val="128"/>
          </rPr>
          <t xml:space="preserve">支払った報酬額を御記入くださるようお願いします。
</t>
        </r>
      </text>
    </comment>
    <comment ref="N77" authorId="0" shapeId="0" xr:uid="{00000000-0006-0000-2900-0000C5000000}">
      <text>
        <r>
          <rPr>
            <b/>
            <sz val="9"/>
            <color indexed="81"/>
            <rFont val="ＭＳ Ｐゴシック"/>
            <family val="3"/>
            <charset val="128"/>
          </rPr>
          <t>（イ）又は（ロ）のいずれか少ない方の額が自動表示されます。</t>
        </r>
      </text>
    </comment>
    <comment ref="A78" authorId="0" shapeId="0" xr:uid="{00000000-0006-0000-2900-0000C6000000}">
      <text>
        <r>
          <rPr>
            <b/>
            <sz val="9"/>
            <color indexed="81"/>
            <rFont val="ＭＳ Ｐゴシック"/>
            <family val="3"/>
            <charset val="128"/>
          </rPr>
          <t>日付を入力してください。</t>
        </r>
      </text>
    </comment>
    <comment ref="D78" authorId="0" shapeId="0" xr:uid="{00000000-0006-0000-2900-0000C7000000}">
      <text>
        <r>
          <rPr>
            <b/>
            <sz val="9"/>
            <color indexed="81"/>
            <rFont val="ＭＳ Ｐゴシック"/>
            <family val="3"/>
            <charset val="128"/>
          </rPr>
          <t xml:space="preserve">支払った報酬額を御記入くださるようお願いします。
</t>
        </r>
      </text>
    </comment>
    <comment ref="N78" authorId="0" shapeId="0" xr:uid="{00000000-0006-0000-2900-0000C8000000}">
      <text>
        <r>
          <rPr>
            <b/>
            <sz val="9"/>
            <color indexed="81"/>
            <rFont val="ＭＳ Ｐゴシック"/>
            <family val="3"/>
            <charset val="128"/>
          </rPr>
          <t>（イ）又は（ロ）のいずれか少ない方の額が自動表示されます。</t>
        </r>
      </text>
    </comment>
    <comment ref="A79" authorId="0" shapeId="0" xr:uid="{00000000-0006-0000-2900-0000C9000000}">
      <text>
        <r>
          <rPr>
            <b/>
            <sz val="9"/>
            <color indexed="81"/>
            <rFont val="ＭＳ Ｐゴシック"/>
            <family val="3"/>
            <charset val="128"/>
          </rPr>
          <t>日付を入力してください。</t>
        </r>
      </text>
    </comment>
    <comment ref="D79" authorId="0" shapeId="0" xr:uid="{00000000-0006-0000-2900-0000CA000000}">
      <text>
        <r>
          <rPr>
            <b/>
            <sz val="9"/>
            <color indexed="81"/>
            <rFont val="ＭＳ Ｐゴシック"/>
            <family val="3"/>
            <charset val="128"/>
          </rPr>
          <t xml:space="preserve">支払った報酬額を御記入くださるようお願いします。
</t>
        </r>
      </text>
    </comment>
    <comment ref="N79" authorId="0" shapeId="0" xr:uid="{00000000-0006-0000-2900-0000CB000000}">
      <text>
        <r>
          <rPr>
            <b/>
            <sz val="9"/>
            <color indexed="81"/>
            <rFont val="ＭＳ Ｐゴシック"/>
            <family val="3"/>
            <charset val="128"/>
          </rPr>
          <t>（イ）又は（ロ）のいずれか少ない方の額が自動表示されます。</t>
        </r>
      </text>
    </comment>
    <comment ref="A80" authorId="0" shapeId="0" xr:uid="{00000000-0006-0000-2900-0000CC000000}">
      <text>
        <r>
          <rPr>
            <b/>
            <sz val="9"/>
            <color indexed="81"/>
            <rFont val="ＭＳ Ｐゴシック"/>
            <family val="3"/>
            <charset val="128"/>
          </rPr>
          <t>日付を入力してください。</t>
        </r>
      </text>
    </comment>
    <comment ref="D80" authorId="0" shapeId="0" xr:uid="{00000000-0006-0000-2900-0000CD000000}">
      <text>
        <r>
          <rPr>
            <b/>
            <sz val="9"/>
            <color indexed="81"/>
            <rFont val="ＭＳ Ｐゴシック"/>
            <family val="3"/>
            <charset val="128"/>
          </rPr>
          <t xml:space="preserve">支払った報酬額を御記入くださるようお願いします。
</t>
        </r>
      </text>
    </comment>
    <comment ref="N80" authorId="0" shapeId="0" xr:uid="{00000000-0006-0000-2900-0000CE000000}">
      <text>
        <r>
          <rPr>
            <b/>
            <sz val="9"/>
            <color indexed="81"/>
            <rFont val="ＭＳ Ｐゴシック"/>
            <family val="3"/>
            <charset val="128"/>
          </rPr>
          <t>（イ）又は（ロ）のいずれか少ない方の額が自動表示されます。</t>
        </r>
      </text>
    </comment>
    <comment ref="A81" authorId="0" shapeId="0" xr:uid="{00000000-0006-0000-2900-0000CF000000}">
      <text>
        <r>
          <rPr>
            <b/>
            <sz val="9"/>
            <color indexed="81"/>
            <rFont val="ＭＳ Ｐゴシック"/>
            <family val="3"/>
            <charset val="128"/>
          </rPr>
          <t>日付を入力してください。</t>
        </r>
      </text>
    </comment>
    <comment ref="D81" authorId="0" shapeId="0" xr:uid="{00000000-0006-0000-2900-0000D0000000}">
      <text>
        <r>
          <rPr>
            <b/>
            <sz val="9"/>
            <color indexed="81"/>
            <rFont val="ＭＳ Ｐゴシック"/>
            <family val="3"/>
            <charset val="128"/>
          </rPr>
          <t xml:space="preserve">支払った報酬額を御記入くださるようお願いします。
</t>
        </r>
      </text>
    </comment>
    <comment ref="N81" authorId="0" shapeId="0" xr:uid="{00000000-0006-0000-2900-0000D1000000}">
      <text>
        <r>
          <rPr>
            <b/>
            <sz val="9"/>
            <color indexed="81"/>
            <rFont val="ＭＳ Ｐゴシック"/>
            <family val="3"/>
            <charset val="128"/>
          </rPr>
          <t>（イ）又は（ロ）のいずれか少ない方の額が自動表示されます。</t>
        </r>
      </text>
    </comment>
    <comment ref="N82" authorId="0" shapeId="0" xr:uid="{00000000-0006-0000-2900-0000D2000000}">
      <text>
        <r>
          <rPr>
            <b/>
            <sz val="9"/>
            <color indexed="81"/>
            <rFont val="ＭＳ Ｐゴシック"/>
            <family val="3"/>
            <charset val="128"/>
          </rPr>
          <t>合計額が自動表示されます。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201user</author>
    <author>HP Customer</author>
  </authors>
  <commentList>
    <comment ref="C2" authorId="0" shapeId="0" xr:uid="{00000000-0006-0000-0200-000001000000}">
      <text>
        <r>
          <rPr>
            <b/>
            <sz val="9"/>
            <color indexed="81"/>
            <rFont val="ＭＳ Ｐゴシック"/>
            <family val="3"/>
            <charset val="128"/>
          </rPr>
          <t>西暦で入力してください。</t>
        </r>
      </text>
    </comment>
    <comment ref="D2" authorId="1" shapeId="0" xr:uid="{00000000-0006-0000-0200-000002000000}">
      <text>
        <r>
          <rPr>
            <b/>
            <sz val="9"/>
            <color indexed="81"/>
            <rFont val="MS P ゴシック"/>
            <family val="3"/>
            <charset val="128"/>
          </rPr>
          <t>令和への対応は暫定であり、2019年を和暦変換すると、すべて令和となってしまう設定なので、御留意ください。（本シートにおいて同じ。）</t>
        </r>
      </text>
    </comment>
    <comment ref="E2" authorId="0" shapeId="0" xr:uid="{00000000-0006-0000-0200-000003000000}">
      <text>
        <r>
          <rPr>
            <b/>
            <sz val="9"/>
            <color indexed="81"/>
            <rFont val="ＭＳ Ｐゴシック"/>
            <family val="3"/>
            <charset val="128"/>
          </rPr>
          <t>西暦で入力してください。</t>
        </r>
      </text>
    </comment>
    <comment ref="F2" authorId="1" shapeId="0" xr:uid="{00000000-0006-0000-0200-000004000000}">
      <text>
        <r>
          <rPr>
            <b/>
            <sz val="9"/>
            <color indexed="81"/>
            <rFont val="MS P ゴシック"/>
            <family val="3"/>
            <charset val="128"/>
          </rPr>
          <t>令和への対応は暫定であり、2019年を和暦変換すると、すべて令和となってしまう設定なので、御留意ください。（本シートにおいて同じ。）</t>
        </r>
      </text>
    </comment>
    <comment ref="G2" authorId="0" shapeId="0" xr:uid="{00000000-0006-0000-0200-000005000000}">
      <text>
        <r>
          <rPr>
            <b/>
            <sz val="9"/>
            <color indexed="81"/>
            <rFont val="ＭＳ Ｐゴシック"/>
            <family val="3"/>
            <charset val="128"/>
          </rPr>
          <t>　開票立会人は、候補者が各開票区における選挙人名簿に登録された者から本人の承諾を得て、１人を定め、６月２日（木）１７時までに届け出ることとなっています。</t>
        </r>
      </text>
    </comment>
    <comment ref="M2" authorId="0" shapeId="0" xr:uid="{00000000-0006-0000-0200-000006000000}">
      <text>
        <r>
          <rPr>
            <b/>
            <sz val="9"/>
            <color indexed="81"/>
            <rFont val="ＭＳ Ｐゴシック"/>
            <family val="3"/>
            <charset val="128"/>
          </rPr>
          <t>　和暦で入力してください。</t>
        </r>
        <r>
          <rPr>
            <sz val="9"/>
            <color indexed="81"/>
            <rFont val="ＭＳ Ｐゴシック"/>
            <family val="3"/>
            <charset val="128"/>
          </rPr>
          <t xml:space="preserve">
</t>
        </r>
      </text>
    </comment>
    <comment ref="C3" authorId="0" shapeId="0" xr:uid="{00000000-0006-0000-0200-000007000000}">
      <text>
        <r>
          <rPr>
            <b/>
            <sz val="9"/>
            <color indexed="81"/>
            <rFont val="ＭＳ Ｐゴシック"/>
            <family val="3"/>
            <charset val="128"/>
          </rPr>
          <t xml:space="preserve">西暦で入力してください。
</t>
        </r>
      </text>
    </comment>
    <comment ref="L3" authorId="2" shapeId="0" xr:uid="{00000000-0006-0000-0200-000008000000}">
      <text>
        <r>
          <rPr>
            <b/>
            <sz val="9"/>
            <color indexed="81"/>
            <rFont val="ＭＳ Ｐゴシック"/>
            <family val="3"/>
            <charset val="128"/>
          </rPr>
          <t>昭和は「S」、平成は「H」を選択。</t>
        </r>
      </text>
    </comment>
    <comment ref="M3" authorId="0" shapeId="0" xr:uid="{00000000-0006-0000-0200-000009000000}">
      <text>
        <r>
          <rPr>
            <b/>
            <sz val="9"/>
            <color indexed="81"/>
            <rFont val="ＭＳ Ｐゴシック"/>
            <family val="3"/>
            <charset val="128"/>
          </rPr>
          <t>和暦で入力してください。以下同じ。</t>
        </r>
      </text>
    </comment>
    <comment ref="P3" authorId="0" shapeId="0" xr:uid="{00000000-0006-0000-0200-00000A000000}">
      <text>
        <r>
          <rPr>
            <b/>
            <sz val="9"/>
            <color indexed="81"/>
            <rFont val="ＭＳ Ｐゴシック"/>
            <family val="3"/>
            <charset val="128"/>
          </rPr>
          <t>このセルは修正しないでください。</t>
        </r>
      </text>
    </comment>
    <comment ref="Q3" authorId="0" shapeId="0" xr:uid="{00000000-0006-0000-0200-00000B000000}">
      <text>
        <r>
          <rPr>
            <b/>
            <sz val="9"/>
            <color indexed="81"/>
            <rFont val="ＭＳ Ｐゴシック"/>
            <family val="3"/>
            <charset val="128"/>
          </rPr>
          <t>このセルは修正しないでください。</t>
        </r>
      </text>
    </comment>
    <comment ref="R3" authorId="0" shapeId="0" xr:uid="{00000000-0006-0000-0200-00000C000000}">
      <text>
        <r>
          <rPr>
            <b/>
            <sz val="9"/>
            <color indexed="81"/>
            <rFont val="ＭＳ Ｐゴシック"/>
            <family val="3"/>
            <charset val="128"/>
          </rPr>
          <t>このセルは修正しないでください。</t>
        </r>
      </text>
    </comment>
    <comment ref="L4" authorId="2" shapeId="0" xr:uid="{00000000-0006-0000-0200-00000D000000}">
      <text>
        <r>
          <rPr>
            <b/>
            <sz val="9"/>
            <color indexed="81"/>
            <rFont val="ＭＳ Ｐゴシック"/>
            <family val="3"/>
            <charset val="128"/>
          </rPr>
          <t>昭和は「S」、平成は「H」を選択。</t>
        </r>
      </text>
    </comment>
    <comment ref="L5" authorId="2" shapeId="0" xr:uid="{00000000-0006-0000-0200-00000E000000}">
      <text>
        <r>
          <rPr>
            <b/>
            <sz val="9"/>
            <color indexed="81"/>
            <rFont val="ＭＳ Ｐゴシック"/>
            <family val="3"/>
            <charset val="128"/>
          </rPr>
          <t>昭和は「S」、平成は「H」を選択。</t>
        </r>
      </text>
    </comment>
    <comment ref="L6" authorId="2" shapeId="0" xr:uid="{00000000-0006-0000-0200-00000F000000}">
      <text>
        <r>
          <rPr>
            <b/>
            <sz val="9"/>
            <color indexed="81"/>
            <rFont val="ＭＳ Ｐゴシック"/>
            <family val="3"/>
            <charset val="128"/>
          </rPr>
          <t>昭和は「S」、平成は「H」を選択。</t>
        </r>
      </text>
    </comment>
    <comment ref="L7" authorId="2" shapeId="0" xr:uid="{00000000-0006-0000-0200-000010000000}">
      <text>
        <r>
          <rPr>
            <b/>
            <sz val="9"/>
            <color indexed="81"/>
            <rFont val="ＭＳ Ｐゴシック"/>
            <family val="3"/>
            <charset val="128"/>
          </rPr>
          <t>昭和は「S」、平成は「H」を選択。</t>
        </r>
      </text>
    </comment>
    <comment ref="L8" authorId="2" shapeId="0" xr:uid="{00000000-0006-0000-0200-000011000000}">
      <text>
        <r>
          <rPr>
            <b/>
            <sz val="9"/>
            <color indexed="81"/>
            <rFont val="ＭＳ Ｐゴシック"/>
            <family val="3"/>
            <charset val="128"/>
          </rPr>
          <t>昭和は「S」、平成は「H」を選択。</t>
        </r>
      </text>
    </comment>
    <comment ref="L9" authorId="2" shapeId="0" xr:uid="{00000000-0006-0000-0200-000012000000}">
      <text>
        <r>
          <rPr>
            <b/>
            <sz val="9"/>
            <color indexed="81"/>
            <rFont val="ＭＳ Ｐゴシック"/>
            <family val="3"/>
            <charset val="128"/>
          </rPr>
          <t>昭和は「S」、平成は「H」を選択。</t>
        </r>
      </text>
    </comment>
    <comment ref="L10" authorId="2" shapeId="0" xr:uid="{00000000-0006-0000-0200-000013000000}">
      <text>
        <r>
          <rPr>
            <b/>
            <sz val="9"/>
            <color indexed="81"/>
            <rFont val="ＭＳ Ｐゴシック"/>
            <family val="3"/>
            <charset val="128"/>
          </rPr>
          <t>昭和は「S」、平成は「H」を選択。</t>
        </r>
      </text>
    </comment>
    <comment ref="L11" authorId="2" shapeId="0" xr:uid="{00000000-0006-0000-0200-000014000000}">
      <text>
        <r>
          <rPr>
            <b/>
            <sz val="9"/>
            <color indexed="81"/>
            <rFont val="ＭＳ Ｐゴシック"/>
            <family val="3"/>
            <charset val="128"/>
          </rPr>
          <t>昭和は「S」、平成は「H」を選択。</t>
        </r>
      </text>
    </comment>
    <comment ref="L12" authorId="2" shapeId="0" xr:uid="{00000000-0006-0000-0200-000015000000}">
      <text>
        <r>
          <rPr>
            <b/>
            <sz val="9"/>
            <color indexed="81"/>
            <rFont val="ＭＳ Ｐゴシック"/>
            <family val="3"/>
            <charset val="128"/>
          </rPr>
          <t>昭和は「S」、平成は「H」を選択。</t>
        </r>
      </text>
    </comment>
    <comment ref="L13" authorId="2" shapeId="0" xr:uid="{00000000-0006-0000-0200-000016000000}">
      <text>
        <r>
          <rPr>
            <b/>
            <sz val="9"/>
            <color indexed="81"/>
            <rFont val="ＭＳ Ｐゴシック"/>
            <family val="3"/>
            <charset val="128"/>
          </rPr>
          <t>昭和は「S」、平成は「H」を選択。</t>
        </r>
      </text>
    </comment>
    <comment ref="L14" authorId="2" shapeId="0" xr:uid="{00000000-0006-0000-0200-000017000000}">
      <text>
        <r>
          <rPr>
            <b/>
            <sz val="9"/>
            <color indexed="81"/>
            <rFont val="ＭＳ Ｐゴシック"/>
            <family val="3"/>
            <charset val="128"/>
          </rPr>
          <t>昭和は「S」、平成は「H」を選択。</t>
        </r>
      </text>
    </comment>
    <comment ref="L15" authorId="2" shapeId="0" xr:uid="{00000000-0006-0000-0200-000018000000}">
      <text>
        <r>
          <rPr>
            <b/>
            <sz val="9"/>
            <color indexed="81"/>
            <rFont val="ＭＳ Ｐゴシック"/>
            <family val="3"/>
            <charset val="128"/>
          </rPr>
          <t>昭和は「S」、平成は「H」を選択。</t>
        </r>
      </text>
    </comment>
    <comment ref="L16" authorId="2" shapeId="0" xr:uid="{00000000-0006-0000-0200-000019000000}">
      <text>
        <r>
          <rPr>
            <b/>
            <sz val="9"/>
            <color indexed="81"/>
            <rFont val="ＭＳ Ｐゴシック"/>
            <family val="3"/>
            <charset val="128"/>
          </rPr>
          <t>昭和は「S」、平成は「H」を選択。</t>
        </r>
      </text>
    </comment>
    <comment ref="L17" authorId="2" shapeId="0" xr:uid="{00000000-0006-0000-0200-00001A000000}">
      <text>
        <r>
          <rPr>
            <b/>
            <sz val="9"/>
            <color indexed="81"/>
            <rFont val="ＭＳ Ｐゴシック"/>
            <family val="3"/>
            <charset val="128"/>
          </rPr>
          <t>昭和は「S」、平成は「H」を選択。</t>
        </r>
      </text>
    </comment>
    <comment ref="L18" authorId="2" shapeId="0" xr:uid="{00000000-0006-0000-0200-00001B000000}">
      <text>
        <r>
          <rPr>
            <b/>
            <sz val="9"/>
            <color indexed="81"/>
            <rFont val="ＭＳ Ｐゴシック"/>
            <family val="3"/>
            <charset val="128"/>
          </rPr>
          <t>昭和は「S」、平成は「H」を選択。</t>
        </r>
      </text>
    </comment>
    <comment ref="L19" authorId="2" shapeId="0" xr:uid="{00000000-0006-0000-0200-00001C000000}">
      <text>
        <r>
          <rPr>
            <b/>
            <sz val="9"/>
            <color indexed="81"/>
            <rFont val="ＭＳ Ｐゴシック"/>
            <family val="3"/>
            <charset val="128"/>
          </rPr>
          <t>昭和は「S」、平成は「H」を選択。</t>
        </r>
      </text>
    </comment>
    <comment ref="L20" authorId="2" shapeId="0" xr:uid="{00000000-0006-0000-0200-00001D000000}">
      <text>
        <r>
          <rPr>
            <b/>
            <sz val="9"/>
            <color indexed="81"/>
            <rFont val="ＭＳ Ｐゴシック"/>
            <family val="3"/>
            <charset val="128"/>
          </rPr>
          <t>昭和は「S」、平成は「H」を選択。</t>
        </r>
      </text>
    </comment>
    <comment ref="L21" authorId="2" shapeId="0" xr:uid="{00000000-0006-0000-0200-00001E000000}">
      <text>
        <r>
          <rPr>
            <b/>
            <sz val="9"/>
            <color indexed="81"/>
            <rFont val="ＭＳ Ｐゴシック"/>
            <family val="3"/>
            <charset val="128"/>
          </rPr>
          <t>昭和は「S」、平成は「H」を選択。</t>
        </r>
      </text>
    </comment>
    <comment ref="L22" authorId="2" shapeId="0" xr:uid="{00000000-0006-0000-0200-00001F000000}">
      <text>
        <r>
          <rPr>
            <b/>
            <sz val="9"/>
            <color indexed="81"/>
            <rFont val="ＭＳ Ｐゴシック"/>
            <family val="3"/>
            <charset val="128"/>
          </rPr>
          <t>昭和は「S」、平成は「H」を選択。</t>
        </r>
      </text>
    </comment>
    <comment ref="L23" authorId="2" shapeId="0" xr:uid="{00000000-0006-0000-0200-000020000000}">
      <text>
        <r>
          <rPr>
            <b/>
            <sz val="9"/>
            <color indexed="81"/>
            <rFont val="ＭＳ Ｐゴシック"/>
            <family val="3"/>
            <charset val="128"/>
          </rPr>
          <t>昭和は「S」、平成は「H」を選択。</t>
        </r>
      </text>
    </comment>
    <comment ref="L24" authorId="2" shapeId="0" xr:uid="{00000000-0006-0000-0200-000021000000}">
      <text>
        <r>
          <rPr>
            <b/>
            <sz val="9"/>
            <color indexed="81"/>
            <rFont val="ＭＳ Ｐゴシック"/>
            <family val="3"/>
            <charset val="128"/>
          </rPr>
          <t>昭和は「S」、平成は「H」を選択。</t>
        </r>
      </text>
    </comment>
    <comment ref="L25" authorId="2" shapeId="0" xr:uid="{00000000-0006-0000-0200-000022000000}">
      <text>
        <r>
          <rPr>
            <b/>
            <sz val="9"/>
            <color indexed="81"/>
            <rFont val="ＭＳ Ｐゴシック"/>
            <family val="3"/>
            <charset val="128"/>
          </rPr>
          <t>昭和は「S」、平成は「H」を選択。</t>
        </r>
      </text>
    </comment>
    <comment ref="L26" authorId="2" shapeId="0" xr:uid="{00000000-0006-0000-0200-000023000000}">
      <text>
        <r>
          <rPr>
            <b/>
            <sz val="9"/>
            <color indexed="81"/>
            <rFont val="ＭＳ Ｐゴシック"/>
            <family val="3"/>
            <charset val="128"/>
          </rPr>
          <t>昭和は「S」、平成は「H」を選択。</t>
        </r>
      </text>
    </comment>
    <comment ref="L27" authorId="2" shapeId="0" xr:uid="{00000000-0006-0000-0200-000024000000}">
      <text>
        <r>
          <rPr>
            <b/>
            <sz val="9"/>
            <color indexed="81"/>
            <rFont val="ＭＳ Ｐゴシック"/>
            <family val="3"/>
            <charset val="128"/>
          </rPr>
          <t>昭和は「S」、平成は「H」を選択。</t>
        </r>
      </text>
    </comment>
    <comment ref="L28" authorId="2" shapeId="0" xr:uid="{00000000-0006-0000-0200-000025000000}">
      <text>
        <r>
          <rPr>
            <b/>
            <sz val="9"/>
            <color indexed="81"/>
            <rFont val="ＭＳ Ｐゴシック"/>
            <family val="3"/>
            <charset val="128"/>
          </rPr>
          <t>昭和は「S」、平成は「H」を選択。</t>
        </r>
      </text>
    </comment>
    <comment ref="L29" authorId="2" shapeId="0" xr:uid="{00000000-0006-0000-0200-000026000000}">
      <text>
        <r>
          <rPr>
            <b/>
            <sz val="9"/>
            <color indexed="81"/>
            <rFont val="ＭＳ Ｐゴシック"/>
            <family val="3"/>
            <charset val="128"/>
          </rPr>
          <t>昭和は「S」、平成は「H」を選択。</t>
        </r>
      </text>
    </comment>
    <comment ref="L30" authorId="2" shapeId="0" xr:uid="{00000000-0006-0000-0200-000027000000}">
      <text>
        <r>
          <rPr>
            <b/>
            <sz val="9"/>
            <color indexed="81"/>
            <rFont val="ＭＳ Ｐゴシック"/>
            <family val="3"/>
            <charset val="128"/>
          </rPr>
          <t>昭和は「S」、平成は「H」を選択。</t>
        </r>
      </text>
    </comment>
    <comment ref="L31" authorId="2" shapeId="0" xr:uid="{00000000-0006-0000-0200-000028000000}">
      <text>
        <r>
          <rPr>
            <b/>
            <sz val="9"/>
            <color indexed="81"/>
            <rFont val="ＭＳ Ｐゴシック"/>
            <family val="3"/>
            <charset val="128"/>
          </rPr>
          <t>昭和は「S」、平成は「H」を選択。</t>
        </r>
      </text>
    </comment>
    <comment ref="L32" authorId="2" shapeId="0" xr:uid="{00000000-0006-0000-0200-000029000000}">
      <text>
        <r>
          <rPr>
            <b/>
            <sz val="9"/>
            <color indexed="81"/>
            <rFont val="ＭＳ Ｐゴシック"/>
            <family val="3"/>
            <charset val="128"/>
          </rPr>
          <t>昭和は「S」、平成は「H」を選択。</t>
        </r>
      </text>
    </comment>
    <comment ref="L33" authorId="2" shapeId="0" xr:uid="{00000000-0006-0000-0200-00002A000000}">
      <text>
        <r>
          <rPr>
            <b/>
            <sz val="9"/>
            <color indexed="81"/>
            <rFont val="ＭＳ Ｐゴシック"/>
            <family val="3"/>
            <charset val="128"/>
          </rPr>
          <t>昭和は「S」、平成は「H」を選択。</t>
        </r>
      </text>
    </comment>
    <comment ref="L34" authorId="2" shapeId="0" xr:uid="{00000000-0006-0000-0200-00002B000000}">
      <text>
        <r>
          <rPr>
            <b/>
            <sz val="9"/>
            <color indexed="81"/>
            <rFont val="ＭＳ Ｐゴシック"/>
            <family val="3"/>
            <charset val="128"/>
          </rPr>
          <t>昭和は「S」、平成は「H」を選択。</t>
        </r>
      </text>
    </comment>
    <comment ref="L35" authorId="2" shapeId="0" xr:uid="{00000000-0006-0000-0200-00002C000000}">
      <text>
        <r>
          <rPr>
            <b/>
            <sz val="9"/>
            <color indexed="81"/>
            <rFont val="ＭＳ Ｐゴシック"/>
            <family val="3"/>
            <charset val="128"/>
          </rPr>
          <t>昭和は「S」、平成は「H」を選択。</t>
        </r>
      </text>
    </comment>
    <comment ref="L36" authorId="2" shapeId="0" xr:uid="{00000000-0006-0000-0200-00002D000000}">
      <text>
        <r>
          <rPr>
            <b/>
            <sz val="9"/>
            <color indexed="81"/>
            <rFont val="ＭＳ Ｐゴシック"/>
            <family val="3"/>
            <charset val="128"/>
          </rPr>
          <t>昭和は「S」、平成は「H」を選択。</t>
        </r>
      </text>
    </comment>
    <comment ref="L37" authorId="2" shapeId="0" xr:uid="{00000000-0006-0000-0200-00002E000000}">
      <text>
        <r>
          <rPr>
            <b/>
            <sz val="9"/>
            <color indexed="81"/>
            <rFont val="ＭＳ Ｐゴシック"/>
            <family val="3"/>
            <charset val="128"/>
          </rPr>
          <t>昭和は「S」、平成は「H」を選択。</t>
        </r>
      </text>
    </comment>
    <comment ref="L38" authorId="2" shapeId="0" xr:uid="{00000000-0006-0000-0200-00002F000000}">
      <text>
        <r>
          <rPr>
            <b/>
            <sz val="9"/>
            <color indexed="81"/>
            <rFont val="ＭＳ Ｐゴシック"/>
            <family val="3"/>
            <charset val="128"/>
          </rPr>
          <t>昭和は「S」、平成は「H」を選択。</t>
        </r>
      </text>
    </comment>
    <comment ref="L39" authorId="2" shapeId="0" xr:uid="{00000000-0006-0000-0200-000030000000}">
      <text>
        <r>
          <rPr>
            <b/>
            <sz val="9"/>
            <color indexed="81"/>
            <rFont val="ＭＳ Ｐゴシック"/>
            <family val="3"/>
            <charset val="128"/>
          </rPr>
          <t>昭和は「S」、平成は「H」を選択。</t>
        </r>
      </text>
    </comment>
    <comment ref="L40" authorId="2" shapeId="0" xr:uid="{00000000-0006-0000-0200-000031000000}">
      <text>
        <r>
          <rPr>
            <b/>
            <sz val="9"/>
            <color indexed="81"/>
            <rFont val="ＭＳ Ｐゴシック"/>
            <family val="3"/>
            <charset val="128"/>
          </rPr>
          <t>昭和は「S」、平成は「H」を選択。</t>
        </r>
      </text>
    </comment>
    <comment ref="L41" authorId="2" shapeId="0" xr:uid="{00000000-0006-0000-0200-000032000000}">
      <text>
        <r>
          <rPr>
            <b/>
            <sz val="9"/>
            <color indexed="81"/>
            <rFont val="ＭＳ Ｐゴシック"/>
            <family val="3"/>
            <charset val="128"/>
          </rPr>
          <t>昭和は「S」、平成は「H」を選択。</t>
        </r>
      </text>
    </comment>
    <comment ref="L42" authorId="2" shapeId="0" xr:uid="{00000000-0006-0000-0200-000033000000}">
      <text>
        <r>
          <rPr>
            <b/>
            <sz val="9"/>
            <color indexed="81"/>
            <rFont val="ＭＳ Ｐゴシック"/>
            <family val="3"/>
            <charset val="128"/>
          </rPr>
          <t>昭和は「S」、平成は「H」を選択。</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5" authorId="0" shapeId="0" xr:uid="{00000000-0006-0000-2A00-000001000000}">
      <text>
        <r>
          <rPr>
            <b/>
            <sz val="9"/>
            <color indexed="81"/>
            <rFont val="ＭＳ Ｐゴシック"/>
            <family val="3"/>
            <charset val="128"/>
          </rPr>
          <t>申請年月日を記入してください。</t>
        </r>
      </text>
    </comment>
    <comment ref="G19" authorId="0" shapeId="0" xr:uid="{00000000-0006-0000-2A00-000002000000}">
      <text>
        <r>
          <rPr>
            <b/>
            <sz val="9"/>
            <color indexed="81"/>
            <rFont val="ＭＳ Ｐゴシック"/>
            <family val="3"/>
            <charset val="128"/>
          </rPr>
          <t>契約年月日を入力してください。</t>
        </r>
      </text>
    </comment>
    <comment ref="O25" authorId="0" shapeId="0" xr:uid="{00000000-0006-0000-2A00-000003000000}">
      <text>
        <r>
          <rPr>
            <b/>
            <sz val="9"/>
            <color indexed="81"/>
            <rFont val="ＭＳ Ｐゴシック"/>
            <family val="3"/>
            <charset val="128"/>
          </rPr>
          <t>もれなく入力してください。</t>
        </r>
      </text>
    </comment>
    <comment ref="B28" authorId="0" shapeId="0" xr:uid="{00000000-0006-0000-2A00-000004000000}">
      <text>
        <r>
          <rPr>
            <b/>
            <sz val="9"/>
            <color indexed="81"/>
            <rFont val="ＭＳ Ｐゴシック"/>
            <family val="3"/>
            <charset val="128"/>
          </rPr>
          <t>入力してください。</t>
        </r>
      </text>
    </comment>
    <comment ref="E31" authorId="0" shapeId="0" xr:uid="{00000000-0006-0000-2A00-000005000000}">
      <text>
        <r>
          <rPr>
            <b/>
            <sz val="9"/>
            <color indexed="81"/>
            <rFont val="ＭＳ Ｐゴシック"/>
            <family val="3"/>
            <charset val="128"/>
          </rPr>
          <t>確認申請金額を記入してください。</t>
        </r>
      </text>
    </comment>
    <comment ref="F34" authorId="0" shapeId="0" xr:uid="{00000000-0006-0000-2A00-000006000000}">
      <text>
        <r>
          <rPr>
            <b/>
            <sz val="9"/>
            <color indexed="81"/>
            <rFont val="ＭＳ Ｐゴシック"/>
            <family val="3"/>
            <charset val="128"/>
          </rPr>
          <t>入力してください。</t>
        </r>
      </text>
    </comment>
    <comment ref="J34" authorId="0" shapeId="0" xr:uid="{00000000-0006-0000-2A00-000007000000}">
      <text>
        <r>
          <rPr>
            <b/>
            <sz val="9"/>
            <color indexed="81"/>
            <rFont val="ＭＳ Ｐゴシック"/>
            <family val="3"/>
            <charset val="128"/>
          </rPr>
          <t>入力してください。</t>
        </r>
      </text>
    </comment>
    <comment ref="F35" authorId="0" shapeId="0" xr:uid="{00000000-0006-0000-2A00-000008000000}">
      <text>
        <r>
          <rPr>
            <b/>
            <sz val="9"/>
            <color indexed="81"/>
            <rFont val="ＭＳ Ｐゴシック"/>
            <family val="3"/>
            <charset val="128"/>
          </rPr>
          <t>入力してください。</t>
        </r>
      </text>
    </comment>
    <comment ref="J35" authorId="0" shapeId="0" xr:uid="{00000000-0006-0000-2A00-000009000000}">
      <text>
        <r>
          <rPr>
            <b/>
            <sz val="9"/>
            <color indexed="81"/>
            <rFont val="ＭＳ Ｐゴシック"/>
            <family val="3"/>
            <charset val="128"/>
          </rPr>
          <t>入力してください。</t>
        </r>
      </text>
    </comment>
    <comment ref="F36" authorId="0" shapeId="0" xr:uid="{00000000-0006-0000-2A00-00000A000000}">
      <text>
        <r>
          <rPr>
            <b/>
            <sz val="9"/>
            <color indexed="81"/>
            <rFont val="ＭＳ Ｐゴシック"/>
            <family val="3"/>
            <charset val="128"/>
          </rPr>
          <t>入力してください。</t>
        </r>
      </text>
    </comment>
    <comment ref="J36" authorId="0" shapeId="0" xr:uid="{00000000-0006-0000-2A00-00000B000000}">
      <text>
        <r>
          <rPr>
            <b/>
            <sz val="9"/>
            <color indexed="81"/>
            <rFont val="ＭＳ Ｐゴシック"/>
            <family val="3"/>
            <charset val="128"/>
          </rPr>
          <t>入力してください。</t>
        </r>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30" authorId="0" shapeId="0" xr:uid="{00000000-0006-0000-2B00-000001000000}">
      <text>
        <r>
          <rPr>
            <b/>
            <sz val="9"/>
            <color indexed="81"/>
            <rFont val="ＭＳ Ｐゴシック"/>
            <family val="3"/>
            <charset val="128"/>
          </rPr>
          <t>各候補者において入力してください。</t>
        </r>
      </text>
    </comment>
    <comment ref="E33" authorId="0" shapeId="0" xr:uid="{00000000-0006-0000-2B00-000002000000}">
      <text>
        <r>
          <rPr>
            <b/>
            <sz val="9"/>
            <color indexed="81"/>
            <rFont val="ＭＳ Ｐゴシック"/>
            <family val="3"/>
            <charset val="128"/>
          </rPr>
          <t>候補者において金額を入力してください。</t>
        </r>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7" authorId="0" shapeId="0" xr:uid="{00000000-0006-0000-2C00-000001000000}">
      <text>
        <r>
          <rPr>
            <b/>
            <sz val="9"/>
            <color indexed="81"/>
            <rFont val="ＭＳ Ｐゴシック"/>
            <family val="3"/>
            <charset val="128"/>
          </rPr>
          <t>証明年月日を入力してください。</t>
        </r>
      </text>
    </comment>
    <comment ref="F15" authorId="0" shapeId="0" xr:uid="{00000000-0006-0000-2C00-000002000000}">
      <text>
        <r>
          <rPr>
            <b/>
            <sz val="9"/>
            <color indexed="81"/>
            <rFont val="ＭＳ Ｐゴシック"/>
            <family val="3"/>
            <charset val="128"/>
          </rPr>
          <t>入力してください。</t>
        </r>
      </text>
    </comment>
    <comment ref="A19" authorId="0" shapeId="0" xr:uid="{00000000-0006-0000-2C00-000003000000}">
      <text>
        <r>
          <rPr>
            <b/>
            <sz val="9"/>
            <color indexed="81"/>
            <rFont val="ＭＳ Ｐゴシック"/>
            <family val="3"/>
            <charset val="128"/>
          </rPr>
          <t>燃料供給年月日を入力してください。</t>
        </r>
      </text>
    </comment>
    <comment ref="E19" authorId="0" shapeId="0" xr:uid="{00000000-0006-0000-2C00-000004000000}">
      <text>
        <r>
          <rPr>
            <b/>
            <sz val="9"/>
            <color indexed="81"/>
            <rFont val="ＭＳ Ｐゴシック"/>
            <family val="3"/>
            <charset val="128"/>
          </rPr>
          <t>自動車登録番号を入力してください。</t>
        </r>
      </text>
    </comment>
    <comment ref="I19" authorId="0" shapeId="0" xr:uid="{00000000-0006-0000-2C00-000005000000}">
      <text>
        <r>
          <rPr>
            <b/>
            <sz val="9"/>
            <color indexed="81"/>
            <rFont val="ＭＳ Ｐゴシック"/>
            <family val="3"/>
            <charset val="128"/>
          </rPr>
          <t>燃料供給量を入力してください。</t>
        </r>
      </text>
    </comment>
    <comment ref="L19" authorId="0" shapeId="0" xr:uid="{00000000-0006-0000-2C00-000006000000}">
      <text>
        <r>
          <rPr>
            <b/>
            <sz val="9"/>
            <color indexed="81"/>
            <rFont val="ＭＳ Ｐゴシック"/>
            <family val="3"/>
            <charset val="128"/>
          </rPr>
          <t>燃料供給金額を入力してください。</t>
        </r>
      </text>
    </comment>
    <comment ref="A20" authorId="0" shapeId="0" xr:uid="{0D89D414-09DC-498F-AE5A-8E7775C74058}">
      <text>
        <r>
          <rPr>
            <b/>
            <sz val="9"/>
            <color indexed="81"/>
            <rFont val="ＭＳ Ｐゴシック"/>
            <family val="3"/>
            <charset val="128"/>
          </rPr>
          <t>燃料供給年月日を入力してください。</t>
        </r>
      </text>
    </comment>
    <comment ref="E20" authorId="0" shapeId="0" xr:uid="{00000000-0006-0000-2C00-000008000000}">
      <text>
        <r>
          <rPr>
            <b/>
            <sz val="9"/>
            <color indexed="81"/>
            <rFont val="ＭＳ Ｐゴシック"/>
            <family val="3"/>
            <charset val="128"/>
          </rPr>
          <t>自動車登録番号を入力してください。</t>
        </r>
      </text>
    </comment>
    <comment ref="I20" authorId="0" shapeId="0" xr:uid="{00000000-0006-0000-2C00-000009000000}">
      <text>
        <r>
          <rPr>
            <b/>
            <sz val="9"/>
            <color indexed="81"/>
            <rFont val="ＭＳ Ｐゴシック"/>
            <family val="3"/>
            <charset val="128"/>
          </rPr>
          <t>燃料供給量を入力してください。</t>
        </r>
      </text>
    </comment>
    <comment ref="L20" authorId="0" shapeId="0" xr:uid="{00000000-0006-0000-2C00-00000A000000}">
      <text>
        <r>
          <rPr>
            <b/>
            <sz val="9"/>
            <color indexed="81"/>
            <rFont val="ＭＳ Ｐゴシック"/>
            <family val="3"/>
            <charset val="128"/>
          </rPr>
          <t>燃料供給金額を入力してください。</t>
        </r>
      </text>
    </comment>
    <comment ref="A21" authorId="0" shapeId="0" xr:uid="{3AA90359-A0EF-4F33-AA49-724BFFB0AFE8}">
      <text>
        <r>
          <rPr>
            <b/>
            <sz val="9"/>
            <color indexed="81"/>
            <rFont val="ＭＳ Ｐゴシック"/>
            <family val="3"/>
            <charset val="128"/>
          </rPr>
          <t>燃料供給年月日を入力してください。</t>
        </r>
      </text>
    </comment>
    <comment ref="E21" authorId="0" shapeId="0" xr:uid="{00000000-0006-0000-2C00-00000C000000}">
      <text>
        <r>
          <rPr>
            <b/>
            <sz val="9"/>
            <color indexed="81"/>
            <rFont val="ＭＳ Ｐゴシック"/>
            <family val="3"/>
            <charset val="128"/>
          </rPr>
          <t>自動車登録番号を入力してください。</t>
        </r>
      </text>
    </comment>
    <comment ref="I21" authorId="0" shapeId="0" xr:uid="{00000000-0006-0000-2C00-00000D000000}">
      <text>
        <r>
          <rPr>
            <b/>
            <sz val="9"/>
            <color indexed="81"/>
            <rFont val="ＭＳ Ｐゴシック"/>
            <family val="3"/>
            <charset val="128"/>
          </rPr>
          <t>燃料供給量を入力してください。</t>
        </r>
      </text>
    </comment>
    <comment ref="L21" authorId="0" shapeId="0" xr:uid="{00000000-0006-0000-2C00-00000E000000}">
      <text>
        <r>
          <rPr>
            <b/>
            <sz val="9"/>
            <color indexed="81"/>
            <rFont val="ＭＳ Ｐゴシック"/>
            <family val="3"/>
            <charset val="128"/>
          </rPr>
          <t>燃料供給金額を入力してください。</t>
        </r>
      </text>
    </comment>
    <comment ref="A22" authorId="0" shapeId="0" xr:uid="{FECDB094-95CA-4D37-B01C-6983D03699BF}">
      <text>
        <r>
          <rPr>
            <b/>
            <sz val="9"/>
            <color indexed="81"/>
            <rFont val="ＭＳ Ｐゴシック"/>
            <family val="3"/>
            <charset val="128"/>
          </rPr>
          <t>燃料供給年月日を入力してください。</t>
        </r>
      </text>
    </comment>
    <comment ref="E22" authorId="0" shapeId="0" xr:uid="{00000000-0006-0000-2C00-000010000000}">
      <text>
        <r>
          <rPr>
            <b/>
            <sz val="9"/>
            <color indexed="81"/>
            <rFont val="ＭＳ Ｐゴシック"/>
            <family val="3"/>
            <charset val="128"/>
          </rPr>
          <t>自動車登録番号を入力してください。</t>
        </r>
      </text>
    </comment>
    <comment ref="I22" authorId="0" shapeId="0" xr:uid="{00000000-0006-0000-2C00-000011000000}">
      <text>
        <r>
          <rPr>
            <b/>
            <sz val="9"/>
            <color indexed="81"/>
            <rFont val="ＭＳ Ｐゴシック"/>
            <family val="3"/>
            <charset val="128"/>
          </rPr>
          <t>燃料供給量を入力してください。</t>
        </r>
      </text>
    </comment>
    <comment ref="L22" authorId="0" shapeId="0" xr:uid="{00000000-0006-0000-2C00-000012000000}">
      <text>
        <r>
          <rPr>
            <b/>
            <sz val="9"/>
            <color indexed="81"/>
            <rFont val="ＭＳ Ｐゴシック"/>
            <family val="3"/>
            <charset val="128"/>
          </rPr>
          <t>燃料供給金額を入力してください。</t>
        </r>
      </text>
    </comment>
    <comment ref="A23" authorId="0" shapeId="0" xr:uid="{81C6B718-64D1-49EE-99B5-8070AD861040}">
      <text>
        <r>
          <rPr>
            <b/>
            <sz val="9"/>
            <color indexed="81"/>
            <rFont val="ＭＳ Ｐゴシック"/>
            <family val="3"/>
            <charset val="128"/>
          </rPr>
          <t>燃料供給年月日を入力してください。</t>
        </r>
      </text>
    </comment>
    <comment ref="E23" authorId="0" shapeId="0" xr:uid="{00000000-0006-0000-2C00-000014000000}">
      <text>
        <r>
          <rPr>
            <b/>
            <sz val="9"/>
            <color indexed="81"/>
            <rFont val="ＭＳ Ｐゴシック"/>
            <family val="3"/>
            <charset val="128"/>
          </rPr>
          <t>自動車登録番号を入力してください。</t>
        </r>
      </text>
    </comment>
    <comment ref="I23" authorId="0" shapeId="0" xr:uid="{00000000-0006-0000-2C00-000015000000}">
      <text>
        <r>
          <rPr>
            <b/>
            <sz val="9"/>
            <color indexed="81"/>
            <rFont val="ＭＳ Ｐゴシック"/>
            <family val="3"/>
            <charset val="128"/>
          </rPr>
          <t>燃料供給量を入力してください。</t>
        </r>
      </text>
    </comment>
    <comment ref="L23" authorId="0" shapeId="0" xr:uid="{00000000-0006-0000-2C00-000016000000}">
      <text>
        <r>
          <rPr>
            <b/>
            <sz val="9"/>
            <color indexed="81"/>
            <rFont val="ＭＳ Ｐゴシック"/>
            <family val="3"/>
            <charset val="128"/>
          </rPr>
          <t>燃料供給金額を入力してください。</t>
        </r>
      </text>
    </comment>
    <comment ref="A24" authorId="0" shapeId="0" xr:uid="{724B65E9-492C-4A85-81C6-63C5E9286E56}">
      <text>
        <r>
          <rPr>
            <b/>
            <sz val="9"/>
            <color indexed="81"/>
            <rFont val="ＭＳ Ｐゴシック"/>
            <family val="3"/>
            <charset val="128"/>
          </rPr>
          <t>燃料供給年月日を入力してください。</t>
        </r>
      </text>
    </comment>
    <comment ref="E24" authorId="0" shapeId="0" xr:uid="{00000000-0006-0000-2C00-000018000000}">
      <text>
        <r>
          <rPr>
            <b/>
            <sz val="9"/>
            <color indexed="81"/>
            <rFont val="ＭＳ Ｐゴシック"/>
            <family val="3"/>
            <charset val="128"/>
          </rPr>
          <t>自動車登録番号を入力してください。</t>
        </r>
      </text>
    </comment>
    <comment ref="I24" authorId="0" shapeId="0" xr:uid="{00000000-0006-0000-2C00-000019000000}">
      <text>
        <r>
          <rPr>
            <b/>
            <sz val="9"/>
            <color indexed="81"/>
            <rFont val="ＭＳ Ｐゴシック"/>
            <family val="3"/>
            <charset val="128"/>
          </rPr>
          <t>燃料供給量を入力してください。</t>
        </r>
      </text>
    </comment>
    <comment ref="L24" authorId="0" shapeId="0" xr:uid="{00000000-0006-0000-2C00-00001A000000}">
      <text>
        <r>
          <rPr>
            <b/>
            <sz val="9"/>
            <color indexed="81"/>
            <rFont val="ＭＳ Ｐゴシック"/>
            <family val="3"/>
            <charset val="128"/>
          </rPr>
          <t>燃料供給金額を入力してください。</t>
        </r>
      </text>
    </comment>
    <comment ref="A25" authorId="0" shapeId="0" xr:uid="{7859B7E9-AEBC-4512-A0DC-5F540C1BC669}">
      <text>
        <r>
          <rPr>
            <b/>
            <sz val="9"/>
            <color indexed="81"/>
            <rFont val="ＭＳ Ｐゴシック"/>
            <family val="3"/>
            <charset val="128"/>
          </rPr>
          <t>燃料供給年月日を入力してください。</t>
        </r>
      </text>
    </comment>
    <comment ref="E25" authorId="0" shapeId="0" xr:uid="{00000000-0006-0000-2C00-00001C000000}">
      <text>
        <r>
          <rPr>
            <b/>
            <sz val="9"/>
            <color indexed="81"/>
            <rFont val="ＭＳ Ｐゴシック"/>
            <family val="3"/>
            <charset val="128"/>
          </rPr>
          <t>自動車登録番号を入力してください。</t>
        </r>
      </text>
    </comment>
    <comment ref="I25" authorId="0" shapeId="0" xr:uid="{00000000-0006-0000-2C00-00001D000000}">
      <text>
        <r>
          <rPr>
            <b/>
            <sz val="9"/>
            <color indexed="81"/>
            <rFont val="ＭＳ Ｐゴシック"/>
            <family val="3"/>
            <charset val="128"/>
          </rPr>
          <t>燃料供給量を入力してください。</t>
        </r>
      </text>
    </comment>
    <comment ref="L25" authorId="0" shapeId="0" xr:uid="{00000000-0006-0000-2C00-00001E000000}">
      <text>
        <r>
          <rPr>
            <b/>
            <sz val="9"/>
            <color indexed="81"/>
            <rFont val="ＭＳ Ｐゴシック"/>
            <family val="3"/>
            <charset val="128"/>
          </rPr>
          <t>燃料供給金額を入力してください。</t>
        </r>
      </text>
    </comment>
    <comment ref="A26" authorId="0" shapeId="0" xr:uid="{18F55691-A02C-4448-B4B5-A8B4A97CD990}">
      <text>
        <r>
          <rPr>
            <b/>
            <sz val="9"/>
            <color indexed="81"/>
            <rFont val="ＭＳ Ｐゴシック"/>
            <family val="3"/>
            <charset val="128"/>
          </rPr>
          <t>燃料供給年月日を入力してください。</t>
        </r>
      </text>
    </comment>
    <comment ref="E26" authorId="0" shapeId="0" xr:uid="{00000000-0006-0000-2C00-000020000000}">
      <text>
        <r>
          <rPr>
            <b/>
            <sz val="9"/>
            <color indexed="81"/>
            <rFont val="ＭＳ Ｐゴシック"/>
            <family val="3"/>
            <charset val="128"/>
          </rPr>
          <t>自動車登録番号を入力してください。</t>
        </r>
      </text>
    </comment>
    <comment ref="I26" authorId="0" shapeId="0" xr:uid="{00000000-0006-0000-2C00-000021000000}">
      <text>
        <r>
          <rPr>
            <b/>
            <sz val="9"/>
            <color indexed="81"/>
            <rFont val="ＭＳ Ｐゴシック"/>
            <family val="3"/>
            <charset val="128"/>
          </rPr>
          <t>燃料供給量を入力してください。</t>
        </r>
      </text>
    </comment>
    <comment ref="L26" authorId="0" shapeId="0" xr:uid="{00000000-0006-0000-2C00-000022000000}">
      <text>
        <r>
          <rPr>
            <b/>
            <sz val="9"/>
            <color indexed="81"/>
            <rFont val="ＭＳ Ｐゴシック"/>
            <family val="3"/>
            <charset val="128"/>
          </rPr>
          <t>燃料供給金額を入力してください。</t>
        </r>
      </text>
    </comment>
    <comment ref="A27" authorId="0" shapeId="0" xr:uid="{227CDA9E-DECC-4119-A6EB-F687063AAB35}">
      <text>
        <r>
          <rPr>
            <b/>
            <sz val="9"/>
            <color indexed="81"/>
            <rFont val="ＭＳ Ｐゴシック"/>
            <family val="3"/>
            <charset val="128"/>
          </rPr>
          <t>燃料供給年月日を入力してください。</t>
        </r>
      </text>
    </comment>
    <comment ref="E27" authorId="0" shapeId="0" xr:uid="{00000000-0006-0000-2C00-000024000000}">
      <text>
        <r>
          <rPr>
            <b/>
            <sz val="9"/>
            <color indexed="81"/>
            <rFont val="ＭＳ Ｐゴシック"/>
            <family val="3"/>
            <charset val="128"/>
          </rPr>
          <t>自動車登録番号を入力してください。</t>
        </r>
      </text>
    </comment>
    <comment ref="I27" authorId="0" shapeId="0" xr:uid="{00000000-0006-0000-2C00-000025000000}">
      <text>
        <r>
          <rPr>
            <b/>
            <sz val="9"/>
            <color indexed="81"/>
            <rFont val="ＭＳ Ｐゴシック"/>
            <family val="3"/>
            <charset val="128"/>
          </rPr>
          <t>燃料供給量を入力してください。</t>
        </r>
      </text>
    </comment>
    <comment ref="L27" authorId="0" shapeId="0" xr:uid="{00000000-0006-0000-2C00-000026000000}">
      <text>
        <r>
          <rPr>
            <b/>
            <sz val="9"/>
            <color indexed="81"/>
            <rFont val="ＭＳ Ｐゴシック"/>
            <family val="3"/>
            <charset val="128"/>
          </rPr>
          <t>燃料供給金額を入力してください。</t>
        </r>
      </text>
    </comment>
    <comment ref="A28" authorId="0" shapeId="0" xr:uid="{9255903B-84B1-43DD-8D8C-F6B995B04233}">
      <text>
        <r>
          <rPr>
            <b/>
            <sz val="9"/>
            <color indexed="81"/>
            <rFont val="ＭＳ Ｐゴシック"/>
            <family val="3"/>
            <charset val="128"/>
          </rPr>
          <t>燃料供給年月日を入力してください。</t>
        </r>
      </text>
    </comment>
    <comment ref="E28" authorId="0" shapeId="0" xr:uid="{00000000-0006-0000-2C00-000028000000}">
      <text>
        <r>
          <rPr>
            <b/>
            <sz val="9"/>
            <color indexed="81"/>
            <rFont val="ＭＳ Ｐゴシック"/>
            <family val="3"/>
            <charset val="128"/>
          </rPr>
          <t>自動車登録番号を入力してください。</t>
        </r>
      </text>
    </comment>
    <comment ref="I28" authorId="0" shapeId="0" xr:uid="{00000000-0006-0000-2C00-000029000000}">
      <text>
        <r>
          <rPr>
            <b/>
            <sz val="9"/>
            <color indexed="81"/>
            <rFont val="ＭＳ Ｐゴシック"/>
            <family val="3"/>
            <charset val="128"/>
          </rPr>
          <t>燃料供給量を入力してください。</t>
        </r>
      </text>
    </comment>
    <comment ref="L28" authorId="0" shapeId="0" xr:uid="{00000000-0006-0000-2C00-00002A000000}">
      <text>
        <r>
          <rPr>
            <b/>
            <sz val="9"/>
            <color indexed="81"/>
            <rFont val="ＭＳ Ｐゴシック"/>
            <family val="3"/>
            <charset val="128"/>
          </rPr>
          <t>燃料供給金額を入力してください。</t>
        </r>
      </text>
    </comment>
    <comment ref="A29" authorId="0" shapeId="0" xr:uid="{ECEF8991-6199-4CA3-B9C3-2072A57D812B}">
      <text>
        <r>
          <rPr>
            <b/>
            <sz val="9"/>
            <color indexed="81"/>
            <rFont val="ＭＳ Ｐゴシック"/>
            <family val="3"/>
            <charset val="128"/>
          </rPr>
          <t>燃料供給年月日を入力してください。</t>
        </r>
      </text>
    </comment>
    <comment ref="E29" authorId="0" shapeId="0" xr:uid="{00000000-0006-0000-2C00-00002C000000}">
      <text>
        <r>
          <rPr>
            <b/>
            <sz val="9"/>
            <color indexed="81"/>
            <rFont val="ＭＳ Ｐゴシック"/>
            <family val="3"/>
            <charset val="128"/>
          </rPr>
          <t>自動車登録番号を入力してください。</t>
        </r>
      </text>
    </comment>
    <comment ref="I29" authorId="0" shapeId="0" xr:uid="{00000000-0006-0000-2C00-00002D000000}">
      <text>
        <r>
          <rPr>
            <b/>
            <sz val="9"/>
            <color indexed="81"/>
            <rFont val="ＭＳ Ｐゴシック"/>
            <family val="3"/>
            <charset val="128"/>
          </rPr>
          <t>燃料供給量を入力してください。</t>
        </r>
      </text>
    </comment>
    <comment ref="L29" authorId="0" shapeId="0" xr:uid="{00000000-0006-0000-2C00-00002E000000}">
      <text>
        <r>
          <rPr>
            <b/>
            <sz val="9"/>
            <color indexed="81"/>
            <rFont val="ＭＳ Ｐゴシック"/>
            <family val="3"/>
            <charset val="128"/>
          </rPr>
          <t>燃料供給金額を入力してください。</t>
        </r>
      </text>
    </comment>
    <comment ref="A30" authorId="0" shapeId="0" xr:uid="{902DD268-1FE7-4C46-9C6E-BCE1E56ED7AD}">
      <text>
        <r>
          <rPr>
            <b/>
            <sz val="9"/>
            <color indexed="81"/>
            <rFont val="ＭＳ Ｐゴシック"/>
            <family val="3"/>
            <charset val="128"/>
          </rPr>
          <t>燃料供給年月日を入力してください。</t>
        </r>
      </text>
    </comment>
    <comment ref="E30" authorId="0" shapeId="0" xr:uid="{00000000-0006-0000-2C00-000030000000}">
      <text>
        <r>
          <rPr>
            <b/>
            <sz val="9"/>
            <color indexed="81"/>
            <rFont val="ＭＳ Ｐゴシック"/>
            <family val="3"/>
            <charset val="128"/>
          </rPr>
          <t>自動車登録番号を入力してください。</t>
        </r>
      </text>
    </comment>
    <comment ref="I30" authorId="0" shapeId="0" xr:uid="{00000000-0006-0000-2C00-000031000000}">
      <text>
        <r>
          <rPr>
            <b/>
            <sz val="9"/>
            <color indexed="81"/>
            <rFont val="ＭＳ Ｐゴシック"/>
            <family val="3"/>
            <charset val="128"/>
          </rPr>
          <t>燃料供給量を入力してください。</t>
        </r>
      </text>
    </comment>
    <comment ref="L30" authorId="0" shapeId="0" xr:uid="{00000000-0006-0000-2C00-000032000000}">
      <text>
        <r>
          <rPr>
            <b/>
            <sz val="9"/>
            <color indexed="81"/>
            <rFont val="ＭＳ Ｐゴシック"/>
            <family val="3"/>
            <charset val="128"/>
          </rPr>
          <t>燃料供給金額を入力してください。</t>
        </r>
      </text>
    </comment>
    <comment ref="A31" authorId="0" shapeId="0" xr:uid="{36A2CAA5-D9A1-4F7C-AE48-9EFDA0E4E841}">
      <text>
        <r>
          <rPr>
            <b/>
            <sz val="9"/>
            <color indexed="81"/>
            <rFont val="ＭＳ Ｐゴシック"/>
            <family val="3"/>
            <charset val="128"/>
          </rPr>
          <t>燃料供給年月日を入力してください。</t>
        </r>
      </text>
    </comment>
    <comment ref="E31" authorId="0" shapeId="0" xr:uid="{00000000-0006-0000-2C00-000034000000}">
      <text>
        <r>
          <rPr>
            <b/>
            <sz val="9"/>
            <color indexed="81"/>
            <rFont val="ＭＳ Ｐゴシック"/>
            <family val="3"/>
            <charset val="128"/>
          </rPr>
          <t>自動車登録番号を入力してください。</t>
        </r>
      </text>
    </comment>
    <comment ref="I31" authorId="0" shapeId="0" xr:uid="{00000000-0006-0000-2C00-000035000000}">
      <text>
        <r>
          <rPr>
            <b/>
            <sz val="9"/>
            <color indexed="81"/>
            <rFont val="ＭＳ Ｐゴシック"/>
            <family val="3"/>
            <charset val="128"/>
          </rPr>
          <t>燃料供給量を入力してください。</t>
        </r>
      </text>
    </comment>
    <comment ref="L31" authorId="0" shapeId="0" xr:uid="{00000000-0006-0000-2C00-000036000000}">
      <text>
        <r>
          <rPr>
            <b/>
            <sz val="9"/>
            <color indexed="81"/>
            <rFont val="ＭＳ Ｐゴシック"/>
            <family val="3"/>
            <charset val="128"/>
          </rPr>
          <t>燃料供給金額を入力してください。</t>
        </r>
      </text>
    </comment>
    <comment ref="A32" authorId="0" shapeId="0" xr:uid="{05180CD0-701B-491D-B84E-184754D7A5B2}">
      <text>
        <r>
          <rPr>
            <b/>
            <sz val="9"/>
            <color indexed="81"/>
            <rFont val="ＭＳ Ｐゴシック"/>
            <family val="3"/>
            <charset val="128"/>
          </rPr>
          <t>燃料供給年月日を入力してください。</t>
        </r>
      </text>
    </comment>
    <comment ref="E32" authorId="0" shapeId="0" xr:uid="{00000000-0006-0000-2C00-000038000000}">
      <text>
        <r>
          <rPr>
            <b/>
            <sz val="9"/>
            <color indexed="81"/>
            <rFont val="ＭＳ Ｐゴシック"/>
            <family val="3"/>
            <charset val="128"/>
          </rPr>
          <t>自動車登録番号を入力してください。</t>
        </r>
      </text>
    </comment>
    <comment ref="I32" authorId="0" shapeId="0" xr:uid="{00000000-0006-0000-2C00-000039000000}">
      <text>
        <r>
          <rPr>
            <b/>
            <sz val="9"/>
            <color indexed="81"/>
            <rFont val="ＭＳ Ｐゴシック"/>
            <family val="3"/>
            <charset val="128"/>
          </rPr>
          <t>燃料供給量を入力してください。</t>
        </r>
      </text>
    </comment>
    <comment ref="L32" authorId="0" shapeId="0" xr:uid="{00000000-0006-0000-2C00-00003A000000}">
      <text>
        <r>
          <rPr>
            <b/>
            <sz val="9"/>
            <color indexed="81"/>
            <rFont val="ＭＳ Ｐゴシック"/>
            <family val="3"/>
            <charset val="128"/>
          </rPr>
          <t>燃料供給金額を入力してください。</t>
        </r>
      </text>
    </comment>
    <comment ref="A33" authorId="0" shapeId="0" xr:uid="{3304547B-8DA2-47EE-B963-A70E34E80B46}">
      <text>
        <r>
          <rPr>
            <b/>
            <sz val="9"/>
            <color indexed="81"/>
            <rFont val="ＭＳ Ｐゴシック"/>
            <family val="3"/>
            <charset val="128"/>
          </rPr>
          <t>燃料供給年月日を入力してください。</t>
        </r>
      </text>
    </comment>
    <comment ref="E33" authorId="0" shapeId="0" xr:uid="{00000000-0006-0000-2C00-00003C000000}">
      <text>
        <r>
          <rPr>
            <b/>
            <sz val="9"/>
            <color indexed="81"/>
            <rFont val="ＭＳ Ｐゴシック"/>
            <family val="3"/>
            <charset val="128"/>
          </rPr>
          <t>自動車登録番号を入力してください。</t>
        </r>
      </text>
    </comment>
    <comment ref="I33" authorId="0" shapeId="0" xr:uid="{00000000-0006-0000-2C00-00003D000000}">
      <text>
        <r>
          <rPr>
            <b/>
            <sz val="9"/>
            <color indexed="81"/>
            <rFont val="ＭＳ Ｐゴシック"/>
            <family val="3"/>
            <charset val="128"/>
          </rPr>
          <t>燃料供給量を入力してください。</t>
        </r>
      </text>
    </comment>
    <comment ref="L33" authorId="0" shapeId="0" xr:uid="{00000000-0006-0000-2C00-00003E000000}">
      <text>
        <r>
          <rPr>
            <b/>
            <sz val="9"/>
            <color indexed="81"/>
            <rFont val="ＭＳ Ｐゴシック"/>
            <family val="3"/>
            <charset val="128"/>
          </rPr>
          <t>燃料供給金額を入力してください。</t>
        </r>
      </text>
    </comment>
    <comment ref="A34" authorId="0" shapeId="0" xr:uid="{A66D098B-8350-4D1A-8537-25177AF508F2}">
      <text>
        <r>
          <rPr>
            <b/>
            <sz val="9"/>
            <color indexed="81"/>
            <rFont val="ＭＳ Ｐゴシック"/>
            <family val="3"/>
            <charset val="128"/>
          </rPr>
          <t>燃料供給年月日を入力してください。</t>
        </r>
      </text>
    </comment>
    <comment ref="E34" authorId="0" shapeId="0" xr:uid="{00000000-0006-0000-2C00-000040000000}">
      <text>
        <r>
          <rPr>
            <b/>
            <sz val="9"/>
            <color indexed="81"/>
            <rFont val="ＭＳ Ｐゴシック"/>
            <family val="3"/>
            <charset val="128"/>
          </rPr>
          <t>自動車登録番号を入力してください。</t>
        </r>
      </text>
    </comment>
    <comment ref="I34" authorId="0" shapeId="0" xr:uid="{00000000-0006-0000-2C00-000041000000}">
      <text>
        <r>
          <rPr>
            <b/>
            <sz val="9"/>
            <color indexed="81"/>
            <rFont val="ＭＳ Ｐゴシック"/>
            <family val="3"/>
            <charset val="128"/>
          </rPr>
          <t>燃料供給量を入力してください。</t>
        </r>
      </text>
    </comment>
    <comment ref="L34" authorId="0" shapeId="0" xr:uid="{00000000-0006-0000-2C00-000042000000}">
      <text>
        <r>
          <rPr>
            <b/>
            <sz val="9"/>
            <color indexed="81"/>
            <rFont val="ＭＳ Ｐゴシック"/>
            <family val="3"/>
            <charset val="128"/>
          </rPr>
          <t>燃料供給金額を入力してください。</t>
        </r>
      </text>
    </comment>
    <comment ref="A35" authorId="0" shapeId="0" xr:uid="{5EFAB626-AD08-4EC8-9F1E-F3B0B433D7FF}">
      <text>
        <r>
          <rPr>
            <b/>
            <sz val="9"/>
            <color indexed="81"/>
            <rFont val="ＭＳ Ｐゴシック"/>
            <family val="3"/>
            <charset val="128"/>
          </rPr>
          <t>燃料供給年月日を入力してください。</t>
        </r>
      </text>
    </comment>
    <comment ref="E35" authorId="0" shapeId="0" xr:uid="{00000000-0006-0000-2C00-000044000000}">
      <text>
        <r>
          <rPr>
            <b/>
            <sz val="9"/>
            <color indexed="81"/>
            <rFont val="ＭＳ Ｐゴシック"/>
            <family val="3"/>
            <charset val="128"/>
          </rPr>
          <t>自動車登録番号を入力してください。</t>
        </r>
      </text>
    </comment>
    <comment ref="I35" authorId="0" shapeId="0" xr:uid="{00000000-0006-0000-2C00-000045000000}">
      <text>
        <r>
          <rPr>
            <b/>
            <sz val="9"/>
            <color indexed="81"/>
            <rFont val="ＭＳ Ｐゴシック"/>
            <family val="3"/>
            <charset val="128"/>
          </rPr>
          <t>燃料供給量を入力してください。</t>
        </r>
      </text>
    </comment>
    <comment ref="L35" authorId="0" shapeId="0" xr:uid="{00000000-0006-0000-2C00-000046000000}">
      <text>
        <r>
          <rPr>
            <b/>
            <sz val="9"/>
            <color indexed="81"/>
            <rFont val="ＭＳ Ｐゴシック"/>
            <family val="3"/>
            <charset val="128"/>
          </rPr>
          <t>燃料供給金額を入力してください。</t>
        </r>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7" authorId="0" shapeId="0" xr:uid="{00000000-0006-0000-2D00-000001000000}">
      <text>
        <r>
          <rPr>
            <b/>
            <sz val="9"/>
            <color indexed="81"/>
            <rFont val="ＭＳ Ｐゴシック"/>
            <family val="3"/>
            <charset val="128"/>
          </rPr>
          <t>証明年月日を入力してください。</t>
        </r>
      </text>
    </comment>
    <comment ref="F15" authorId="0" shapeId="0" xr:uid="{00000000-0006-0000-2D00-000002000000}">
      <text>
        <r>
          <rPr>
            <b/>
            <sz val="9"/>
            <color indexed="81"/>
            <rFont val="ＭＳ Ｐゴシック"/>
            <family val="3"/>
            <charset val="128"/>
          </rPr>
          <t>運転手の氏名及び住所を入力してください。</t>
        </r>
      </text>
    </comment>
    <comment ref="A19" authorId="0" shapeId="0" xr:uid="{00000000-0006-0000-2D00-000003000000}">
      <text>
        <r>
          <rPr>
            <b/>
            <sz val="9"/>
            <color indexed="81"/>
            <rFont val="ＭＳ Ｐゴシック"/>
            <family val="3"/>
            <charset val="128"/>
          </rPr>
          <t>雇用年月日を入力してください。</t>
        </r>
      </text>
    </comment>
    <comment ref="E19" authorId="0" shapeId="0" xr:uid="{00000000-0006-0000-2D00-000004000000}">
      <text>
        <r>
          <rPr>
            <b/>
            <sz val="9"/>
            <color indexed="81"/>
            <rFont val="ＭＳ Ｐゴシック"/>
            <family val="3"/>
            <charset val="128"/>
          </rPr>
          <t>報酬の額を入力してください。</t>
        </r>
      </text>
    </comment>
    <comment ref="A20" authorId="0" shapeId="0" xr:uid="{00000000-0006-0000-2D00-000005000000}">
      <text>
        <r>
          <rPr>
            <b/>
            <sz val="9"/>
            <color indexed="81"/>
            <rFont val="ＭＳ Ｐゴシック"/>
            <family val="3"/>
            <charset val="128"/>
          </rPr>
          <t>雇用年月日を入力してください。</t>
        </r>
      </text>
    </comment>
    <comment ref="E20" authorId="0" shapeId="0" xr:uid="{00000000-0006-0000-2D00-000006000000}">
      <text>
        <r>
          <rPr>
            <b/>
            <sz val="9"/>
            <color indexed="81"/>
            <rFont val="ＭＳ Ｐゴシック"/>
            <family val="3"/>
            <charset val="128"/>
          </rPr>
          <t>報酬の額を入力してください。</t>
        </r>
      </text>
    </comment>
    <comment ref="A21" authorId="0" shapeId="0" xr:uid="{00000000-0006-0000-2D00-000007000000}">
      <text>
        <r>
          <rPr>
            <b/>
            <sz val="9"/>
            <color indexed="81"/>
            <rFont val="ＭＳ Ｐゴシック"/>
            <family val="3"/>
            <charset val="128"/>
          </rPr>
          <t>雇用年月日を入力してください。</t>
        </r>
      </text>
    </comment>
    <comment ref="E21" authorId="0" shapeId="0" xr:uid="{00000000-0006-0000-2D00-000008000000}">
      <text>
        <r>
          <rPr>
            <b/>
            <sz val="9"/>
            <color indexed="81"/>
            <rFont val="ＭＳ Ｐゴシック"/>
            <family val="3"/>
            <charset val="128"/>
          </rPr>
          <t>報酬の額を入力してください。</t>
        </r>
      </text>
    </comment>
    <comment ref="A22" authorId="0" shapeId="0" xr:uid="{00000000-0006-0000-2D00-000009000000}">
      <text>
        <r>
          <rPr>
            <b/>
            <sz val="9"/>
            <color indexed="81"/>
            <rFont val="ＭＳ Ｐゴシック"/>
            <family val="3"/>
            <charset val="128"/>
          </rPr>
          <t>雇用年月日を入力してください。</t>
        </r>
      </text>
    </comment>
    <comment ref="E22" authorId="0" shapeId="0" xr:uid="{00000000-0006-0000-2D00-00000A000000}">
      <text>
        <r>
          <rPr>
            <b/>
            <sz val="9"/>
            <color indexed="81"/>
            <rFont val="ＭＳ Ｐゴシック"/>
            <family val="3"/>
            <charset val="128"/>
          </rPr>
          <t>報酬の額を入力してください。</t>
        </r>
      </text>
    </comment>
    <comment ref="A23" authorId="0" shapeId="0" xr:uid="{00000000-0006-0000-2D00-00000B000000}">
      <text>
        <r>
          <rPr>
            <b/>
            <sz val="9"/>
            <color indexed="81"/>
            <rFont val="ＭＳ Ｐゴシック"/>
            <family val="3"/>
            <charset val="128"/>
          </rPr>
          <t>雇用年月日を入力してください。</t>
        </r>
      </text>
    </comment>
    <comment ref="E23" authorId="0" shapeId="0" xr:uid="{00000000-0006-0000-2D00-00000C000000}">
      <text>
        <r>
          <rPr>
            <b/>
            <sz val="9"/>
            <color indexed="81"/>
            <rFont val="ＭＳ Ｐゴシック"/>
            <family val="3"/>
            <charset val="128"/>
          </rPr>
          <t>報酬の額を入力してください。</t>
        </r>
      </text>
    </comment>
    <comment ref="A24" authorId="0" shapeId="0" xr:uid="{00000000-0006-0000-2D00-00000D000000}">
      <text>
        <r>
          <rPr>
            <b/>
            <sz val="9"/>
            <color indexed="81"/>
            <rFont val="ＭＳ Ｐゴシック"/>
            <family val="3"/>
            <charset val="128"/>
          </rPr>
          <t>雇用年月日を入力してください。</t>
        </r>
      </text>
    </comment>
    <comment ref="E24" authorId="0" shapeId="0" xr:uid="{00000000-0006-0000-2D00-00000E000000}">
      <text>
        <r>
          <rPr>
            <b/>
            <sz val="9"/>
            <color indexed="81"/>
            <rFont val="ＭＳ Ｐゴシック"/>
            <family val="3"/>
            <charset val="128"/>
          </rPr>
          <t>報酬の額を入力してください。</t>
        </r>
      </text>
    </comment>
    <comment ref="A25" authorId="0" shapeId="0" xr:uid="{00000000-0006-0000-2D00-00000F000000}">
      <text>
        <r>
          <rPr>
            <b/>
            <sz val="9"/>
            <color indexed="81"/>
            <rFont val="ＭＳ Ｐゴシック"/>
            <family val="3"/>
            <charset val="128"/>
          </rPr>
          <t>雇用年月日を入力してください。</t>
        </r>
      </text>
    </comment>
    <comment ref="E25" authorId="0" shapeId="0" xr:uid="{00000000-0006-0000-2D00-000010000000}">
      <text>
        <r>
          <rPr>
            <b/>
            <sz val="9"/>
            <color indexed="81"/>
            <rFont val="ＭＳ Ｐゴシック"/>
            <family val="3"/>
            <charset val="128"/>
          </rPr>
          <t>報酬の額を入力してください。</t>
        </r>
      </text>
    </comment>
    <comment ref="A26" authorId="0" shapeId="0" xr:uid="{00000000-0006-0000-2D00-000011000000}">
      <text>
        <r>
          <rPr>
            <b/>
            <sz val="9"/>
            <color indexed="81"/>
            <rFont val="ＭＳ Ｐゴシック"/>
            <family val="3"/>
            <charset val="128"/>
          </rPr>
          <t>雇用年月日を入力してください。</t>
        </r>
      </text>
    </comment>
    <comment ref="E26" authorId="0" shapeId="0" xr:uid="{00000000-0006-0000-2D00-000012000000}">
      <text>
        <r>
          <rPr>
            <b/>
            <sz val="9"/>
            <color indexed="81"/>
            <rFont val="ＭＳ Ｐゴシック"/>
            <family val="3"/>
            <charset val="128"/>
          </rPr>
          <t>報酬の額を入力してください。</t>
        </r>
      </text>
    </comment>
    <comment ref="A27" authorId="0" shapeId="0" xr:uid="{00000000-0006-0000-2D00-000013000000}">
      <text>
        <r>
          <rPr>
            <b/>
            <sz val="9"/>
            <color indexed="81"/>
            <rFont val="ＭＳ Ｐゴシック"/>
            <family val="3"/>
            <charset val="128"/>
          </rPr>
          <t>雇用年月日を入力してください。</t>
        </r>
      </text>
    </comment>
    <comment ref="E27" authorId="0" shapeId="0" xr:uid="{00000000-0006-0000-2D00-000014000000}">
      <text>
        <r>
          <rPr>
            <b/>
            <sz val="9"/>
            <color indexed="81"/>
            <rFont val="ＭＳ Ｐゴシック"/>
            <family val="3"/>
            <charset val="128"/>
          </rPr>
          <t>報酬の額を入力してください。</t>
        </r>
      </text>
    </comment>
    <comment ref="A28" authorId="0" shapeId="0" xr:uid="{00000000-0006-0000-2D00-000015000000}">
      <text>
        <r>
          <rPr>
            <b/>
            <sz val="9"/>
            <color indexed="81"/>
            <rFont val="ＭＳ Ｐゴシック"/>
            <family val="3"/>
            <charset val="128"/>
          </rPr>
          <t>雇用年月日を入力してください。</t>
        </r>
      </text>
    </comment>
    <comment ref="E28" authorId="0" shapeId="0" xr:uid="{00000000-0006-0000-2D00-000016000000}">
      <text>
        <r>
          <rPr>
            <b/>
            <sz val="9"/>
            <color indexed="81"/>
            <rFont val="ＭＳ Ｐゴシック"/>
            <family val="3"/>
            <charset val="128"/>
          </rPr>
          <t>報酬の額を入力してください。</t>
        </r>
      </text>
    </comment>
    <comment ref="A29" authorId="0" shapeId="0" xr:uid="{00000000-0006-0000-2D00-000017000000}">
      <text>
        <r>
          <rPr>
            <b/>
            <sz val="9"/>
            <color indexed="81"/>
            <rFont val="ＭＳ Ｐゴシック"/>
            <family val="3"/>
            <charset val="128"/>
          </rPr>
          <t>雇用年月日を入力してください。</t>
        </r>
      </text>
    </comment>
    <comment ref="E29" authorId="0" shapeId="0" xr:uid="{00000000-0006-0000-2D00-000018000000}">
      <text>
        <r>
          <rPr>
            <b/>
            <sz val="9"/>
            <color indexed="81"/>
            <rFont val="ＭＳ Ｐゴシック"/>
            <family val="3"/>
            <charset val="128"/>
          </rPr>
          <t>報酬の額を入力してください。</t>
        </r>
      </text>
    </comment>
    <comment ref="A30" authorId="0" shapeId="0" xr:uid="{00000000-0006-0000-2D00-000019000000}">
      <text>
        <r>
          <rPr>
            <b/>
            <sz val="9"/>
            <color indexed="81"/>
            <rFont val="ＭＳ Ｐゴシック"/>
            <family val="3"/>
            <charset val="128"/>
          </rPr>
          <t>雇用年月日を入力してください。</t>
        </r>
      </text>
    </comment>
    <comment ref="E30" authorId="0" shapeId="0" xr:uid="{00000000-0006-0000-2D00-00001A000000}">
      <text>
        <r>
          <rPr>
            <b/>
            <sz val="9"/>
            <color indexed="81"/>
            <rFont val="ＭＳ Ｐゴシック"/>
            <family val="3"/>
            <charset val="128"/>
          </rPr>
          <t>報酬の額を入力してください。</t>
        </r>
      </text>
    </comment>
    <comment ref="A31" authorId="0" shapeId="0" xr:uid="{00000000-0006-0000-2D00-00001B000000}">
      <text>
        <r>
          <rPr>
            <b/>
            <sz val="9"/>
            <color indexed="81"/>
            <rFont val="ＭＳ Ｐゴシック"/>
            <family val="3"/>
            <charset val="128"/>
          </rPr>
          <t>雇用年月日を入力してください。</t>
        </r>
      </text>
    </comment>
    <comment ref="E31" authorId="0" shapeId="0" xr:uid="{00000000-0006-0000-2D00-00001C000000}">
      <text>
        <r>
          <rPr>
            <b/>
            <sz val="9"/>
            <color indexed="81"/>
            <rFont val="ＭＳ Ｐゴシック"/>
            <family val="3"/>
            <charset val="128"/>
          </rPr>
          <t>報酬の額を入力してください。</t>
        </r>
      </text>
    </comment>
    <comment ref="A32" authorId="0" shapeId="0" xr:uid="{00000000-0006-0000-2D00-00001D000000}">
      <text>
        <r>
          <rPr>
            <b/>
            <sz val="9"/>
            <color indexed="81"/>
            <rFont val="ＭＳ Ｐゴシック"/>
            <family val="3"/>
            <charset val="128"/>
          </rPr>
          <t>雇用年月日を入力してください。</t>
        </r>
      </text>
    </comment>
    <comment ref="E32" authorId="0" shapeId="0" xr:uid="{00000000-0006-0000-2D00-00001E000000}">
      <text>
        <r>
          <rPr>
            <b/>
            <sz val="9"/>
            <color indexed="81"/>
            <rFont val="ＭＳ Ｐゴシック"/>
            <family val="3"/>
            <charset val="128"/>
          </rPr>
          <t>報酬の額を入力してください。</t>
        </r>
      </text>
    </comment>
    <comment ref="A33" authorId="0" shapeId="0" xr:uid="{00000000-0006-0000-2D00-00001F000000}">
      <text>
        <r>
          <rPr>
            <b/>
            <sz val="9"/>
            <color indexed="81"/>
            <rFont val="ＭＳ Ｐゴシック"/>
            <family val="3"/>
            <charset val="128"/>
          </rPr>
          <t>雇用年月日を入力してください。</t>
        </r>
      </text>
    </comment>
    <comment ref="E33" authorId="0" shapeId="0" xr:uid="{00000000-0006-0000-2D00-000020000000}">
      <text>
        <r>
          <rPr>
            <b/>
            <sz val="9"/>
            <color indexed="81"/>
            <rFont val="ＭＳ Ｐゴシック"/>
            <family val="3"/>
            <charset val="128"/>
          </rPr>
          <t>報酬の額を入力してください。</t>
        </r>
      </text>
    </comment>
    <comment ref="A34" authorId="0" shapeId="0" xr:uid="{00000000-0006-0000-2D00-000021000000}">
      <text>
        <r>
          <rPr>
            <b/>
            <sz val="9"/>
            <color indexed="81"/>
            <rFont val="ＭＳ Ｐゴシック"/>
            <family val="3"/>
            <charset val="128"/>
          </rPr>
          <t>雇用年月日を入力してください。</t>
        </r>
      </text>
    </comment>
    <comment ref="E34" authorId="0" shapeId="0" xr:uid="{00000000-0006-0000-2D00-000022000000}">
      <text>
        <r>
          <rPr>
            <b/>
            <sz val="9"/>
            <color indexed="81"/>
            <rFont val="ＭＳ Ｐゴシック"/>
            <family val="3"/>
            <charset val="128"/>
          </rPr>
          <t>報酬の額を入力してください。</t>
        </r>
      </text>
    </comment>
    <comment ref="A35" authorId="0" shapeId="0" xr:uid="{00000000-0006-0000-2D00-000023000000}">
      <text>
        <r>
          <rPr>
            <b/>
            <sz val="9"/>
            <color indexed="81"/>
            <rFont val="ＭＳ Ｐゴシック"/>
            <family val="3"/>
            <charset val="128"/>
          </rPr>
          <t>雇用年月日を入力してください。</t>
        </r>
      </text>
    </comment>
    <comment ref="E35" authorId="0" shapeId="0" xr:uid="{00000000-0006-0000-2D00-000024000000}">
      <text>
        <r>
          <rPr>
            <b/>
            <sz val="9"/>
            <color indexed="81"/>
            <rFont val="ＭＳ Ｐゴシック"/>
            <family val="3"/>
            <charset val="128"/>
          </rPr>
          <t>報酬の額を入力してください。</t>
        </r>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2E00-000001000000}">
      <text>
        <r>
          <rPr>
            <b/>
            <sz val="9"/>
            <color indexed="81"/>
            <rFont val="ＭＳ Ｐゴシック"/>
            <family val="3"/>
            <charset val="128"/>
          </rPr>
          <t>請求年月日を入力後印刷するか、印刷後手書きで御記入くださるようお願いします。</t>
        </r>
      </text>
    </comment>
    <comment ref="D26" authorId="0" shapeId="0" xr:uid="{00000000-0006-0000-2E00-000002000000}">
      <text>
        <r>
          <rPr>
            <b/>
            <sz val="9"/>
            <color indexed="81"/>
            <rFont val="ＭＳ Ｐゴシック"/>
            <family val="3"/>
            <charset val="128"/>
          </rPr>
          <t>入力してください。</t>
        </r>
      </text>
    </comment>
    <comment ref="A27" authorId="0" shapeId="0" xr:uid="{00000000-0006-0000-2E00-000003000000}">
      <text>
        <r>
          <rPr>
            <b/>
            <sz val="9"/>
            <color indexed="81"/>
            <rFont val="ＭＳ Ｐゴシック"/>
            <family val="3"/>
            <charset val="128"/>
          </rPr>
          <t xml:space="preserve">契約年月日を入力してください。
</t>
        </r>
      </text>
    </comment>
    <comment ref="I27" authorId="0" shapeId="0" xr:uid="{00000000-0006-0000-2E00-000004000000}">
      <text>
        <r>
          <rPr>
            <b/>
            <sz val="9"/>
            <color indexed="81"/>
            <rFont val="ＭＳ Ｐゴシック"/>
            <family val="3"/>
            <charset val="128"/>
          </rPr>
          <t>作成契約枚数を入力してください。</t>
        </r>
      </text>
    </comment>
    <comment ref="L27" authorId="0" shapeId="0" xr:uid="{00000000-0006-0000-2E00-000005000000}">
      <text>
        <r>
          <rPr>
            <b/>
            <sz val="9"/>
            <color indexed="81"/>
            <rFont val="ＭＳ Ｐゴシック"/>
            <family val="3"/>
            <charset val="128"/>
          </rPr>
          <t>作成契約金額を入力してください。</t>
        </r>
      </text>
    </comment>
  </commentList>
</comments>
</file>

<file path=xl/comments3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5" authorId="0" shapeId="0" xr:uid="{00000000-0006-0000-2F00-000001000000}">
      <text>
        <r>
          <rPr>
            <b/>
            <sz val="12"/>
            <color indexed="81"/>
            <rFont val="ＭＳ Ｐゴシック"/>
            <family val="3"/>
            <charset val="128"/>
          </rPr>
          <t>申請年月日を入力してください。</t>
        </r>
      </text>
    </comment>
    <comment ref="D19" authorId="0" shapeId="0" xr:uid="{00000000-0006-0000-2F00-000002000000}">
      <text>
        <r>
          <rPr>
            <b/>
            <sz val="12"/>
            <color indexed="81"/>
            <rFont val="ＭＳ Ｐゴシック"/>
            <family val="3"/>
            <charset val="128"/>
          </rPr>
          <t>契約年月日を入力してください。</t>
        </r>
        <r>
          <rPr>
            <sz val="9"/>
            <color indexed="81"/>
            <rFont val="ＭＳ Ｐゴシック"/>
            <family val="3"/>
            <charset val="128"/>
          </rPr>
          <t xml:space="preserve">
</t>
        </r>
      </text>
    </comment>
    <comment ref="B22" authorId="0" shapeId="0" xr:uid="{00000000-0006-0000-2F00-000003000000}">
      <text>
        <r>
          <rPr>
            <b/>
            <sz val="9"/>
            <color indexed="81"/>
            <rFont val="ＭＳ Ｐゴシック"/>
            <family val="3"/>
            <charset val="128"/>
          </rPr>
          <t>もれなく記入してください。</t>
        </r>
      </text>
    </comment>
    <comment ref="E26" authorId="0" shapeId="0" xr:uid="{00000000-0006-0000-2F00-000004000000}">
      <text>
        <r>
          <rPr>
            <b/>
            <sz val="9"/>
            <color indexed="81"/>
            <rFont val="ＭＳ Ｐゴシック"/>
            <family val="3"/>
            <charset val="128"/>
          </rPr>
          <t>確認申請枚数を入力してください。</t>
        </r>
      </text>
    </comment>
    <comment ref="F29" authorId="0" shapeId="0" xr:uid="{00000000-0006-0000-2F00-000005000000}">
      <text>
        <r>
          <rPr>
            <b/>
            <sz val="9"/>
            <color indexed="81"/>
            <rFont val="ＭＳ Ｐゴシック"/>
            <family val="3"/>
            <charset val="128"/>
          </rPr>
          <t>入力してください。</t>
        </r>
      </text>
    </comment>
    <comment ref="J29" authorId="0" shapeId="0" xr:uid="{00000000-0006-0000-2F00-000006000000}">
      <text>
        <r>
          <rPr>
            <b/>
            <sz val="9"/>
            <color indexed="81"/>
            <rFont val="ＭＳ Ｐゴシック"/>
            <family val="3"/>
            <charset val="128"/>
          </rPr>
          <t>入力してください。</t>
        </r>
      </text>
    </comment>
    <comment ref="F30" authorId="0" shapeId="0" xr:uid="{00000000-0006-0000-2F00-000007000000}">
      <text>
        <r>
          <rPr>
            <b/>
            <sz val="9"/>
            <color indexed="81"/>
            <rFont val="ＭＳ Ｐゴシック"/>
            <family val="3"/>
            <charset val="128"/>
          </rPr>
          <t>入力してください。</t>
        </r>
      </text>
    </comment>
    <comment ref="J30" authorId="0" shapeId="0" xr:uid="{00000000-0006-0000-2F00-000008000000}">
      <text>
        <r>
          <rPr>
            <b/>
            <sz val="9"/>
            <color indexed="81"/>
            <rFont val="ＭＳ Ｐゴシック"/>
            <family val="3"/>
            <charset val="128"/>
          </rPr>
          <t>入力してください。</t>
        </r>
      </text>
    </comment>
    <comment ref="F31" authorId="0" shapeId="0" xr:uid="{00000000-0006-0000-2F00-000009000000}">
      <text>
        <r>
          <rPr>
            <b/>
            <sz val="9"/>
            <color indexed="81"/>
            <rFont val="ＭＳ Ｐゴシック"/>
            <family val="3"/>
            <charset val="128"/>
          </rPr>
          <t>入力してください。</t>
        </r>
      </text>
    </comment>
    <comment ref="J31" authorId="0" shapeId="0" xr:uid="{00000000-0006-0000-2F00-00000A000000}">
      <text>
        <r>
          <rPr>
            <b/>
            <sz val="9"/>
            <color indexed="81"/>
            <rFont val="ＭＳ Ｐゴシック"/>
            <family val="3"/>
            <charset val="128"/>
          </rPr>
          <t>入力してください。</t>
        </r>
      </text>
    </comment>
  </commentList>
</comments>
</file>

<file path=xl/comments3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9" authorId="0" shapeId="0" xr:uid="{00000000-0006-0000-3000-000001000000}">
      <text>
        <r>
          <rPr>
            <b/>
            <sz val="9"/>
            <color indexed="81"/>
            <rFont val="ＭＳ Ｐゴシック"/>
            <family val="3"/>
            <charset val="128"/>
          </rPr>
          <t>確認枚数を入力してください。</t>
        </r>
      </text>
    </comment>
  </commentList>
</comments>
</file>

<file path=xl/comments3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9" authorId="0" shapeId="0" xr:uid="{00000000-0006-0000-3100-000001000000}">
      <text>
        <r>
          <rPr>
            <b/>
            <sz val="12"/>
            <color indexed="81"/>
            <rFont val="ＭＳ Ｐゴシック"/>
            <family val="3"/>
            <charset val="128"/>
          </rPr>
          <t>証明年月日を入力してください。</t>
        </r>
        <r>
          <rPr>
            <sz val="12"/>
            <color indexed="81"/>
            <rFont val="ＭＳ Ｐゴシック"/>
            <family val="3"/>
            <charset val="128"/>
          </rPr>
          <t xml:space="preserve">
</t>
        </r>
      </text>
    </comment>
    <comment ref="F19" authorId="0" shapeId="0" xr:uid="{00000000-0006-0000-3100-000002000000}">
      <text>
        <r>
          <rPr>
            <b/>
            <sz val="9"/>
            <color indexed="81"/>
            <rFont val="ＭＳ Ｐゴシック"/>
            <family val="3"/>
            <charset val="128"/>
          </rPr>
          <t>もれなく御記入ください。</t>
        </r>
      </text>
    </comment>
    <comment ref="F22" authorId="0" shapeId="0" xr:uid="{00000000-0006-0000-3100-000003000000}">
      <text>
        <r>
          <rPr>
            <b/>
            <sz val="9"/>
            <color indexed="81"/>
            <rFont val="ＭＳ Ｐゴシック"/>
            <family val="3"/>
            <charset val="128"/>
          </rPr>
          <t>枚数を入力してください。</t>
        </r>
      </text>
    </comment>
    <comment ref="F23" authorId="0" shapeId="0" xr:uid="{00000000-0006-0000-3100-000004000000}">
      <text>
        <r>
          <rPr>
            <b/>
            <sz val="9"/>
            <color indexed="81"/>
            <rFont val="ＭＳ Ｐゴシック"/>
            <family val="3"/>
            <charset val="128"/>
          </rPr>
          <t>金額を入力してください。</t>
        </r>
      </text>
    </comment>
  </commentList>
</comments>
</file>

<file path=xl/comments3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00000000-0006-0000-3200-000001000000}">
      <text>
        <r>
          <rPr>
            <b/>
            <sz val="9"/>
            <color indexed="81"/>
            <rFont val="ＭＳ Ｐゴシック"/>
            <family val="3"/>
            <charset val="128"/>
          </rPr>
          <t>請求年月日を入力後印刷するか、印刷後手書きで御記入くださるようお願いします。</t>
        </r>
      </text>
    </comment>
    <comment ref="K8" authorId="0" shapeId="0" xr:uid="{00000000-0006-0000-3200-000002000000}">
      <text>
        <r>
          <rPr>
            <b/>
            <sz val="9"/>
            <color indexed="81"/>
            <rFont val="ＭＳ Ｐゴシック"/>
            <family val="3"/>
            <charset val="128"/>
          </rPr>
          <t>もれなく御記入くださるようお願いします。</t>
        </r>
      </text>
    </comment>
    <comment ref="K11" authorId="0" shapeId="0" xr:uid="{00000000-0006-0000-3200-000003000000}">
      <text>
        <r>
          <rPr>
            <b/>
            <sz val="9"/>
            <color indexed="81"/>
            <rFont val="ＭＳ Ｐゴシック"/>
            <family val="3"/>
            <charset val="128"/>
          </rPr>
          <t>電話番号を入力してくださるようお願いします。</t>
        </r>
      </text>
    </comment>
    <comment ref="E17" authorId="0" shapeId="0" xr:uid="{00000000-0006-0000-3200-000004000000}">
      <text>
        <r>
          <rPr>
            <b/>
            <sz val="12"/>
            <color indexed="81"/>
            <rFont val="ＭＳ Ｐゴシック"/>
            <family val="3"/>
            <charset val="128"/>
          </rPr>
          <t>　別記請求内訳書に記載された請求額が自動転記されます。
　まず内訳を作成してください。</t>
        </r>
      </text>
    </comment>
    <comment ref="F27" authorId="0" shapeId="0" xr:uid="{00000000-0006-0000-3200-000005000000}">
      <text>
        <r>
          <rPr>
            <b/>
            <sz val="9"/>
            <color indexed="81"/>
            <rFont val="ＭＳ Ｐゴシック"/>
            <family val="3"/>
            <charset val="128"/>
          </rPr>
          <t>必要事項をもれなく入力後印刷するか、印刷後御記入くださるようお願いします。</t>
        </r>
      </text>
    </comment>
    <comment ref="B39" authorId="0" shapeId="0" xr:uid="{00000000-0006-0000-3200-000006000000}">
      <text>
        <r>
          <rPr>
            <b/>
            <sz val="9"/>
            <color indexed="81"/>
            <rFont val="ＭＳ Ｐゴシック"/>
            <family val="3"/>
            <charset val="128"/>
          </rPr>
          <t>契約単価（税込）を入力してください。</t>
        </r>
      </text>
    </comment>
    <comment ref="D39" authorId="0" shapeId="0" xr:uid="{00000000-0006-0000-3200-000007000000}">
      <text>
        <r>
          <rPr>
            <b/>
            <sz val="9"/>
            <color indexed="81"/>
            <rFont val="ＭＳ Ｐゴシック"/>
            <family val="3"/>
            <charset val="128"/>
          </rPr>
          <t>作成枚数を入力してください。</t>
        </r>
      </text>
    </comment>
    <comment ref="F39" authorId="0" shapeId="0" xr:uid="{00000000-0006-0000-3200-000008000000}">
      <text>
        <r>
          <rPr>
            <b/>
            <sz val="9"/>
            <color indexed="81"/>
            <rFont val="ＭＳ Ｐゴシック"/>
            <family val="3"/>
            <charset val="128"/>
          </rPr>
          <t>自動計算されます。</t>
        </r>
      </text>
    </comment>
    <comment ref="H39" authorId="0" shapeId="0" xr:uid="{00000000-0006-0000-3200-000009000000}">
      <text>
        <r>
          <rPr>
            <b/>
            <sz val="9"/>
            <color indexed="81"/>
            <rFont val="ＭＳ Ｐゴシック"/>
            <family val="3"/>
            <charset val="128"/>
          </rPr>
          <t>　作成枚数による基準限度額単価が自動計算され、表示されます。
　本欄には数値を入力しないでくださるようお願いします。</t>
        </r>
      </text>
    </comment>
    <comment ref="J39" authorId="0" shapeId="0" xr:uid="{00000000-0006-0000-3200-00000A000000}">
      <text>
        <r>
          <rPr>
            <b/>
            <sz val="9"/>
            <color indexed="81"/>
            <rFont val="ＭＳ Ｐゴシック"/>
            <family val="3"/>
            <charset val="128"/>
          </rPr>
          <t>公職選挙法上の上限
枚数です。</t>
        </r>
      </text>
    </comment>
    <comment ref="L39" authorId="0" shapeId="0" xr:uid="{00000000-0006-0000-3200-00000B000000}">
      <text>
        <r>
          <rPr>
            <b/>
            <sz val="9"/>
            <color indexed="81"/>
            <rFont val="ＭＳ Ｐゴシック"/>
            <family val="3"/>
            <charset val="128"/>
          </rPr>
          <t xml:space="preserve">自動計算されます。
</t>
        </r>
      </text>
    </comment>
    <comment ref="N39" authorId="0" shapeId="0" xr:uid="{00000000-0006-0000-3200-00000C000000}">
      <text>
        <r>
          <rPr>
            <b/>
            <sz val="9"/>
            <color indexed="81"/>
            <rFont val="ＭＳ Ｐゴシック"/>
            <family val="3"/>
            <charset val="128"/>
          </rPr>
          <t xml:space="preserve">(A)と(D)で少ない方の額が自動表示されます。
</t>
        </r>
      </text>
    </comment>
    <comment ref="P39" authorId="0" shapeId="0" xr:uid="{00000000-0006-0000-3200-00000D000000}">
      <text>
        <r>
          <rPr>
            <b/>
            <sz val="9"/>
            <color indexed="81"/>
            <rFont val="ＭＳ Ｐゴシック"/>
            <family val="3"/>
            <charset val="128"/>
          </rPr>
          <t xml:space="preserve">(B)と（E)で少ない方の枚数が自動表示されます。
</t>
        </r>
      </text>
    </comment>
    <comment ref="R39" authorId="0" shapeId="0" xr:uid="{00000000-0006-0000-3200-00000E000000}">
      <text>
        <r>
          <rPr>
            <b/>
            <sz val="9"/>
            <color indexed="81"/>
            <rFont val="ＭＳ Ｐゴシック"/>
            <family val="3"/>
            <charset val="128"/>
          </rPr>
          <t>自動計算されます。</t>
        </r>
      </text>
    </comment>
  </commentList>
</comments>
</file>

<file path=xl/comments3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3300-000001000000}">
      <text>
        <r>
          <rPr>
            <b/>
            <sz val="9"/>
            <color indexed="81"/>
            <rFont val="ＭＳ Ｐゴシック"/>
            <family val="3"/>
            <charset val="128"/>
          </rPr>
          <t xml:space="preserve">届出年月日を入力してください。
</t>
        </r>
      </text>
    </comment>
    <comment ref="D26" authorId="0" shapeId="0" xr:uid="{00000000-0006-0000-3300-000002000000}">
      <text>
        <r>
          <rPr>
            <b/>
            <sz val="9"/>
            <color indexed="81"/>
            <rFont val="ＭＳ Ｐゴシック"/>
            <family val="3"/>
            <charset val="128"/>
          </rPr>
          <t>入力してください。</t>
        </r>
      </text>
    </comment>
    <comment ref="A27" authorId="0" shapeId="0" xr:uid="{00000000-0006-0000-3300-000003000000}">
      <text>
        <r>
          <rPr>
            <b/>
            <sz val="9"/>
            <color indexed="81"/>
            <rFont val="ＭＳ Ｐゴシック"/>
            <family val="3"/>
            <charset val="128"/>
          </rPr>
          <t xml:space="preserve">契約年月日を入力してください。
</t>
        </r>
      </text>
    </comment>
    <comment ref="I27" authorId="0" shapeId="0" xr:uid="{00000000-0006-0000-3300-000004000000}">
      <text>
        <r>
          <rPr>
            <b/>
            <sz val="9"/>
            <color indexed="81"/>
            <rFont val="ＭＳ Ｐゴシック"/>
            <family val="3"/>
            <charset val="128"/>
          </rPr>
          <t>作成契約枚数を入力してください。</t>
        </r>
      </text>
    </comment>
    <comment ref="L27" authorId="0" shapeId="0" xr:uid="{00000000-0006-0000-3300-000005000000}">
      <text>
        <r>
          <rPr>
            <b/>
            <sz val="9"/>
            <color indexed="81"/>
            <rFont val="ＭＳ Ｐゴシック"/>
            <family val="3"/>
            <charset val="128"/>
          </rPr>
          <t>作成契約金額を入力してください。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6" authorId="0" shapeId="0" xr:uid="{00000000-0006-0000-0500-000001000000}">
      <text>
        <r>
          <rPr>
            <b/>
            <sz val="9"/>
            <color indexed="81"/>
            <rFont val="ＭＳ Ｐゴシック"/>
            <family val="3"/>
            <charset val="128"/>
          </rPr>
          <t>　所属党派証明書が所属政党等から交付された場合は、この様式による必要はありません。</t>
        </r>
      </text>
    </comment>
    <comment ref="D28" authorId="0" shapeId="0" xr:uid="{00000000-0006-0000-0500-000002000000}">
      <text>
        <r>
          <rPr>
            <b/>
            <sz val="9"/>
            <color indexed="81"/>
            <rFont val="ＭＳ Ｐゴシック"/>
            <family val="3"/>
            <charset val="128"/>
          </rPr>
          <t>・各政党の証明年月日を御記入ください。
・各政党等の作成した様式がある場合は、当該様式で結構です。</t>
        </r>
      </text>
    </comment>
  </commentList>
</comments>
</file>

<file path=xl/comments4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5" authorId="0" shapeId="0" xr:uid="{00000000-0006-0000-3400-000001000000}">
      <text>
        <r>
          <rPr>
            <b/>
            <sz val="9"/>
            <color indexed="81"/>
            <rFont val="ＭＳ Ｐゴシック"/>
            <family val="3"/>
            <charset val="128"/>
          </rPr>
          <t>申請年月日を入力してください。</t>
        </r>
      </text>
    </comment>
    <comment ref="G19" authorId="0" shapeId="0" xr:uid="{00000000-0006-0000-3400-000002000000}">
      <text>
        <r>
          <rPr>
            <b/>
            <sz val="9"/>
            <color indexed="81"/>
            <rFont val="ＭＳ Ｐゴシック"/>
            <family val="3"/>
            <charset val="128"/>
          </rPr>
          <t>契約年月日を入力してください。</t>
        </r>
      </text>
    </comment>
    <comment ref="B22" authorId="0" shapeId="0" xr:uid="{00000000-0006-0000-3400-000003000000}">
      <text>
        <r>
          <rPr>
            <b/>
            <sz val="9"/>
            <color indexed="81"/>
            <rFont val="ＭＳ Ｐゴシック"/>
            <family val="3"/>
            <charset val="128"/>
          </rPr>
          <t>もれなく記入してください。</t>
        </r>
      </text>
    </comment>
    <comment ref="E26" authorId="0" shapeId="0" xr:uid="{00000000-0006-0000-3400-000004000000}">
      <text>
        <r>
          <rPr>
            <b/>
            <sz val="9"/>
            <color indexed="81"/>
            <rFont val="ＭＳ Ｐゴシック"/>
            <family val="3"/>
            <charset val="128"/>
          </rPr>
          <t>確認申請枚数を入力してください。</t>
        </r>
      </text>
    </comment>
    <comment ref="F29" authorId="0" shapeId="0" xr:uid="{00000000-0006-0000-3400-000005000000}">
      <text>
        <r>
          <rPr>
            <b/>
            <sz val="9"/>
            <color indexed="81"/>
            <rFont val="ＭＳ Ｐゴシック"/>
            <family val="3"/>
            <charset val="128"/>
          </rPr>
          <t>入力してください。</t>
        </r>
      </text>
    </comment>
    <comment ref="J29" authorId="0" shapeId="0" xr:uid="{00000000-0006-0000-3400-000006000000}">
      <text>
        <r>
          <rPr>
            <b/>
            <sz val="9"/>
            <color indexed="81"/>
            <rFont val="ＭＳ Ｐゴシック"/>
            <family val="3"/>
            <charset val="128"/>
          </rPr>
          <t>入力してください。</t>
        </r>
      </text>
    </comment>
    <comment ref="F30" authorId="0" shapeId="0" xr:uid="{00000000-0006-0000-3400-000007000000}">
      <text>
        <r>
          <rPr>
            <b/>
            <sz val="9"/>
            <color indexed="81"/>
            <rFont val="ＭＳ Ｐゴシック"/>
            <family val="3"/>
            <charset val="128"/>
          </rPr>
          <t>入力してください。</t>
        </r>
      </text>
    </comment>
    <comment ref="J30" authorId="0" shapeId="0" xr:uid="{00000000-0006-0000-3400-000008000000}">
      <text>
        <r>
          <rPr>
            <b/>
            <sz val="9"/>
            <color indexed="81"/>
            <rFont val="ＭＳ Ｐゴシック"/>
            <family val="3"/>
            <charset val="128"/>
          </rPr>
          <t>入力してください。</t>
        </r>
      </text>
    </comment>
    <comment ref="F31" authorId="0" shapeId="0" xr:uid="{00000000-0006-0000-3400-000009000000}">
      <text>
        <r>
          <rPr>
            <b/>
            <sz val="9"/>
            <color indexed="81"/>
            <rFont val="ＭＳ Ｐゴシック"/>
            <family val="3"/>
            <charset val="128"/>
          </rPr>
          <t>入力してください。</t>
        </r>
      </text>
    </comment>
    <comment ref="J31" authorId="0" shapeId="0" xr:uid="{00000000-0006-0000-3400-00000A000000}">
      <text>
        <r>
          <rPr>
            <b/>
            <sz val="9"/>
            <color indexed="81"/>
            <rFont val="ＭＳ Ｐゴシック"/>
            <family val="3"/>
            <charset val="128"/>
          </rPr>
          <t>入力してください。</t>
        </r>
      </text>
    </comment>
  </commentList>
</comments>
</file>

<file path=xl/comments4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9" authorId="0" shapeId="0" xr:uid="{00000000-0006-0000-3500-000001000000}">
      <text>
        <r>
          <rPr>
            <b/>
            <sz val="9"/>
            <color indexed="81"/>
            <rFont val="ＭＳ Ｐゴシック"/>
            <family val="3"/>
            <charset val="128"/>
          </rPr>
          <t>確認枚数を入力してください。</t>
        </r>
      </text>
    </comment>
  </commentList>
</comments>
</file>

<file path=xl/comments4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9" authorId="0" shapeId="0" xr:uid="{00000000-0006-0000-3600-000001000000}">
      <text>
        <r>
          <rPr>
            <b/>
            <sz val="9"/>
            <color indexed="81"/>
            <rFont val="ＭＳ Ｐゴシック"/>
            <family val="3"/>
            <charset val="128"/>
          </rPr>
          <t>証明年月日を入力してください。</t>
        </r>
      </text>
    </comment>
    <comment ref="F19" authorId="0" shapeId="0" xr:uid="{00000000-0006-0000-3600-000002000000}">
      <text>
        <r>
          <rPr>
            <b/>
            <sz val="9"/>
            <color indexed="81"/>
            <rFont val="ＭＳ Ｐゴシック"/>
            <family val="3"/>
            <charset val="128"/>
          </rPr>
          <t>もれなく御記入ください。</t>
        </r>
      </text>
    </comment>
    <comment ref="F22" authorId="0" shapeId="0" xr:uid="{00000000-0006-0000-3600-000003000000}">
      <text>
        <r>
          <rPr>
            <b/>
            <sz val="9"/>
            <color indexed="81"/>
            <rFont val="ＭＳ Ｐゴシック"/>
            <family val="3"/>
            <charset val="128"/>
          </rPr>
          <t>枚数を入力してください。</t>
        </r>
      </text>
    </comment>
    <comment ref="F23" authorId="0" shapeId="0" xr:uid="{00000000-0006-0000-3600-000004000000}">
      <text>
        <r>
          <rPr>
            <b/>
            <sz val="9"/>
            <color indexed="81"/>
            <rFont val="ＭＳ Ｐゴシック"/>
            <family val="3"/>
            <charset val="128"/>
          </rPr>
          <t>金額を入力してください。</t>
        </r>
      </text>
    </comment>
    <comment ref="F24" authorId="0" shapeId="0" xr:uid="{00000000-0006-0000-3600-000005000000}">
      <text>
        <r>
          <rPr>
            <b/>
            <sz val="9"/>
            <color indexed="81"/>
            <rFont val="ＭＳ Ｐゴシック"/>
            <family val="3"/>
            <charset val="128"/>
          </rPr>
          <t>自動表示されます。</t>
        </r>
      </text>
    </comment>
  </commentList>
</comments>
</file>

<file path=xl/comments4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3700-000001000000}">
      <text>
        <r>
          <rPr>
            <b/>
            <sz val="9"/>
            <color indexed="81"/>
            <rFont val="ＭＳ Ｐゴシック"/>
            <family val="3"/>
            <charset val="128"/>
          </rPr>
          <t>請求年月日を入力後印刷するか、印刷後手書きで御記入くださるようお願いします。</t>
        </r>
      </text>
    </comment>
    <comment ref="I10" authorId="0" shapeId="0" xr:uid="{00000000-0006-0000-3700-000002000000}">
      <text>
        <r>
          <rPr>
            <b/>
            <sz val="9"/>
            <color indexed="81"/>
            <rFont val="ＭＳ Ｐゴシック"/>
            <family val="3"/>
            <charset val="128"/>
          </rPr>
          <t>もれなく御記入くださるようお願いします。</t>
        </r>
      </text>
    </comment>
    <comment ref="I13" authorId="0" shapeId="0" xr:uid="{00000000-0006-0000-3700-000003000000}">
      <text>
        <r>
          <rPr>
            <b/>
            <sz val="9"/>
            <color indexed="81"/>
            <rFont val="ＭＳ Ｐゴシック"/>
            <family val="3"/>
            <charset val="128"/>
          </rPr>
          <t>電話番号を入力してくださるようお願いします。</t>
        </r>
      </text>
    </comment>
    <comment ref="D20" authorId="0" shapeId="0" xr:uid="{00000000-0006-0000-3700-000004000000}">
      <text>
        <r>
          <rPr>
            <b/>
            <sz val="9"/>
            <color indexed="81"/>
            <rFont val="ＭＳ Ｐゴシック"/>
            <family val="3"/>
            <charset val="128"/>
          </rPr>
          <t>　公営１２別紙内訳に記載された請求額が自動転記されます。
　まず内訳を作成してください。</t>
        </r>
      </text>
    </comment>
    <comment ref="K30" authorId="0" shapeId="0" xr:uid="{00000000-0006-0000-3700-000005000000}">
      <text>
        <r>
          <rPr>
            <b/>
            <sz val="9"/>
            <color indexed="81"/>
            <rFont val="ＭＳ Ｐゴシック"/>
            <family val="3"/>
            <charset val="128"/>
          </rPr>
          <t>必要事項をもれなく入力後印刷するか、印刷後御記入くださるようお願いします。</t>
        </r>
      </text>
    </comment>
  </commentList>
</comments>
</file>

<file path=xl/comments4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3800-000001000000}">
      <text>
        <r>
          <rPr>
            <b/>
            <sz val="9"/>
            <color indexed="81"/>
            <rFont val="ＭＳ Ｐゴシック"/>
            <family val="3"/>
            <charset val="128"/>
          </rPr>
          <t>契約単価（税込）を入力してください。</t>
        </r>
      </text>
    </comment>
    <comment ref="C13" authorId="0" shapeId="0" xr:uid="{00000000-0006-0000-3800-000002000000}">
      <text>
        <r>
          <rPr>
            <b/>
            <sz val="9"/>
            <color indexed="81"/>
            <rFont val="ＭＳ Ｐゴシック"/>
            <family val="3"/>
            <charset val="128"/>
          </rPr>
          <t>作成枚数を入力してください。</t>
        </r>
      </text>
    </comment>
    <comment ref="E13" authorId="0" shapeId="0" xr:uid="{00000000-0006-0000-3800-000003000000}">
      <text>
        <r>
          <rPr>
            <b/>
            <sz val="9"/>
            <color indexed="81"/>
            <rFont val="ＭＳ Ｐゴシック"/>
            <family val="3"/>
            <charset val="128"/>
          </rPr>
          <t>自動計算されます。</t>
        </r>
      </text>
    </comment>
    <comment ref="G13" authorId="0" shapeId="0" xr:uid="{00000000-0006-0000-3800-000004000000}">
      <text>
        <r>
          <rPr>
            <b/>
            <sz val="9"/>
            <color indexed="81"/>
            <rFont val="ＭＳ Ｐゴシック"/>
            <family val="3"/>
            <charset val="128"/>
          </rPr>
          <t>　作成枚数による基準限度額単価が自動計算され、表示されます。
　本欄には数値を入力しないでくださるようお願いします。</t>
        </r>
      </text>
    </comment>
    <comment ref="I13" authorId="0" shapeId="0" xr:uid="{00000000-0006-0000-3800-000005000000}">
      <text>
        <r>
          <rPr>
            <b/>
            <sz val="9"/>
            <color indexed="81"/>
            <rFont val="ＭＳ Ｐゴシック"/>
            <family val="3"/>
            <charset val="128"/>
          </rPr>
          <t>公職選挙法に規定する上限枚数です。</t>
        </r>
      </text>
    </comment>
    <comment ref="K13" authorId="0" shapeId="0" xr:uid="{00000000-0006-0000-3800-000006000000}">
      <text>
        <r>
          <rPr>
            <b/>
            <sz val="9"/>
            <color indexed="81"/>
            <rFont val="ＭＳ Ｐゴシック"/>
            <family val="3"/>
            <charset val="128"/>
          </rPr>
          <t xml:space="preserve">自動計算されます。
</t>
        </r>
      </text>
    </comment>
    <comment ref="M13" authorId="0" shapeId="0" xr:uid="{00000000-0006-0000-3800-000007000000}">
      <text>
        <r>
          <rPr>
            <b/>
            <sz val="9"/>
            <color indexed="81"/>
            <rFont val="ＭＳ Ｐゴシック"/>
            <family val="3"/>
            <charset val="128"/>
          </rPr>
          <t xml:space="preserve">(A)と(D)で少ない方の額が自動表示されます。
</t>
        </r>
      </text>
    </comment>
    <comment ref="O13" authorId="0" shapeId="0" xr:uid="{00000000-0006-0000-3800-000008000000}">
      <text>
        <r>
          <rPr>
            <b/>
            <sz val="9"/>
            <color indexed="81"/>
            <rFont val="ＭＳ Ｐゴシック"/>
            <family val="3"/>
            <charset val="128"/>
          </rPr>
          <t xml:space="preserve">(B)と（E)で少ない方の枚数が自動表示されます。
</t>
        </r>
      </text>
    </comment>
    <comment ref="Q13" authorId="0" shapeId="0" xr:uid="{00000000-0006-0000-3800-000009000000}">
      <text>
        <r>
          <rPr>
            <b/>
            <sz val="9"/>
            <color indexed="81"/>
            <rFont val="ＭＳ Ｐゴシック"/>
            <family val="3"/>
            <charset val="128"/>
          </rPr>
          <t>自動計算されます。</t>
        </r>
      </text>
    </comment>
  </commentList>
</comments>
</file>

<file path=xl/comments4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3900-000001000000}">
      <text>
        <r>
          <rPr>
            <b/>
            <sz val="9"/>
            <color indexed="81"/>
            <rFont val="ＭＳ Ｐゴシック"/>
            <family val="3"/>
            <charset val="128"/>
          </rPr>
          <t>請求年月日を入力後印刷するか、印刷後手書きで御記入くださるようお願いします。</t>
        </r>
      </text>
    </comment>
    <comment ref="D26" authorId="0" shapeId="0" xr:uid="{00000000-0006-0000-3900-000002000000}">
      <text>
        <r>
          <rPr>
            <b/>
            <sz val="9"/>
            <color indexed="81"/>
            <rFont val="ＭＳ Ｐゴシック"/>
            <family val="3"/>
            <charset val="128"/>
          </rPr>
          <t>入力してください。</t>
        </r>
      </text>
    </comment>
    <comment ref="A27" authorId="0" shapeId="0" xr:uid="{00000000-0006-0000-3900-000003000000}">
      <text>
        <r>
          <rPr>
            <b/>
            <sz val="9"/>
            <color indexed="81"/>
            <rFont val="ＭＳ Ｐゴシック"/>
            <family val="3"/>
            <charset val="128"/>
          </rPr>
          <t xml:space="preserve">契約年月日を入力してください。
</t>
        </r>
      </text>
    </comment>
    <comment ref="I27" authorId="0" shapeId="0" xr:uid="{00000000-0006-0000-3900-000004000000}">
      <text>
        <r>
          <rPr>
            <b/>
            <sz val="9"/>
            <color indexed="81"/>
            <rFont val="ＭＳ Ｐゴシック"/>
            <family val="3"/>
            <charset val="128"/>
          </rPr>
          <t>作成契約枚数を入力してください。</t>
        </r>
      </text>
    </comment>
    <comment ref="L27" authorId="0" shapeId="0" xr:uid="{00000000-0006-0000-3900-000005000000}">
      <text>
        <r>
          <rPr>
            <b/>
            <sz val="9"/>
            <color indexed="81"/>
            <rFont val="ＭＳ Ｐゴシック"/>
            <family val="3"/>
            <charset val="128"/>
          </rPr>
          <t>作成契約金額を入力してください。</t>
        </r>
      </text>
    </comment>
  </commentList>
</comments>
</file>

<file path=xl/comments4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5" authorId="0" shapeId="0" xr:uid="{00000000-0006-0000-3A00-000001000000}">
      <text>
        <r>
          <rPr>
            <b/>
            <sz val="12"/>
            <color indexed="81"/>
            <rFont val="ＭＳ Ｐゴシック"/>
            <family val="3"/>
            <charset val="128"/>
          </rPr>
          <t>申請年月日を入力してください。</t>
        </r>
      </text>
    </comment>
    <comment ref="D19" authorId="0" shapeId="0" xr:uid="{00000000-0006-0000-3A00-000002000000}">
      <text>
        <r>
          <rPr>
            <b/>
            <sz val="12"/>
            <color indexed="81"/>
            <rFont val="ＭＳ Ｐゴシック"/>
            <family val="3"/>
            <charset val="128"/>
          </rPr>
          <t>契約年月日を入力してください。</t>
        </r>
        <r>
          <rPr>
            <sz val="9"/>
            <color indexed="81"/>
            <rFont val="ＭＳ Ｐゴシック"/>
            <family val="3"/>
            <charset val="128"/>
          </rPr>
          <t xml:space="preserve">
</t>
        </r>
      </text>
    </comment>
    <comment ref="B22" authorId="0" shapeId="0" xr:uid="{00000000-0006-0000-3A00-000003000000}">
      <text>
        <r>
          <rPr>
            <b/>
            <sz val="9"/>
            <color indexed="81"/>
            <rFont val="ＭＳ Ｐゴシック"/>
            <family val="3"/>
            <charset val="128"/>
          </rPr>
          <t>もれなく記入してください。</t>
        </r>
      </text>
    </comment>
    <comment ref="E26" authorId="0" shapeId="0" xr:uid="{00000000-0006-0000-3A00-000004000000}">
      <text>
        <r>
          <rPr>
            <b/>
            <sz val="9"/>
            <color indexed="81"/>
            <rFont val="ＭＳ Ｐゴシック"/>
            <family val="3"/>
            <charset val="128"/>
          </rPr>
          <t>確認申請枚数を入力してください。</t>
        </r>
      </text>
    </comment>
    <comment ref="F29" authorId="0" shapeId="0" xr:uid="{00000000-0006-0000-3A00-000005000000}">
      <text>
        <r>
          <rPr>
            <b/>
            <sz val="9"/>
            <color indexed="81"/>
            <rFont val="ＭＳ Ｐゴシック"/>
            <family val="3"/>
            <charset val="128"/>
          </rPr>
          <t>入力してください。</t>
        </r>
      </text>
    </comment>
    <comment ref="J29" authorId="0" shapeId="0" xr:uid="{00000000-0006-0000-3A00-000006000000}">
      <text>
        <r>
          <rPr>
            <b/>
            <sz val="9"/>
            <color indexed="81"/>
            <rFont val="ＭＳ Ｐゴシック"/>
            <family val="3"/>
            <charset val="128"/>
          </rPr>
          <t>入力してください。</t>
        </r>
      </text>
    </comment>
    <comment ref="F30" authorId="0" shapeId="0" xr:uid="{00000000-0006-0000-3A00-000007000000}">
      <text>
        <r>
          <rPr>
            <b/>
            <sz val="9"/>
            <color indexed="81"/>
            <rFont val="ＭＳ Ｐゴシック"/>
            <family val="3"/>
            <charset val="128"/>
          </rPr>
          <t>入力してください。</t>
        </r>
      </text>
    </comment>
    <comment ref="J30" authorId="0" shapeId="0" xr:uid="{00000000-0006-0000-3A00-000008000000}">
      <text>
        <r>
          <rPr>
            <b/>
            <sz val="9"/>
            <color indexed="81"/>
            <rFont val="ＭＳ Ｐゴシック"/>
            <family val="3"/>
            <charset val="128"/>
          </rPr>
          <t>入力してください。</t>
        </r>
      </text>
    </comment>
    <comment ref="F31" authorId="0" shapeId="0" xr:uid="{00000000-0006-0000-3A00-000009000000}">
      <text>
        <r>
          <rPr>
            <b/>
            <sz val="9"/>
            <color indexed="81"/>
            <rFont val="ＭＳ Ｐゴシック"/>
            <family val="3"/>
            <charset val="128"/>
          </rPr>
          <t>入力してください。</t>
        </r>
      </text>
    </comment>
    <comment ref="J31" authorId="0" shapeId="0" xr:uid="{00000000-0006-0000-3A00-00000A000000}">
      <text>
        <r>
          <rPr>
            <b/>
            <sz val="9"/>
            <color indexed="81"/>
            <rFont val="ＭＳ Ｐゴシック"/>
            <family val="3"/>
            <charset val="128"/>
          </rPr>
          <t>入力してください。</t>
        </r>
      </text>
    </comment>
  </commentList>
</comments>
</file>

<file path=xl/comments4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8" authorId="0" shapeId="0" xr:uid="{00000000-0006-0000-3B00-000001000000}">
      <text>
        <r>
          <rPr>
            <b/>
            <sz val="9"/>
            <color indexed="81"/>
            <rFont val="ＭＳ Ｐゴシック"/>
            <family val="3"/>
            <charset val="128"/>
          </rPr>
          <t>確認枚数を入力してください。</t>
        </r>
      </text>
    </comment>
  </commentList>
</comments>
</file>

<file path=xl/comments4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0" authorId="0" shapeId="0" xr:uid="{00000000-0006-0000-3C00-000001000000}">
      <text>
        <r>
          <rPr>
            <b/>
            <sz val="12"/>
            <color indexed="81"/>
            <rFont val="ＭＳ Ｐゴシック"/>
            <family val="3"/>
            <charset val="128"/>
          </rPr>
          <t>証明年月日を入力してください。</t>
        </r>
        <r>
          <rPr>
            <sz val="12"/>
            <color indexed="81"/>
            <rFont val="ＭＳ Ｐゴシック"/>
            <family val="3"/>
            <charset val="128"/>
          </rPr>
          <t xml:space="preserve">
</t>
        </r>
      </text>
    </comment>
    <comment ref="F20" authorId="0" shapeId="0" xr:uid="{00000000-0006-0000-3C00-000002000000}">
      <text>
        <r>
          <rPr>
            <b/>
            <sz val="9"/>
            <color indexed="81"/>
            <rFont val="ＭＳ Ｐゴシック"/>
            <family val="3"/>
            <charset val="128"/>
          </rPr>
          <t>もれなく御記入ください。</t>
        </r>
      </text>
    </comment>
    <comment ref="F23" authorId="0" shapeId="0" xr:uid="{00000000-0006-0000-3C00-000003000000}">
      <text>
        <r>
          <rPr>
            <b/>
            <sz val="12"/>
            <color indexed="81"/>
            <rFont val="ＭＳ Ｐゴシック"/>
            <family val="3"/>
            <charset val="128"/>
          </rPr>
          <t>作成数を入力してください。</t>
        </r>
      </text>
    </comment>
    <comment ref="F24" authorId="0" shapeId="0" xr:uid="{00000000-0006-0000-3C00-000004000000}">
      <text>
        <r>
          <rPr>
            <b/>
            <sz val="9"/>
            <color indexed="81"/>
            <rFont val="ＭＳ Ｐゴシック"/>
            <family val="3"/>
            <charset val="128"/>
          </rPr>
          <t>金額を入力してください。</t>
        </r>
      </text>
    </comment>
  </commentList>
</comments>
</file>

<file path=xl/comments4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00000000-0006-0000-3D00-000001000000}">
      <text>
        <r>
          <rPr>
            <b/>
            <sz val="9"/>
            <color indexed="81"/>
            <rFont val="ＭＳ Ｐゴシック"/>
            <family val="3"/>
            <charset val="128"/>
          </rPr>
          <t>請求年月日を入力後印刷するか、印刷後手書きで御記入くださるようお願いします。</t>
        </r>
      </text>
    </comment>
    <comment ref="K8" authorId="0" shapeId="0" xr:uid="{00000000-0006-0000-3D00-000002000000}">
      <text>
        <r>
          <rPr>
            <b/>
            <sz val="9"/>
            <color indexed="81"/>
            <rFont val="ＭＳ Ｐゴシック"/>
            <family val="3"/>
            <charset val="128"/>
          </rPr>
          <t>もれなく御記入くださるようお願いします。</t>
        </r>
      </text>
    </comment>
    <comment ref="K11" authorId="0" shapeId="0" xr:uid="{00000000-0006-0000-3D00-000003000000}">
      <text>
        <r>
          <rPr>
            <b/>
            <sz val="9"/>
            <color indexed="81"/>
            <rFont val="ＭＳ Ｐゴシック"/>
            <family val="3"/>
            <charset val="128"/>
          </rPr>
          <t>電話番号を入力してくださるようお願いします。</t>
        </r>
      </text>
    </comment>
    <comment ref="E17" authorId="0" shapeId="0" xr:uid="{00000000-0006-0000-3D00-000004000000}">
      <text>
        <r>
          <rPr>
            <b/>
            <sz val="12"/>
            <color indexed="81"/>
            <rFont val="ＭＳ Ｐゴシック"/>
            <family val="3"/>
            <charset val="128"/>
          </rPr>
          <t>　別記請求内訳書に記載された請求額が自動転記されます。
　まず内訳を作成してください。</t>
        </r>
      </text>
    </comment>
    <comment ref="F27" authorId="0" shapeId="0" xr:uid="{00000000-0006-0000-3D00-000005000000}">
      <text>
        <r>
          <rPr>
            <b/>
            <sz val="9"/>
            <color indexed="81"/>
            <rFont val="ＭＳ Ｐゴシック"/>
            <family val="3"/>
            <charset val="128"/>
          </rPr>
          <t>必要事項をもれなく入力後印刷するか、印刷後御記入くださるようお願いします。</t>
        </r>
      </text>
    </comment>
    <comment ref="B39" authorId="0" shapeId="0" xr:uid="{00000000-0006-0000-3D00-000006000000}">
      <text>
        <r>
          <rPr>
            <b/>
            <sz val="9"/>
            <color indexed="81"/>
            <rFont val="ＭＳ Ｐゴシック"/>
            <family val="3"/>
            <charset val="128"/>
          </rPr>
          <t>契約単価（税込）を入力してください。</t>
        </r>
      </text>
    </comment>
    <comment ref="D39" authorId="0" shapeId="0" xr:uid="{00000000-0006-0000-3D00-000007000000}">
      <text>
        <r>
          <rPr>
            <b/>
            <sz val="9"/>
            <color indexed="81"/>
            <rFont val="ＭＳ Ｐゴシック"/>
            <family val="3"/>
            <charset val="128"/>
          </rPr>
          <t>作成枚数を入力してください。</t>
        </r>
      </text>
    </comment>
    <comment ref="F39" authorId="0" shapeId="0" xr:uid="{00000000-0006-0000-3D00-000008000000}">
      <text>
        <r>
          <rPr>
            <b/>
            <sz val="9"/>
            <color indexed="81"/>
            <rFont val="ＭＳ Ｐゴシック"/>
            <family val="3"/>
            <charset val="128"/>
          </rPr>
          <t>自動計算されます。</t>
        </r>
      </text>
    </comment>
    <comment ref="H39" authorId="0" shapeId="0" xr:uid="{00000000-0006-0000-3D00-000009000000}">
      <text>
        <r>
          <rPr>
            <b/>
            <sz val="9"/>
            <color indexed="81"/>
            <rFont val="ＭＳ Ｐゴシック"/>
            <family val="3"/>
            <charset val="128"/>
          </rPr>
          <t>立札・看板の単価（基準限度額）です。</t>
        </r>
      </text>
    </comment>
    <comment ref="J39" authorId="0" shapeId="0" xr:uid="{00000000-0006-0000-3D00-00000A000000}">
      <text>
        <r>
          <rPr>
            <b/>
            <sz val="9"/>
            <color indexed="81"/>
            <rFont val="ＭＳ Ｐゴシック"/>
            <family val="3"/>
            <charset val="128"/>
          </rPr>
          <t>自動計算されます。（３が限度数となります。）</t>
        </r>
      </text>
    </comment>
    <comment ref="L39" authorId="0" shapeId="0" xr:uid="{00000000-0006-0000-3D00-00000B000000}">
      <text>
        <r>
          <rPr>
            <b/>
            <sz val="9"/>
            <color indexed="81"/>
            <rFont val="ＭＳ Ｐゴシック"/>
            <family val="3"/>
            <charset val="128"/>
          </rPr>
          <t xml:space="preserve">自動計算されます。
</t>
        </r>
      </text>
    </comment>
    <comment ref="N39" authorId="0" shapeId="0" xr:uid="{00000000-0006-0000-3D00-00000C000000}">
      <text>
        <r>
          <rPr>
            <b/>
            <sz val="9"/>
            <color indexed="81"/>
            <rFont val="ＭＳ Ｐゴシック"/>
            <family val="3"/>
            <charset val="128"/>
          </rPr>
          <t xml:space="preserve">(A)と(D)で少ない方の額が自動表示されます。
</t>
        </r>
      </text>
    </comment>
    <comment ref="P39" authorId="0" shapeId="0" xr:uid="{00000000-0006-0000-3D00-00000D000000}">
      <text>
        <r>
          <rPr>
            <b/>
            <sz val="9"/>
            <color indexed="81"/>
            <rFont val="ＭＳ Ｐゴシック"/>
            <family val="3"/>
            <charset val="128"/>
          </rPr>
          <t xml:space="preserve">(B)と（E)で少ない方の枚数が自動表示されます。
</t>
        </r>
      </text>
    </comment>
    <comment ref="R39" authorId="0" shapeId="0" xr:uid="{00000000-0006-0000-3D00-00000E000000}">
      <text>
        <r>
          <rPr>
            <b/>
            <sz val="9"/>
            <color indexed="81"/>
            <rFont val="ＭＳ Ｐゴシック"/>
            <family val="3"/>
            <charset val="128"/>
          </rPr>
          <t>自動計算されます。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7" authorId="0" shapeId="0" xr:uid="{00000000-0006-0000-0C00-000001000000}">
      <text>
        <r>
          <rPr>
            <b/>
            <sz val="9"/>
            <color indexed="81"/>
            <rFont val="ＭＳ Ｐゴシック"/>
            <family val="3"/>
            <charset val="128"/>
          </rPr>
          <t>届出年月日を入力後に印刷するか、印刷後手書きで記入してくださるようお願いします。</t>
        </r>
      </text>
    </comment>
    <comment ref="N49" authorId="0" shapeId="0" xr:uid="{00000000-0006-0000-0C00-000002000000}">
      <text>
        <r>
          <rPr>
            <b/>
            <sz val="9"/>
            <color indexed="81"/>
            <rFont val="ＭＳ Ｐゴシック"/>
            <family val="3"/>
            <charset val="128"/>
          </rPr>
          <t>届出年月日を入力後に印刷するか、印刷後手書きで記入してくださるようお願いします。</t>
        </r>
      </text>
    </comment>
  </commentList>
</comments>
</file>

<file path=xl/comments5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3E00-000001000000}">
      <text>
        <r>
          <rPr>
            <b/>
            <sz val="9"/>
            <color indexed="81"/>
            <rFont val="ＭＳ Ｐゴシック"/>
            <family val="3"/>
            <charset val="128"/>
          </rPr>
          <t>請求年月日を入力後印刷するか、印刷後手書きで御記入くださるようお願いします。</t>
        </r>
      </text>
    </comment>
    <comment ref="D26" authorId="0" shapeId="0" xr:uid="{00000000-0006-0000-3E00-000002000000}">
      <text>
        <r>
          <rPr>
            <b/>
            <sz val="9"/>
            <color indexed="81"/>
            <rFont val="ＭＳ Ｐゴシック"/>
            <family val="3"/>
            <charset val="128"/>
          </rPr>
          <t>入力してください。</t>
        </r>
      </text>
    </comment>
    <comment ref="A27" authorId="0" shapeId="0" xr:uid="{00000000-0006-0000-3E00-000003000000}">
      <text>
        <r>
          <rPr>
            <b/>
            <sz val="9"/>
            <color indexed="81"/>
            <rFont val="ＭＳ Ｐゴシック"/>
            <family val="3"/>
            <charset val="128"/>
          </rPr>
          <t xml:space="preserve">契約年月日を入力してください。
</t>
        </r>
      </text>
    </comment>
    <comment ref="I27" authorId="0" shapeId="0" xr:uid="{00000000-0006-0000-3E00-000004000000}">
      <text>
        <r>
          <rPr>
            <b/>
            <sz val="9"/>
            <color indexed="81"/>
            <rFont val="ＭＳ Ｐゴシック"/>
            <family val="3"/>
            <charset val="128"/>
          </rPr>
          <t>作成契約枚数を入力してください。</t>
        </r>
      </text>
    </comment>
    <comment ref="L27" authorId="0" shapeId="0" xr:uid="{00000000-0006-0000-3E00-000005000000}">
      <text>
        <r>
          <rPr>
            <b/>
            <sz val="9"/>
            <color indexed="81"/>
            <rFont val="ＭＳ Ｐゴシック"/>
            <family val="3"/>
            <charset val="128"/>
          </rPr>
          <t>作成契約金額を入力してください。</t>
        </r>
      </text>
    </comment>
  </commentList>
</comments>
</file>

<file path=xl/comments5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5" authorId="0" shapeId="0" xr:uid="{00000000-0006-0000-3F00-000001000000}">
      <text>
        <r>
          <rPr>
            <b/>
            <sz val="12"/>
            <color indexed="81"/>
            <rFont val="ＭＳ Ｐゴシック"/>
            <family val="3"/>
            <charset val="128"/>
          </rPr>
          <t>申請年月日を入力してください。</t>
        </r>
      </text>
    </comment>
    <comment ref="D19" authorId="0" shapeId="0" xr:uid="{00000000-0006-0000-3F00-000002000000}">
      <text>
        <r>
          <rPr>
            <b/>
            <sz val="12"/>
            <color indexed="81"/>
            <rFont val="ＭＳ Ｐゴシック"/>
            <family val="3"/>
            <charset val="128"/>
          </rPr>
          <t>契約年月日を入力してください。</t>
        </r>
        <r>
          <rPr>
            <sz val="9"/>
            <color indexed="81"/>
            <rFont val="ＭＳ Ｐゴシック"/>
            <family val="3"/>
            <charset val="128"/>
          </rPr>
          <t xml:space="preserve">
</t>
        </r>
      </text>
    </comment>
    <comment ref="B22" authorId="0" shapeId="0" xr:uid="{00000000-0006-0000-3F00-000003000000}">
      <text>
        <r>
          <rPr>
            <b/>
            <sz val="9"/>
            <color indexed="81"/>
            <rFont val="ＭＳ Ｐゴシック"/>
            <family val="3"/>
            <charset val="128"/>
          </rPr>
          <t>もれなく記入してください。</t>
        </r>
      </text>
    </comment>
    <comment ref="E26" authorId="0" shapeId="0" xr:uid="{00000000-0006-0000-3F00-000004000000}">
      <text>
        <r>
          <rPr>
            <b/>
            <sz val="9"/>
            <color indexed="81"/>
            <rFont val="ＭＳ Ｐゴシック"/>
            <family val="3"/>
            <charset val="128"/>
          </rPr>
          <t>確認申請枚数を入力してください。</t>
        </r>
      </text>
    </comment>
    <comment ref="F29" authorId="0" shapeId="0" xr:uid="{00000000-0006-0000-3F00-000005000000}">
      <text>
        <r>
          <rPr>
            <b/>
            <sz val="9"/>
            <color indexed="81"/>
            <rFont val="ＭＳ Ｐゴシック"/>
            <family val="3"/>
            <charset val="128"/>
          </rPr>
          <t>入力してください。</t>
        </r>
      </text>
    </comment>
    <comment ref="J29" authorId="0" shapeId="0" xr:uid="{00000000-0006-0000-3F00-000006000000}">
      <text>
        <r>
          <rPr>
            <b/>
            <sz val="9"/>
            <color indexed="81"/>
            <rFont val="ＭＳ Ｐゴシック"/>
            <family val="3"/>
            <charset val="128"/>
          </rPr>
          <t>入力してください。</t>
        </r>
      </text>
    </comment>
    <comment ref="F30" authorId="0" shapeId="0" xr:uid="{00000000-0006-0000-3F00-000007000000}">
      <text>
        <r>
          <rPr>
            <b/>
            <sz val="9"/>
            <color indexed="81"/>
            <rFont val="ＭＳ Ｐゴシック"/>
            <family val="3"/>
            <charset val="128"/>
          </rPr>
          <t>入力してください。</t>
        </r>
      </text>
    </comment>
    <comment ref="J30" authorId="0" shapeId="0" xr:uid="{00000000-0006-0000-3F00-000008000000}">
      <text>
        <r>
          <rPr>
            <b/>
            <sz val="9"/>
            <color indexed="81"/>
            <rFont val="ＭＳ Ｐゴシック"/>
            <family val="3"/>
            <charset val="128"/>
          </rPr>
          <t>入力してください。</t>
        </r>
      </text>
    </comment>
    <comment ref="F31" authorId="0" shapeId="0" xr:uid="{00000000-0006-0000-3F00-000009000000}">
      <text>
        <r>
          <rPr>
            <b/>
            <sz val="9"/>
            <color indexed="81"/>
            <rFont val="ＭＳ Ｐゴシック"/>
            <family val="3"/>
            <charset val="128"/>
          </rPr>
          <t>入力してください。</t>
        </r>
      </text>
    </comment>
    <comment ref="J31" authorId="0" shapeId="0" xr:uid="{00000000-0006-0000-3F00-00000A000000}">
      <text>
        <r>
          <rPr>
            <b/>
            <sz val="9"/>
            <color indexed="81"/>
            <rFont val="ＭＳ Ｐゴシック"/>
            <family val="3"/>
            <charset val="128"/>
          </rPr>
          <t>入力してください。</t>
        </r>
      </text>
    </comment>
  </commentList>
</comments>
</file>

<file path=xl/comments5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8" authorId="0" shapeId="0" xr:uid="{00000000-0006-0000-4000-000001000000}">
      <text>
        <r>
          <rPr>
            <b/>
            <sz val="9"/>
            <color indexed="81"/>
            <rFont val="ＭＳ Ｐゴシック"/>
            <family val="3"/>
            <charset val="128"/>
          </rPr>
          <t>確認枚数を入力してください。</t>
        </r>
      </text>
    </comment>
  </commentList>
</comments>
</file>

<file path=xl/comments5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0" authorId="0" shapeId="0" xr:uid="{00000000-0006-0000-4100-000001000000}">
      <text>
        <r>
          <rPr>
            <b/>
            <sz val="12"/>
            <color indexed="81"/>
            <rFont val="ＭＳ Ｐゴシック"/>
            <family val="3"/>
            <charset val="128"/>
          </rPr>
          <t>証明年月日を入力してください。</t>
        </r>
        <r>
          <rPr>
            <sz val="12"/>
            <color indexed="81"/>
            <rFont val="ＭＳ Ｐゴシック"/>
            <family val="3"/>
            <charset val="128"/>
          </rPr>
          <t xml:space="preserve">
</t>
        </r>
      </text>
    </comment>
    <comment ref="F20" authorId="0" shapeId="0" xr:uid="{00000000-0006-0000-4100-000002000000}">
      <text>
        <r>
          <rPr>
            <b/>
            <sz val="9"/>
            <color indexed="81"/>
            <rFont val="ＭＳ Ｐゴシック"/>
            <family val="3"/>
            <charset val="128"/>
          </rPr>
          <t>もれなく御記入ください。</t>
        </r>
      </text>
    </comment>
    <comment ref="F23" authorId="0" shapeId="0" xr:uid="{00000000-0006-0000-4100-000003000000}">
      <text>
        <r>
          <rPr>
            <b/>
            <sz val="12"/>
            <color indexed="81"/>
            <rFont val="ＭＳ Ｐゴシック"/>
            <family val="3"/>
            <charset val="128"/>
          </rPr>
          <t>作成数を入力してください。</t>
        </r>
      </text>
    </comment>
    <comment ref="F24" authorId="0" shapeId="0" xr:uid="{00000000-0006-0000-4100-000004000000}">
      <text>
        <r>
          <rPr>
            <b/>
            <sz val="9"/>
            <color indexed="81"/>
            <rFont val="ＭＳ Ｐゴシック"/>
            <family val="3"/>
            <charset val="128"/>
          </rPr>
          <t>金額を入力してください。</t>
        </r>
      </text>
    </comment>
  </commentList>
</comments>
</file>

<file path=xl/comments5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00000000-0006-0000-4200-000001000000}">
      <text>
        <r>
          <rPr>
            <b/>
            <sz val="9"/>
            <color indexed="81"/>
            <rFont val="ＭＳ Ｐゴシック"/>
            <family val="3"/>
            <charset val="128"/>
          </rPr>
          <t>請求年月日を入力後印刷するか、印刷後手書きで御記入くださるようお願いします。</t>
        </r>
      </text>
    </comment>
    <comment ref="K8" authorId="0" shapeId="0" xr:uid="{00000000-0006-0000-4200-000002000000}">
      <text>
        <r>
          <rPr>
            <b/>
            <sz val="9"/>
            <color indexed="81"/>
            <rFont val="ＭＳ Ｐゴシック"/>
            <family val="3"/>
            <charset val="128"/>
          </rPr>
          <t>もれなく御記入くださるようお願いします。</t>
        </r>
      </text>
    </comment>
    <comment ref="K11" authorId="0" shapeId="0" xr:uid="{00000000-0006-0000-4200-000003000000}">
      <text>
        <r>
          <rPr>
            <b/>
            <sz val="9"/>
            <color indexed="81"/>
            <rFont val="ＭＳ Ｐゴシック"/>
            <family val="3"/>
            <charset val="128"/>
          </rPr>
          <t>電話番号を入力してくださるようお願いします。</t>
        </r>
      </text>
    </comment>
    <comment ref="E18" authorId="0" shapeId="0" xr:uid="{00000000-0006-0000-4200-000004000000}">
      <text>
        <r>
          <rPr>
            <b/>
            <sz val="12"/>
            <color indexed="81"/>
            <rFont val="ＭＳ Ｐゴシック"/>
            <family val="3"/>
            <charset val="128"/>
          </rPr>
          <t>　別記請求内訳書に記載された請求額が自動転記されます。
　まず内訳を作成してください。</t>
        </r>
      </text>
    </comment>
    <comment ref="F28" authorId="0" shapeId="0" xr:uid="{00000000-0006-0000-4200-000005000000}">
      <text>
        <r>
          <rPr>
            <b/>
            <sz val="9"/>
            <color indexed="81"/>
            <rFont val="ＭＳ Ｐゴシック"/>
            <family val="3"/>
            <charset val="128"/>
          </rPr>
          <t>必要事項をもれなく入力後印刷するか、印刷後御記入くださるようお願いします。</t>
        </r>
      </text>
    </comment>
    <comment ref="B40" authorId="0" shapeId="0" xr:uid="{00000000-0006-0000-4200-000006000000}">
      <text>
        <r>
          <rPr>
            <b/>
            <sz val="9"/>
            <color indexed="81"/>
            <rFont val="ＭＳ Ｐゴシック"/>
            <family val="3"/>
            <charset val="128"/>
          </rPr>
          <t>契約単価（税込）を入力してください。</t>
        </r>
      </text>
    </comment>
    <comment ref="D40" authorId="0" shapeId="0" xr:uid="{00000000-0006-0000-4200-000007000000}">
      <text>
        <r>
          <rPr>
            <b/>
            <sz val="9"/>
            <color indexed="81"/>
            <rFont val="ＭＳ Ｐゴシック"/>
            <family val="3"/>
            <charset val="128"/>
          </rPr>
          <t>作成枚数を入力してください。</t>
        </r>
      </text>
    </comment>
    <comment ref="F40" authorId="0" shapeId="0" xr:uid="{00000000-0006-0000-4200-000008000000}">
      <text>
        <r>
          <rPr>
            <b/>
            <sz val="9"/>
            <color indexed="81"/>
            <rFont val="ＭＳ Ｐゴシック"/>
            <family val="3"/>
            <charset val="128"/>
          </rPr>
          <t>自動計算されます。</t>
        </r>
      </text>
    </comment>
    <comment ref="H40" authorId="0" shapeId="0" xr:uid="{00000000-0006-0000-4200-000009000000}">
      <text>
        <r>
          <rPr>
            <b/>
            <sz val="9"/>
            <color indexed="81"/>
            <rFont val="ＭＳ Ｐゴシック"/>
            <family val="3"/>
            <charset val="128"/>
          </rPr>
          <t>立札・看板の単価（基準限度額）です。</t>
        </r>
      </text>
    </comment>
    <comment ref="J40" authorId="0" shapeId="0" xr:uid="{00000000-0006-0000-4200-00000A000000}">
      <text>
        <r>
          <rPr>
            <b/>
            <sz val="9"/>
            <color indexed="81"/>
            <rFont val="ＭＳ Ｐゴシック"/>
            <family val="3"/>
            <charset val="128"/>
          </rPr>
          <t>自動計算されます。（４が限度数となります。）</t>
        </r>
      </text>
    </comment>
    <comment ref="L40" authorId="0" shapeId="0" xr:uid="{00000000-0006-0000-4200-00000B000000}">
      <text>
        <r>
          <rPr>
            <b/>
            <sz val="9"/>
            <color indexed="81"/>
            <rFont val="ＭＳ Ｐゴシック"/>
            <family val="3"/>
            <charset val="128"/>
          </rPr>
          <t xml:space="preserve">自動計算されます。
</t>
        </r>
      </text>
    </comment>
    <comment ref="N40" authorId="0" shapeId="0" xr:uid="{00000000-0006-0000-4200-00000C000000}">
      <text>
        <r>
          <rPr>
            <b/>
            <sz val="9"/>
            <color indexed="81"/>
            <rFont val="ＭＳ Ｐゴシック"/>
            <family val="3"/>
            <charset val="128"/>
          </rPr>
          <t xml:space="preserve">(A)と(D)で少ない方の額が自動表示されます。
</t>
        </r>
      </text>
    </comment>
    <comment ref="P40" authorId="0" shapeId="0" xr:uid="{00000000-0006-0000-4200-00000D000000}">
      <text>
        <r>
          <rPr>
            <b/>
            <sz val="9"/>
            <color indexed="81"/>
            <rFont val="ＭＳ Ｐゴシック"/>
            <family val="3"/>
            <charset val="128"/>
          </rPr>
          <t xml:space="preserve">(B)と（E)で少ない方の枚数が自動表示されます。
</t>
        </r>
      </text>
    </comment>
    <comment ref="R40" authorId="0" shapeId="0" xr:uid="{00000000-0006-0000-4200-00000E000000}">
      <text>
        <r>
          <rPr>
            <b/>
            <sz val="9"/>
            <color indexed="81"/>
            <rFont val="ＭＳ Ｐゴシック"/>
            <family val="3"/>
            <charset val="128"/>
          </rPr>
          <t>自動計算されます。</t>
        </r>
      </text>
    </comment>
  </commentList>
</comments>
</file>

<file path=xl/comments5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4300-000001000000}">
      <text>
        <r>
          <rPr>
            <b/>
            <sz val="9"/>
            <color indexed="81"/>
            <rFont val="ＭＳ Ｐゴシック"/>
            <family val="3"/>
            <charset val="128"/>
          </rPr>
          <t>請求年月日を入力後印刷するか、印刷後手書きで御記入くださるようお願いします。</t>
        </r>
      </text>
    </comment>
    <comment ref="D26" authorId="0" shapeId="0" xr:uid="{00000000-0006-0000-4300-000002000000}">
      <text>
        <r>
          <rPr>
            <b/>
            <sz val="9"/>
            <color indexed="81"/>
            <rFont val="ＭＳ Ｐゴシック"/>
            <family val="3"/>
            <charset val="128"/>
          </rPr>
          <t>入力してください。</t>
        </r>
      </text>
    </comment>
    <comment ref="A27" authorId="0" shapeId="0" xr:uid="{00000000-0006-0000-4300-000003000000}">
      <text>
        <r>
          <rPr>
            <b/>
            <sz val="9"/>
            <color indexed="81"/>
            <rFont val="ＭＳ Ｐゴシック"/>
            <family val="3"/>
            <charset val="128"/>
          </rPr>
          <t xml:space="preserve">契約年月日を入力してください。
</t>
        </r>
      </text>
    </comment>
    <comment ref="I27" authorId="0" shapeId="0" xr:uid="{00000000-0006-0000-4300-000004000000}">
      <text>
        <r>
          <rPr>
            <b/>
            <sz val="9"/>
            <color indexed="81"/>
            <rFont val="ＭＳ Ｐゴシック"/>
            <family val="3"/>
            <charset val="128"/>
          </rPr>
          <t>作成契約数を入力してください。</t>
        </r>
      </text>
    </comment>
    <comment ref="L27" authorId="0" shapeId="0" xr:uid="{00000000-0006-0000-4300-000005000000}">
      <text>
        <r>
          <rPr>
            <b/>
            <sz val="9"/>
            <color indexed="81"/>
            <rFont val="ＭＳ Ｐゴシック"/>
            <family val="3"/>
            <charset val="128"/>
          </rPr>
          <t>作成契約金額を入力してください。</t>
        </r>
      </text>
    </comment>
  </commentList>
</comments>
</file>

<file path=xl/comments5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L5" authorId="0" shapeId="0" xr:uid="{00000000-0006-0000-4400-000001000000}">
      <text>
        <r>
          <rPr>
            <b/>
            <sz val="12"/>
            <color indexed="81"/>
            <rFont val="ＭＳ Ｐゴシック"/>
            <family val="3"/>
            <charset val="128"/>
          </rPr>
          <t>申請年月日を入力してください。</t>
        </r>
      </text>
    </comment>
    <comment ref="D19" authorId="0" shapeId="0" xr:uid="{00000000-0006-0000-4400-000002000000}">
      <text>
        <r>
          <rPr>
            <b/>
            <sz val="12"/>
            <color indexed="81"/>
            <rFont val="ＭＳ Ｐゴシック"/>
            <family val="3"/>
            <charset val="128"/>
          </rPr>
          <t>契約年月日を入力してください。</t>
        </r>
        <r>
          <rPr>
            <sz val="9"/>
            <color indexed="81"/>
            <rFont val="ＭＳ Ｐゴシック"/>
            <family val="3"/>
            <charset val="128"/>
          </rPr>
          <t xml:space="preserve">
</t>
        </r>
      </text>
    </comment>
    <comment ref="B22" authorId="0" shapeId="0" xr:uid="{00000000-0006-0000-4400-000003000000}">
      <text>
        <r>
          <rPr>
            <b/>
            <sz val="9"/>
            <color indexed="81"/>
            <rFont val="ＭＳ Ｐゴシック"/>
            <family val="3"/>
            <charset val="128"/>
          </rPr>
          <t>もれなく記入してください。</t>
        </r>
      </text>
    </comment>
    <comment ref="E26" authorId="0" shapeId="0" xr:uid="{00000000-0006-0000-4400-000004000000}">
      <text>
        <r>
          <rPr>
            <b/>
            <sz val="9"/>
            <color indexed="81"/>
            <rFont val="ＭＳ Ｐゴシック"/>
            <family val="3"/>
            <charset val="128"/>
          </rPr>
          <t>確認申請枚数を入力してください。</t>
        </r>
      </text>
    </comment>
    <comment ref="F29" authorId="0" shapeId="0" xr:uid="{00000000-0006-0000-4400-000005000000}">
      <text>
        <r>
          <rPr>
            <b/>
            <sz val="9"/>
            <color indexed="81"/>
            <rFont val="ＭＳ Ｐゴシック"/>
            <family val="3"/>
            <charset val="128"/>
          </rPr>
          <t>入力してください。</t>
        </r>
      </text>
    </comment>
    <comment ref="J29" authorId="0" shapeId="0" xr:uid="{00000000-0006-0000-4400-000006000000}">
      <text>
        <r>
          <rPr>
            <b/>
            <sz val="9"/>
            <color indexed="81"/>
            <rFont val="ＭＳ Ｐゴシック"/>
            <family val="3"/>
            <charset val="128"/>
          </rPr>
          <t>入力してください。</t>
        </r>
      </text>
    </comment>
    <comment ref="F30" authorId="0" shapeId="0" xr:uid="{00000000-0006-0000-4400-000007000000}">
      <text>
        <r>
          <rPr>
            <b/>
            <sz val="9"/>
            <color indexed="81"/>
            <rFont val="ＭＳ Ｐゴシック"/>
            <family val="3"/>
            <charset val="128"/>
          </rPr>
          <t>入力してください。</t>
        </r>
      </text>
    </comment>
    <comment ref="J30" authorId="0" shapeId="0" xr:uid="{00000000-0006-0000-4400-000008000000}">
      <text>
        <r>
          <rPr>
            <b/>
            <sz val="9"/>
            <color indexed="81"/>
            <rFont val="ＭＳ Ｐゴシック"/>
            <family val="3"/>
            <charset val="128"/>
          </rPr>
          <t>入力してください。</t>
        </r>
      </text>
    </comment>
    <comment ref="F31" authorId="0" shapeId="0" xr:uid="{00000000-0006-0000-4400-000009000000}">
      <text>
        <r>
          <rPr>
            <b/>
            <sz val="9"/>
            <color indexed="81"/>
            <rFont val="ＭＳ Ｐゴシック"/>
            <family val="3"/>
            <charset val="128"/>
          </rPr>
          <t>入力してください。</t>
        </r>
      </text>
    </comment>
    <comment ref="J31" authorId="0" shapeId="0" xr:uid="{00000000-0006-0000-4400-00000A000000}">
      <text>
        <r>
          <rPr>
            <b/>
            <sz val="9"/>
            <color indexed="81"/>
            <rFont val="ＭＳ Ｐゴシック"/>
            <family val="3"/>
            <charset val="128"/>
          </rPr>
          <t>入力してください。</t>
        </r>
      </text>
    </comment>
  </commentList>
</comments>
</file>

<file path=xl/comments5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8" authorId="0" shapeId="0" xr:uid="{00000000-0006-0000-4500-000001000000}">
      <text>
        <r>
          <rPr>
            <b/>
            <sz val="9"/>
            <color indexed="81"/>
            <rFont val="ＭＳ Ｐゴシック"/>
            <family val="3"/>
            <charset val="128"/>
          </rPr>
          <t>確認枚数を入力してください。</t>
        </r>
      </text>
    </comment>
  </commentList>
</comments>
</file>

<file path=xl/comments58.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0" authorId="0" shapeId="0" xr:uid="{00000000-0006-0000-4600-000001000000}">
      <text>
        <r>
          <rPr>
            <b/>
            <sz val="12"/>
            <color indexed="81"/>
            <rFont val="ＭＳ Ｐゴシック"/>
            <family val="3"/>
            <charset val="128"/>
          </rPr>
          <t>証明年月日を入力してください。</t>
        </r>
        <r>
          <rPr>
            <sz val="12"/>
            <color indexed="81"/>
            <rFont val="ＭＳ Ｐゴシック"/>
            <family val="3"/>
            <charset val="128"/>
          </rPr>
          <t xml:space="preserve">
</t>
        </r>
      </text>
    </comment>
    <comment ref="F20" authorId="0" shapeId="0" xr:uid="{00000000-0006-0000-4600-000002000000}">
      <text>
        <r>
          <rPr>
            <b/>
            <sz val="9"/>
            <color indexed="81"/>
            <rFont val="ＭＳ Ｐゴシック"/>
            <family val="3"/>
            <charset val="128"/>
          </rPr>
          <t>もれなく御記入ください。</t>
        </r>
      </text>
    </comment>
    <comment ref="F23" authorId="0" shapeId="0" xr:uid="{00000000-0006-0000-4600-000003000000}">
      <text>
        <r>
          <rPr>
            <b/>
            <sz val="12"/>
            <color indexed="81"/>
            <rFont val="ＭＳ Ｐゴシック"/>
            <family val="3"/>
            <charset val="128"/>
          </rPr>
          <t>作成数を入力してください。</t>
        </r>
      </text>
    </comment>
    <comment ref="F24" authorId="0" shapeId="0" xr:uid="{00000000-0006-0000-4600-000004000000}">
      <text>
        <r>
          <rPr>
            <b/>
            <sz val="9"/>
            <color indexed="81"/>
            <rFont val="ＭＳ Ｐゴシック"/>
            <family val="3"/>
            <charset val="128"/>
          </rPr>
          <t>金額を入力してください。</t>
        </r>
      </text>
    </comment>
  </commentList>
</comments>
</file>

<file path=xl/comments5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00000000-0006-0000-4700-000001000000}">
      <text>
        <r>
          <rPr>
            <b/>
            <sz val="9"/>
            <color indexed="81"/>
            <rFont val="ＭＳ Ｐゴシック"/>
            <family val="3"/>
            <charset val="128"/>
          </rPr>
          <t>請求年月日を入力後印刷するか、印刷後手書きで御記入くださるようお願いします。</t>
        </r>
      </text>
    </comment>
    <comment ref="K8" authorId="0" shapeId="0" xr:uid="{00000000-0006-0000-4700-000002000000}">
      <text>
        <r>
          <rPr>
            <b/>
            <sz val="9"/>
            <color indexed="81"/>
            <rFont val="ＭＳ Ｐゴシック"/>
            <family val="3"/>
            <charset val="128"/>
          </rPr>
          <t>もれなく御記入くださるようお願いします。</t>
        </r>
      </text>
    </comment>
    <comment ref="K11" authorId="0" shapeId="0" xr:uid="{00000000-0006-0000-4700-000003000000}">
      <text>
        <r>
          <rPr>
            <b/>
            <sz val="9"/>
            <color indexed="81"/>
            <rFont val="ＭＳ Ｐゴシック"/>
            <family val="3"/>
            <charset val="128"/>
          </rPr>
          <t>電話番号を入力してくださるようお願いします。</t>
        </r>
      </text>
    </comment>
    <comment ref="E18" authorId="0" shapeId="0" xr:uid="{00000000-0006-0000-4700-000004000000}">
      <text>
        <r>
          <rPr>
            <b/>
            <sz val="12"/>
            <color indexed="81"/>
            <rFont val="ＭＳ Ｐゴシック"/>
            <family val="3"/>
            <charset val="128"/>
          </rPr>
          <t>　別記請求内訳書に記載された請求額が自動転記されます。
　まず内訳を作成してください。</t>
        </r>
      </text>
    </comment>
    <comment ref="F28" authorId="0" shapeId="0" xr:uid="{00000000-0006-0000-4700-000005000000}">
      <text>
        <r>
          <rPr>
            <b/>
            <sz val="9"/>
            <color indexed="81"/>
            <rFont val="ＭＳ Ｐゴシック"/>
            <family val="3"/>
            <charset val="128"/>
          </rPr>
          <t>必要事項をもれなく入力後印刷するか、印刷後御記入くださるようお願いします。</t>
        </r>
      </text>
    </comment>
    <comment ref="B40" authorId="0" shapeId="0" xr:uid="{00000000-0006-0000-4700-000006000000}">
      <text>
        <r>
          <rPr>
            <b/>
            <sz val="9"/>
            <color indexed="81"/>
            <rFont val="ＭＳ Ｐゴシック"/>
            <family val="3"/>
            <charset val="128"/>
          </rPr>
          <t>契約単価（税込）を入力してください。</t>
        </r>
      </text>
    </comment>
    <comment ref="D40" authorId="0" shapeId="0" xr:uid="{00000000-0006-0000-4700-000007000000}">
      <text>
        <r>
          <rPr>
            <b/>
            <sz val="9"/>
            <color indexed="81"/>
            <rFont val="ＭＳ Ｐゴシック"/>
            <family val="3"/>
            <charset val="128"/>
          </rPr>
          <t>作成枚数を入力してください。</t>
        </r>
      </text>
    </comment>
    <comment ref="F40" authorId="0" shapeId="0" xr:uid="{00000000-0006-0000-4700-000008000000}">
      <text>
        <r>
          <rPr>
            <b/>
            <sz val="9"/>
            <color indexed="81"/>
            <rFont val="ＭＳ Ｐゴシック"/>
            <family val="3"/>
            <charset val="128"/>
          </rPr>
          <t>自動計算されます。</t>
        </r>
      </text>
    </comment>
    <comment ref="H40" authorId="0" shapeId="0" xr:uid="{00000000-0006-0000-4700-000009000000}">
      <text>
        <r>
          <rPr>
            <b/>
            <sz val="9"/>
            <color indexed="81"/>
            <rFont val="ＭＳ Ｐゴシック"/>
            <family val="3"/>
            <charset val="128"/>
          </rPr>
          <t>立札・看板の単価（基準限度額）です。</t>
        </r>
      </text>
    </comment>
    <comment ref="J40" authorId="0" shapeId="0" xr:uid="{00000000-0006-0000-4700-00000A000000}">
      <text>
        <r>
          <rPr>
            <b/>
            <sz val="9"/>
            <color indexed="81"/>
            <rFont val="ＭＳ Ｐゴシック"/>
            <family val="3"/>
            <charset val="128"/>
          </rPr>
          <t>自動計算されます。（５が限度数となります。）</t>
        </r>
      </text>
    </comment>
    <comment ref="L40" authorId="0" shapeId="0" xr:uid="{00000000-0006-0000-4700-00000B000000}">
      <text>
        <r>
          <rPr>
            <b/>
            <sz val="9"/>
            <color indexed="81"/>
            <rFont val="ＭＳ Ｐゴシック"/>
            <family val="3"/>
            <charset val="128"/>
          </rPr>
          <t xml:space="preserve">自動計算されます。
</t>
        </r>
      </text>
    </comment>
    <comment ref="N40" authorId="0" shapeId="0" xr:uid="{00000000-0006-0000-4700-00000C000000}">
      <text>
        <r>
          <rPr>
            <b/>
            <sz val="9"/>
            <color indexed="81"/>
            <rFont val="ＭＳ Ｐゴシック"/>
            <family val="3"/>
            <charset val="128"/>
          </rPr>
          <t xml:space="preserve">(A)と(D)で少ない方の額が自動表示されます。
</t>
        </r>
      </text>
    </comment>
    <comment ref="P40" authorId="0" shapeId="0" xr:uid="{00000000-0006-0000-4700-00000D000000}">
      <text>
        <r>
          <rPr>
            <b/>
            <sz val="9"/>
            <color indexed="81"/>
            <rFont val="ＭＳ Ｐゴシック"/>
            <family val="3"/>
            <charset val="128"/>
          </rPr>
          <t xml:space="preserve">(B)と（E)で少ない方の枚数が自動表示されます。
</t>
        </r>
      </text>
    </comment>
    <comment ref="R40" authorId="0" shapeId="0" xr:uid="{00000000-0006-0000-4700-00000E000000}">
      <text>
        <r>
          <rPr>
            <b/>
            <sz val="9"/>
            <color indexed="81"/>
            <rFont val="ＭＳ Ｐゴシック"/>
            <family val="3"/>
            <charset val="128"/>
          </rPr>
          <t>自動計算されます。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0E00-000001000000}">
      <text>
        <r>
          <rPr>
            <b/>
            <sz val="9"/>
            <color indexed="81"/>
            <rFont val="ＭＳ Ｐゴシック"/>
            <family val="3"/>
            <charset val="128"/>
          </rPr>
          <t>届出年月日を入力後印刷するか、印刷後手書きで御記入くださるようお願いします。</t>
        </r>
      </text>
    </comment>
  </commentList>
</comments>
</file>

<file path=xl/comments60.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4800-000001000000}">
      <text>
        <r>
          <rPr>
            <b/>
            <sz val="9"/>
            <color indexed="81"/>
            <rFont val="ＭＳ Ｐゴシック"/>
            <family val="3"/>
            <charset val="128"/>
          </rPr>
          <t xml:space="preserve">届出年月日を入力してください。
</t>
        </r>
      </text>
    </comment>
    <comment ref="D26" authorId="0" shapeId="0" xr:uid="{00000000-0006-0000-4800-000002000000}">
      <text>
        <r>
          <rPr>
            <b/>
            <sz val="9"/>
            <color indexed="81"/>
            <rFont val="ＭＳ Ｐゴシック"/>
            <family val="3"/>
            <charset val="128"/>
          </rPr>
          <t>入力してください。</t>
        </r>
      </text>
    </comment>
    <comment ref="A27" authorId="0" shapeId="0" xr:uid="{00000000-0006-0000-4800-000003000000}">
      <text>
        <r>
          <rPr>
            <b/>
            <sz val="9"/>
            <color indexed="81"/>
            <rFont val="ＭＳ Ｐゴシック"/>
            <family val="3"/>
            <charset val="128"/>
          </rPr>
          <t xml:space="preserve">契約年月日を入力してください。
</t>
        </r>
      </text>
    </comment>
    <comment ref="I27" authorId="0" shapeId="0" xr:uid="{00000000-0006-0000-4800-000004000000}">
      <text>
        <r>
          <rPr>
            <b/>
            <sz val="9"/>
            <color indexed="81"/>
            <rFont val="ＭＳ Ｐゴシック"/>
            <family val="3"/>
            <charset val="128"/>
          </rPr>
          <t>作成契約枚数を入力してください。</t>
        </r>
      </text>
    </comment>
    <comment ref="L27" authorId="0" shapeId="0" xr:uid="{00000000-0006-0000-4800-000005000000}">
      <text>
        <r>
          <rPr>
            <b/>
            <sz val="9"/>
            <color indexed="81"/>
            <rFont val="ＭＳ Ｐゴシック"/>
            <family val="3"/>
            <charset val="128"/>
          </rPr>
          <t>作成契約金額を入力してください。</t>
        </r>
      </text>
    </comment>
  </commentList>
</comments>
</file>

<file path=xl/comments6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P5" authorId="0" shapeId="0" xr:uid="{00000000-0006-0000-4900-000001000000}">
      <text>
        <r>
          <rPr>
            <b/>
            <sz val="9"/>
            <color indexed="81"/>
            <rFont val="ＭＳ Ｐゴシック"/>
            <family val="3"/>
            <charset val="128"/>
          </rPr>
          <t>申請年月日を入力してください。</t>
        </r>
      </text>
    </comment>
    <comment ref="G19" authorId="0" shapeId="0" xr:uid="{00000000-0006-0000-4900-000002000000}">
      <text>
        <r>
          <rPr>
            <b/>
            <sz val="9"/>
            <color indexed="81"/>
            <rFont val="ＭＳ Ｐゴシック"/>
            <family val="3"/>
            <charset val="128"/>
          </rPr>
          <t>契約年月日を入力してください。</t>
        </r>
      </text>
    </comment>
    <comment ref="B22" authorId="0" shapeId="0" xr:uid="{00000000-0006-0000-4900-000003000000}">
      <text>
        <r>
          <rPr>
            <b/>
            <sz val="9"/>
            <color indexed="81"/>
            <rFont val="ＭＳ Ｐゴシック"/>
            <family val="3"/>
            <charset val="128"/>
          </rPr>
          <t>もれなく記入してください。</t>
        </r>
      </text>
    </comment>
    <comment ref="E26" authorId="0" shapeId="0" xr:uid="{00000000-0006-0000-4900-000004000000}">
      <text>
        <r>
          <rPr>
            <b/>
            <sz val="9"/>
            <color indexed="81"/>
            <rFont val="ＭＳ Ｐゴシック"/>
            <family val="3"/>
            <charset val="128"/>
          </rPr>
          <t>確認申請枚数を入力してください。</t>
        </r>
      </text>
    </comment>
    <comment ref="F29" authorId="0" shapeId="0" xr:uid="{00000000-0006-0000-4900-000005000000}">
      <text>
        <r>
          <rPr>
            <b/>
            <sz val="9"/>
            <color indexed="81"/>
            <rFont val="ＭＳ Ｐゴシック"/>
            <family val="3"/>
            <charset val="128"/>
          </rPr>
          <t>入力してください。</t>
        </r>
      </text>
    </comment>
    <comment ref="J29" authorId="0" shapeId="0" xr:uid="{00000000-0006-0000-4900-000006000000}">
      <text>
        <r>
          <rPr>
            <b/>
            <sz val="9"/>
            <color indexed="81"/>
            <rFont val="ＭＳ Ｐゴシック"/>
            <family val="3"/>
            <charset val="128"/>
          </rPr>
          <t>入力してください。</t>
        </r>
      </text>
    </comment>
    <comment ref="F30" authorId="0" shapeId="0" xr:uid="{00000000-0006-0000-4900-000007000000}">
      <text>
        <r>
          <rPr>
            <b/>
            <sz val="9"/>
            <color indexed="81"/>
            <rFont val="ＭＳ Ｐゴシック"/>
            <family val="3"/>
            <charset val="128"/>
          </rPr>
          <t>入力してください。</t>
        </r>
      </text>
    </comment>
    <comment ref="J30" authorId="0" shapeId="0" xr:uid="{00000000-0006-0000-4900-000008000000}">
      <text>
        <r>
          <rPr>
            <b/>
            <sz val="9"/>
            <color indexed="81"/>
            <rFont val="ＭＳ Ｐゴシック"/>
            <family val="3"/>
            <charset val="128"/>
          </rPr>
          <t>入力してください。</t>
        </r>
      </text>
    </comment>
    <comment ref="F31" authorId="0" shapeId="0" xr:uid="{00000000-0006-0000-4900-000009000000}">
      <text>
        <r>
          <rPr>
            <b/>
            <sz val="9"/>
            <color indexed="81"/>
            <rFont val="ＭＳ Ｐゴシック"/>
            <family val="3"/>
            <charset val="128"/>
          </rPr>
          <t>入力してください。</t>
        </r>
      </text>
    </comment>
    <comment ref="J31" authorId="0" shapeId="0" xr:uid="{00000000-0006-0000-4900-00000A000000}">
      <text>
        <r>
          <rPr>
            <b/>
            <sz val="9"/>
            <color indexed="81"/>
            <rFont val="ＭＳ Ｐゴシック"/>
            <family val="3"/>
            <charset val="128"/>
          </rPr>
          <t>入力してください。</t>
        </r>
      </text>
    </comment>
  </commentList>
</comments>
</file>

<file path=xl/comments6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29" authorId="0" shapeId="0" xr:uid="{00000000-0006-0000-4A00-000001000000}">
      <text>
        <r>
          <rPr>
            <b/>
            <sz val="9"/>
            <color indexed="81"/>
            <rFont val="ＭＳ Ｐゴシック"/>
            <family val="3"/>
            <charset val="128"/>
          </rPr>
          <t>確認枚数を入力してください。</t>
        </r>
      </text>
    </comment>
  </commentList>
</comments>
</file>

<file path=xl/comments6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9" authorId="0" shapeId="0" xr:uid="{00000000-0006-0000-4B00-000001000000}">
      <text>
        <r>
          <rPr>
            <b/>
            <sz val="9"/>
            <color indexed="81"/>
            <rFont val="ＭＳ Ｐゴシック"/>
            <family val="3"/>
            <charset val="128"/>
          </rPr>
          <t>証明年月日を入力してください。</t>
        </r>
      </text>
    </comment>
    <comment ref="F19" authorId="0" shapeId="0" xr:uid="{00000000-0006-0000-4B00-000002000000}">
      <text>
        <r>
          <rPr>
            <b/>
            <sz val="9"/>
            <color indexed="81"/>
            <rFont val="ＭＳ Ｐゴシック"/>
            <family val="3"/>
            <charset val="128"/>
          </rPr>
          <t>もれなく御記入ください。</t>
        </r>
      </text>
    </comment>
    <comment ref="F22" authorId="0" shapeId="0" xr:uid="{00000000-0006-0000-4B00-000003000000}">
      <text>
        <r>
          <rPr>
            <b/>
            <sz val="9"/>
            <color indexed="81"/>
            <rFont val="ＭＳ Ｐゴシック"/>
            <family val="3"/>
            <charset val="128"/>
          </rPr>
          <t>枚数を入力してください。</t>
        </r>
      </text>
    </comment>
    <comment ref="F23" authorId="0" shapeId="0" xr:uid="{00000000-0006-0000-4B00-000004000000}">
      <text>
        <r>
          <rPr>
            <b/>
            <sz val="9"/>
            <color indexed="81"/>
            <rFont val="ＭＳ Ｐゴシック"/>
            <family val="3"/>
            <charset val="128"/>
          </rPr>
          <t>金額を入力してください。</t>
        </r>
      </text>
    </comment>
    <comment ref="F24" authorId="0" shapeId="0" xr:uid="{00000000-0006-0000-4B00-000005000000}">
      <text>
        <r>
          <rPr>
            <b/>
            <sz val="9"/>
            <color indexed="81"/>
            <rFont val="ＭＳ Ｐゴシック"/>
            <family val="3"/>
            <charset val="128"/>
          </rPr>
          <t>自動表示されます。</t>
        </r>
      </text>
    </comment>
  </commentList>
</comments>
</file>

<file path=xl/comments6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5" authorId="0" shapeId="0" xr:uid="{00000000-0006-0000-4C00-000001000000}">
      <text>
        <r>
          <rPr>
            <b/>
            <sz val="9"/>
            <color indexed="81"/>
            <rFont val="ＭＳ Ｐゴシック"/>
            <family val="3"/>
            <charset val="128"/>
          </rPr>
          <t>請求年月日を入力後印刷するか、印刷後手書きで御記入くださるようお願いします。</t>
        </r>
      </text>
    </comment>
    <comment ref="I10" authorId="0" shapeId="0" xr:uid="{00000000-0006-0000-4C00-000002000000}">
      <text>
        <r>
          <rPr>
            <b/>
            <sz val="9"/>
            <color indexed="81"/>
            <rFont val="ＭＳ Ｐゴシック"/>
            <family val="3"/>
            <charset val="128"/>
          </rPr>
          <t>もれなく御記入くださるようお願いします。</t>
        </r>
      </text>
    </comment>
    <comment ref="I13" authorId="0" shapeId="0" xr:uid="{00000000-0006-0000-4C00-000003000000}">
      <text>
        <r>
          <rPr>
            <b/>
            <sz val="9"/>
            <color indexed="81"/>
            <rFont val="ＭＳ Ｐゴシック"/>
            <family val="3"/>
            <charset val="128"/>
          </rPr>
          <t>電話番号を入力してくださるようお願いします。</t>
        </r>
      </text>
    </comment>
    <comment ref="D20" authorId="0" shapeId="0" xr:uid="{00000000-0006-0000-4C00-000004000000}">
      <text>
        <r>
          <rPr>
            <b/>
            <sz val="9"/>
            <color indexed="81"/>
            <rFont val="ＭＳ Ｐゴシック"/>
            <family val="3"/>
            <charset val="128"/>
          </rPr>
          <t>　公営３７別紙内訳に記載された請求額が自動転記されます。
　まず内訳を作成してください。</t>
        </r>
      </text>
    </comment>
    <comment ref="K30" authorId="0" shapeId="0" xr:uid="{00000000-0006-0000-4C00-000005000000}">
      <text>
        <r>
          <rPr>
            <b/>
            <sz val="9"/>
            <color indexed="81"/>
            <rFont val="ＭＳ Ｐゴシック"/>
            <family val="3"/>
            <charset val="128"/>
          </rPr>
          <t>必要事項をもれなく入力後印刷するか、印刷後御記入くださるようお願いします。</t>
        </r>
      </text>
    </comment>
  </commentList>
</comments>
</file>

<file path=xl/comments6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3" authorId="0" shapeId="0" xr:uid="{00000000-0006-0000-4D00-000001000000}">
      <text>
        <r>
          <rPr>
            <b/>
            <sz val="9"/>
            <color indexed="81"/>
            <rFont val="ＭＳ Ｐゴシック"/>
            <family val="3"/>
            <charset val="128"/>
          </rPr>
          <t>選挙区ごとのポスター掲示場数が自動表示されます。</t>
        </r>
      </text>
    </comment>
    <comment ref="C13" authorId="0" shapeId="0" xr:uid="{00000000-0006-0000-4D00-000002000000}">
      <text>
        <r>
          <rPr>
            <b/>
            <sz val="9"/>
            <color indexed="81"/>
            <rFont val="ＭＳ Ｐゴシック"/>
            <family val="3"/>
            <charset val="128"/>
          </rPr>
          <t>契約単価（税込）を入力してください。</t>
        </r>
      </text>
    </comment>
    <comment ref="E13" authorId="0" shapeId="0" xr:uid="{00000000-0006-0000-4D00-000003000000}">
      <text>
        <r>
          <rPr>
            <b/>
            <sz val="9"/>
            <color indexed="81"/>
            <rFont val="ＭＳ Ｐゴシック"/>
            <family val="3"/>
            <charset val="128"/>
          </rPr>
          <t>作成枚数を入力してください。</t>
        </r>
      </text>
    </comment>
    <comment ref="G13" authorId="0" shapeId="0" xr:uid="{00000000-0006-0000-4D00-000004000000}">
      <text>
        <r>
          <rPr>
            <b/>
            <sz val="9"/>
            <color indexed="81"/>
            <rFont val="ＭＳ Ｐゴシック"/>
            <family val="3"/>
            <charset val="128"/>
          </rPr>
          <t>自動計算されます。</t>
        </r>
      </text>
    </comment>
    <comment ref="I13" authorId="0" shapeId="0" xr:uid="{00000000-0006-0000-4D00-000005000000}">
      <text>
        <r>
          <rPr>
            <b/>
            <sz val="9"/>
            <color indexed="81"/>
            <rFont val="ＭＳ Ｐゴシック"/>
            <family val="3"/>
            <charset val="128"/>
          </rPr>
          <t>ポスターの単価（基準限度額）です。</t>
        </r>
      </text>
    </comment>
    <comment ref="K13" authorId="0" shapeId="0" xr:uid="{00000000-0006-0000-4D00-000006000000}">
      <text>
        <r>
          <rPr>
            <b/>
            <sz val="9"/>
            <color indexed="81"/>
            <rFont val="ＭＳ Ｐゴシック"/>
            <family val="3"/>
            <charset val="128"/>
          </rPr>
          <t>自動計算されます。（ポスター掲示場の数の２倍の数が限度枚数となります。）</t>
        </r>
      </text>
    </comment>
    <comment ref="M13" authorId="0" shapeId="0" xr:uid="{00000000-0006-0000-4D00-000007000000}">
      <text>
        <r>
          <rPr>
            <b/>
            <sz val="9"/>
            <color indexed="81"/>
            <rFont val="ＭＳ Ｐゴシック"/>
            <family val="3"/>
            <charset val="128"/>
          </rPr>
          <t xml:space="preserve">自動計算されます。
</t>
        </r>
      </text>
    </comment>
    <comment ref="O13" authorId="0" shapeId="0" xr:uid="{00000000-0006-0000-4D00-000008000000}">
      <text>
        <r>
          <rPr>
            <b/>
            <sz val="9"/>
            <color indexed="81"/>
            <rFont val="ＭＳ Ｐゴシック"/>
            <family val="3"/>
            <charset val="128"/>
          </rPr>
          <t xml:space="preserve">(A)と(D)で少ない方の額が自動表示されます。
</t>
        </r>
      </text>
    </comment>
    <comment ref="Q13" authorId="0" shapeId="0" xr:uid="{00000000-0006-0000-4D00-000009000000}">
      <text>
        <r>
          <rPr>
            <b/>
            <sz val="9"/>
            <color indexed="81"/>
            <rFont val="ＭＳ Ｐゴシック"/>
            <family val="3"/>
            <charset val="128"/>
          </rPr>
          <t xml:space="preserve">(B)と（E)で少ない方の枚数が自動表示されます。
</t>
        </r>
      </text>
    </comment>
    <comment ref="S13" authorId="0" shapeId="0" xr:uid="{00000000-0006-0000-4D00-00000A000000}">
      <text>
        <r>
          <rPr>
            <b/>
            <sz val="9"/>
            <color indexed="81"/>
            <rFont val="ＭＳ Ｐゴシック"/>
            <family val="3"/>
            <charset val="128"/>
          </rPr>
          <t>自動計算されます。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5" authorId="0" shapeId="0" xr:uid="{00000000-0006-0000-0F00-000001000000}">
      <text>
        <r>
          <rPr>
            <b/>
            <sz val="9"/>
            <color indexed="81"/>
            <rFont val="ＭＳ Ｐゴシック"/>
            <family val="3"/>
            <charset val="128"/>
          </rPr>
          <t>届出年月日を入力後印刷するか、印刷後手書きで御記入くださるようお願いします。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user</author>
    <author>HP Customer</author>
    <author>201user</author>
  </authors>
  <commentList>
    <comment ref="F9" authorId="0" shapeId="0" xr:uid="{00000000-0006-0000-1000-000001000000}">
      <text>
        <r>
          <rPr>
            <b/>
            <sz val="9"/>
            <color indexed="81"/>
            <rFont val="ＭＳ Ｐゴシック"/>
            <family val="3"/>
            <charset val="128"/>
          </rPr>
          <t>○　報酬を支給する者については、その者を使用する前に県選管へ届け出ることになっています。
○　提出年月日は、入力後印刷するか、印刷後手書きで御記入くださるようお願いします。</t>
        </r>
      </text>
    </comment>
    <comment ref="A20" authorId="0" shapeId="0" xr:uid="{00000000-0006-0000-1000-000002000000}">
      <text>
        <r>
          <rPr>
            <b/>
            <sz val="9"/>
            <color indexed="81"/>
            <rFont val="ＭＳ Ｐゴシック"/>
            <family val="3"/>
            <charset val="128"/>
          </rPr>
          <t xml:space="preserve">使用する者の氏名を御記入ください。
</t>
        </r>
      </text>
    </comment>
    <comment ref="C20" authorId="0" shapeId="0" xr:uid="{00000000-0006-0000-1000-000003000000}">
      <text>
        <r>
          <rPr>
            <b/>
            <sz val="9"/>
            <color indexed="81"/>
            <rFont val="ＭＳ Ｐゴシック"/>
            <family val="3"/>
            <charset val="128"/>
          </rPr>
          <t>使用する者の自宅住所を御記入ください。</t>
        </r>
      </text>
    </comment>
    <comment ref="G20" authorId="0" shapeId="0" xr:uid="{00000000-0006-0000-1000-000004000000}">
      <text>
        <r>
          <rPr>
            <b/>
            <sz val="9"/>
            <color indexed="81"/>
            <rFont val="ＭＳ Ｐゴシック"/>
            <family val="3"/>
            <charset val="128"/>
          </rPr>
          <t>使用する者の年齢を御記入ください。</t>
        </r>
      </text>
    </comment>
    <comment ref="H20" authorId="1" shapeId="0" xr:uid="{00000000-0006-0000-1000-000005000000}">
      <text>
        <r>
          <rPr>
            <b/>
            <sz val="9"/>
            <color indexed="81"/>
            <rFont val="ＭＳ Ｐゴシック"/>
            <family val="3"/>
            <charset val="128"/>
          </rPr>
          <t>男、女から選択</t>
        </r>
      </text>
    </comment>
    <comment ref="I20" authorId="1" shapeId="0" xr:uid="{00000000-0006-0000-1000-000006000000}">
      <text>
        <r>
          <rPr>
            <sz val="9"/>
            <color indexed="81"/>
            <rFont val="ＭＳ Ｐゴシック"/>
            <family val="3"/>
            <charset val="128"/>
          </rPr>
          <t xml:space="preserve">車上運動員、事務員、手話通訳者、要約筆記者から選択
</t>
        </r>
      </text>
    </comment>
    <comment ref="L20" authorId="0" shapeId="0" xr:uid="{00000000-0006-0000-1000-000007000000}">
      <text>
        <r>
          <rPr>
            <b/>
            <sz val="9"/>
            <color indexed="81"/>
            <rFont val="ＭＳ Ｐゴシック"/>
            <family val="3"/>
            <charset val="128"/>
          </rPr>
          <t>使用する者の期間を御記入ください。</t>
        </r>
      </text>
    </comment>
    <comment ref="P20" authorId="2" shapeId="0" xr:uid="{00000000-0006-0000-1000-000008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2" authorId="1" shapeId="0" xr:uid="{00000000-0006-0000-1000-000009000000}">
      <text>
        <r>
          <rPr>
            <b/>
            <sz val="9"/>
            <color indexed="81"/>
            <rFont val="ＭＳ Ｐゴシック"/>
            <family val="3"/>
            <charset val="128"/>
          </rPr>
          <t>男、女から選択</t>
        </r>
      </text>
    </comment>
    <comment ref="I22" authorId="1" shapeId="0" xr:uid="{00000000-0006-0000-1000-00000A000000}">
      <text>
        <r>
          <rPr>
            <sz val="9"/>
            <color indexed="81"/>
            <rFont val="ＭＳ Ｐゴシック"/>
            <family val="3"/>
            <charset val="128"/>
          </rPr>
          <t xml:space="preserve">車上運動員、事務員、手話通訳者、要約筆記者から選択
</t>
        </r>
      </text>
    </comment>
    <comment ref="L22" authorId="0" shapeId="0" xr:uid="{636DAC94-B852-411C-B5D3-C53D83E57DC9}">
      <text>
        <r>
          <rPr>
            <b/>
            <sz val="9"/>
            <color indexed="81"/>
            <rFont val="ＭＳ Ｐゴシック"/>
            <family val="3"/>
            <charset val="128"/>
          </rPr>
          <t>使用する者の期間を御記入ください。</t>
        </r>
      </text>
    </comment>
    <comment ref="P22" authorId="2" shapeId="0" xr:uid="{00000000-0006-0000-1000-00000B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4" authorId="1" shapeId="0" xr:uid="{00000000-0006-0000-1000-00000C000000}">
      <text>
        <r>
          <rPr>
            <b/>
            <sz val="9"/>
            <color indexed="81"/>
            <rFont val="ＭＳ Ｐゴシック"/>
            <family val="3"/>
            <charset val="128"/>
          </rPr>
          <t>男、女から選択</t>
        </r>
      </text>
    </comment>
    <comment ref="I24" authorId="1" shapeId="0" xr:uid="{00000000-0006-0000-1000-00000D000000}">
      <text>
        <r>
          <rPr>
            <sz val="9"/>
            <color indexed="81"/>
            <rFont val="ＭＳ Ｐゴシック"/>
            <family val="3"/>
            <charset val="128"/>
          </rPr>
          <t xml:space="preserve">車上運動員、事務員、手話通訳者、要約筆記者から選択
</t>
        </r>
      </text>
    </comment>
    <comment ref="L24" authorId="0" shapeId="0" xr:uid="{B7BFD154-A887-40B5-B097-1C35F455B5DA}">
      <text>
        <r>
          <rPr>
            <b/>
            <sz val="9"/>
            <color indexed="81"/>
            <rFont val="ＭＳ Ｐゴシック"/>
            <family val="3"/>
            <charset val="128"/>
          </rPr>
          <t>使用する者の期間を御記入ください。</t>
        </r>
      </text>
    </comment>
    <comment ref="P24" authorId="2" shapeId="0" xr:uid="{00000000-0006-0000-1000-00000E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6" authorId="1" shapeId="0" xr:uid="{00000000-0006-0000-1000-00000F000000}">
      <text>
        <r>
          <rPr>
            <b/>
            <sz val="9"/>
            <color indexed="81"/>
            <rFont val="ＭＳ Ｐゴシック"/>
            <family val="3"/>
            <charset val="128"/>
          </rPr>
          <t>男、女から選択</t>
        </r>
      </text>
    </comment>
    <comment ref="I26" authorId="1" shapeId="0" xr:uid="{00000000-0006-0000-1000-000010000000}">
      <text>
        <r>
          <rPr>
            <sz val="9"/>
            <color indexed="81"/>
            <rFont val="ＭＳ Ｐゴシック"/>
            <family val="3"/>
            <charset val="128"/>
          </rPr>
          <t xml:space="preserve">車上運動員、事務員、手話通訳者、要約筆記者から選択
</t>
        </r>
      </text>
    </comment>
    <comment ref="L26" authorId="0" shapeId="0" xr:uid="{1F3AEC32-B019-42C6-86D9-2D8541EC018A}">
      <text>
        <r>
          <rPr>
            <b/>
            <sz val="9"/>
            <color indexed="81"/>
            <rFont val="ＭＳ Ｐゴシック"/>
            <family val="3"/>
            <charset val="128"/>
          </rPr>
          <t>使用する者の期間を御記入ください。</t>
        </r>
      </text>
    </comment>
    <comment ref="P26" authorId="2" shapeId="0" xr:uid="{00000000-0006-0000-1000-000011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28" authorId="1" shapeId="0" xr:uid="{00000000-0006-0000-1000-000012000000}">
      <text>
        <r>
          <rPr>
            <b/>
            <sz val="9"/>
            <color indexed="81"/>
            <rFont val="ＭＳ Ｐゴシック"/>
            <family val="3"/>
            <charset val="128"/>
          </rPr>
          <t>男、女から選択</t>
        </r>
      </text>
    </comment>
    <comment ref="I28" authorId="1" shapeId="0" xr:uid="{00000000-0006-0000-1000-000013000000}">
      <text>
        <r>
          <rPr>
            <sz val="9"/>
            <color indexed="81"/>
            <rFont val="ＭＳ Ｐゴシック"/>
            <family val="3"/>
            <charset val="128"/>
          </rPr>
          <t xml:space="preserve">車上運動員、事務員、手話通訳者、要約筆記者から選択
</t>
        </r>
      </text>
    </comment>
    <comment ref="L28" authorId="0" shapeId="0" xr:uid="{E0C44B5A-BDE5-4E23-9039-6F15986163D4}">
      <text>
        <r>
          <rPr>
            <b/>
            <sz val="9"/>
            <color indexed="81"/>
            <rFont val="ＭＳ Ｐゴシック"/>
            <family val="3"/>
            <charset val="128"/>
          </rPr>
          <t>使用する者の期間を御記入ください。</t>
        </r>
      </text>
    </comment>
    <comment ref="P28" authorId="2" shapeId="0" xr:uid="{00000000-0006-0000-1000-000014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0" authorId="1" shapeId="0" xr:uid="{00000000-0006-0000-1000-000015000000}">
      <text>
        <r>
          <rPr>
            <b/>
            <sz val="9"/>
            <color indexed="81"/>
            <rFont val="ＭＳ Ｐゴシック"/>
            <family val="3"/>
            <charset val="128"/>
          </rPr>
          <t>男、女から選択</t>
        </r>
      </text>
    </comment>
    <comment ref="I30" authorId="1" shapeId="0" xr:uid="{00000000-0006-0000-1000-000016000000}">
      <text>
        <r>
          <rPr>
            <sz val="9"/>
            <color indexed="81"/>
            <rFont val="ＭＳ Ｐゴシック"/>
            <family val="3"/>
            <charset val="128"/>
          </rPr>
          <t xml:space="preserve">車上運動員、事務員、手話通訳者、要約筆記者から選択
</t>
        </r>
      </text>
    </comment>
    <comment ref="L30" authorId="0" shapeId="0" xr:uid="{7D0FB2E3-FF26-4508-8F0F-740C97BBD373}">
      <text>
        <r>
          <rPr>
            <b/>
            <sz val="9"/>
            <color indexed="81"/>
            <rFont val="ＭＳ Ｐゴシック"/>
            <family val="3"/>
            <charset val="128"/>
          </rPr>
          <t>使用する者の期間を御記入ください。</t>
        </r>
      </text>
    </comment>
    <comment ref="P30" authorId="2" shapeId="0" xr:uid="{00000000-0006-0000-1000-000017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2" authorId="1" shapeId="0" xr:uid="{00000000-0006-0000-1000-000018000000}">
      <text>
        <r>
          <rPr>
            <b/>
            <sz val="9"/>
            <color indexed="81"/>
            <rFont val="ＭＳ Ｐゴシック"/>
            <family val="3"/>
            <charset val="128"/>
          </rPr>
          <t>男、女から選択</t>
        </r>
      </text>
    </comment>
    <comment ref="I32" authorId="1" shapeId="0" xr:uid="{00000000-0006-0000-1000-000019000000}">
      <text>
        <r>
          <rPr>
            <sz val="9"/>
            <color indexed="81"/>
            <rFont val="ＭＳ Ｐゴシック"/>
            <family val="3"/>
            <charset val="128"/>
          </rPr>
          <t xml:space="preserve">車上運動員、事務員、手話通訳者、要約筆記者から選択
</t>
        </r>
      </text>
    </comment>
    <comment ref="L32" authorId="0" shapeId="0" xr:uid="{A6D63933-4ACA-42A7-AE16-52977A695F46}">
      <text>
        <r>
          <rPr>
            <b/>
            <sz val="9"/>
            <color indexed="81"/>
            <rFont val="ＭＳ Ｐゴシック"/>
            <family val="3"/>
            <charset val="128"/>
          </rPr>
          <t>使用する者の期間を御記入ください。</t>
        </r>
      </text>
    </comment>
    <comment ref="P32" authorId="2" shapeId="0" xr:uid="{00000000-0006-0000-1000-00001A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4" authorId="1" shapeId="0" xr:uid="{00000000-0006-0000-1000-00001B000000}">
      <text>
        <r>
          <rPr>
            <b/>
            <sz val="9"/>
            <color indexed="81"/>
            <rFont val="ＭＳ Ｐゴシック"/>
            <family val="3"/>
            <charset val="128"/>
          </rPr>
          <t>男、女から選択</t>
        </r>
      </text>
    </comment>
    <comment ref="I34" authorId="1" shapeId="0" xr:uid="{00000000-0006-0000-1000-00001C000000}">
      <text>
        <r>
          <rPr>
            <sz val="9"/>
            <color indexed="81"/>
            <rFont val="ＭＳ Ｐゴシック"/>
            <family val="3"/>
            <charset val="128"/>
          </rPr>
          <t xml:space="preserve">車上運動員、事務員、手話通訳者、要約筆記者から選択
</t>
        </r>
      </text>
    </comment>
    <comment ref="L34" authorId="0" shapeId="0" xr:uid="{D11881A2-AB9B-406B-9E6D-77FEE76EB601}">
      <text>
        <r>
          <rPr>
            <b/>
            <sz val="9"/>
            <color indexed="81"/>
            <rFont val="ＭＳ Ｐゴシック"/>
            <family val="3"/>
            <charset val="128"/>
          </rPr>
          <t>使用する者の期間を御記入ください。</t>
        </r>
      </text>
    </comment>
    <comment ref="P34" authorId="2" shapeId="0" xr:uid="{00000000-0006-0000-1000-00001D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6" authorId="1" shapeId="0" xr:uid="{00000000-0006-0000-1000-00001E000000}">
      <text>
        <r>
          <rPr>
            <b/>
            <sz val="9"/>
            <color indexed="81"/>
            <rFont val="ＭＳ Ｐゴシック"/>
            <family val="3"/>
            <charset val="128"/>
          </rPr>
          <t>男、女から選択</t>
        </r>
      </text>
    </comment>
    <comment ref="I36" authorId="1" shapeId="0" xr:uid="{00000000-0006-0000-1000-00001F000000}">
      <text>
        <r>
          <rPr>
            <sz val="9"/>
            <color indexed="81"/>
            <rFont val="ＭＳ Ｐゴシック"/>
            <family val="3"/>
            <charset val="128"/>
          </rPr>
          <t xml:space="preserve">車上運動員、事務員、手話通訳者、要約筆記者から選択
</t>
        </r>
      </text>
    </comment>
    <comment ref="L36" authorId="0" shapeId="0" xr:uid="{8AECF971-1A49-4C07-A5CF-8DE541CBB7F4}">
      <text>
        <r>
          <rPr>
            <b/>
            <sz val="9"/>
            <color indexed="81"/>
            <rFont val="ＭＳ Ｐゴシック"/>
            <family val="3"/>
            <charset val="128"/>
          </rPr>
          <t>使用する者の期間を御記入ください。</t>
        </r>
      </text>
    </comment>
    <comment ref="P36" authorId="2" shapeId="0" xr:uid="{00000000-0006-0000-1000-000020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38" authorId="1" shapeId="0" xr:uid="{00000000-0006-0000-1000-000021000000}">
      <text>
        <r>
          <rPr>
            <b/>
            <sz val="9"/>
            <color indexed="81"/>
            <rFont val="ＭＳ Ｐゴシック"/>
            <family val="3"/>
            <charset val="128"/>
          </rPr>
          <t>男、女から選択</t>
        </r>
      </text>
    </comment>
    <comment ref="I38" authorId="1" shapeId="0" xr:uid="{00000000-0006-0000-1000-000022000000}">
      <text>
        <r>
          <rPr>
            <sz val="9"/>
            <color indexed="81"/>
            <rFont val="ＭＳ Ｐゴシック"/>
            <family val="3"/>
            <charset val="128"/>
          </rPr>
          <t xml:space="preserve">車上運動員、事務員、手話通訳者、要約筆記者から選択
</t>
        </r>
      </text>
    </comment>
    <comment ref="L38" authorId="0" shapeId="0" xr:uid="{3CA0C595-1C77-4BF3-8ACD-821474BAA6EC}">
      <text>
        <r>
          <rPr>
            <b/>
            <sz val="9"/>
            <color indexed="81"/>
            <rFont val="ＭＳ Ｐゴシック"/>
            <family val="3"/>
            <charset val="128"/>
          </rPr>
          <t>使用する者の期間を御記入ください。</t>
        </r>
      </text>
    </comment>
    <comment ref="P38" authorId="2" shapeId="0" xr:uid="{00000000-0006-0000-1000-000023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0" authorId="1" shapeId="0" xr:uid="{00000000-0006-0000-1000-000024000000}">
      <text>
        <r>
          <rPr>
            <b/>
            <sz val="9"/>
            <color indexed="81"/>
            <rFont val="ＭＳ Ｐゴシック"/>
            <family val="3"/>
            <charset val="128"/>
          </rPr>
          <t>男、女から選択</t>
        </r>
      </text>
    </comment>
    <comment ref="I40" authorId="1" shapeId="0" xr:uid="{00000000-0006-0000-1000-000025000000}">
      <text>
        <r>
          <rPr>
            <sz val="9"/>
            <color indexed="81"/>
            <rFont val="ＭＳ Ｐゴシック"/>
            <family val="3"/>
            <charset val="128"/>
          </rPr>
          <t xml:space="preserve">車上運動員、事務員、手話通訳者、要約筆記者から選択
</t>
        </r>
      </text>
    </comment>
    <comment ref="L40" authorId="0" shapeId="0" xr:uid="{15501152-5228-40D0-BF8E-C122413516F9}">
      <text>
        <r>
          <rPr>
            <b/>
            <sz val="9"/>
            <color indexed="81"/>
            <rFont val="ＭＳ Ｐゴシック"/>
            <family val="3"/>
            <charset val="128"/>
          </rPr>
          <t>使用する者の期間を御記入ください。</t>
        </r>
      </text>
    </comment>
    <comment ref="P40" authorId="2" shapeId="0" xr:uid="{00000000-0006-0000-1000-000026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3" authorId="1" shapeId="0" xr:uid="{00000000-0006-0000-1000-000027000000}">
      <text>
        <r>
          <rPr>
            <b/>
            <sz val="9"/>
            <color indexed="81"/>
            <rFont val="ＭＳ Ｐゴシック"/>
            <family val="3"/>
            <charset val="128"/>
          </rPr>
          <t>男、女から選択</t>
        </r>
      </text>
    </comment>
    <comment ref="I43" authorId="1" shapeId="0" xr:uid="{00000000-0006-0000-1000-000028000000}">
      <text>
        <r>
          <rPr>
            <sz val="9"/>
            <color indexed="81"/>
            <rFont val="ＭＳ Ｐゴシック"/>
            <family val="3"/>
            <charset val="128"/>
          </rPr>
          <t xml:space="preserve">車上運動員、事務員、手話通訳者、要約筆記者から選択
</t>
        </r>
      </text>
    </comment>
    <comment ref="L43" authorId="0" shapeId="0" xr:uid="{780C97B2-DEC8-4810-A723-7D78BCD54A4B}">
      <text>
        <r>
          <rPr>
            <b/>
            <sz val="9"/>
            <color indexed="81"/>
            <rFont val="ＭＳ Ｐゴシック"/>
            <family val="3"/>
            <charset val="128"/>
          </rPr>
          <t>使用する者の期間を御記入ください。</t>
        </r>
      </text>
    </comment>
    <comment ref="P43" authorId="2" shapeId="0" xr:uid="{00000000-0006-0000-1000-000029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5" authorId="1" shapeId="0" xr:uid="{00000000-0006-0000-1000-00002A000000}">
      <text>
        <r>
          <rPr>
            <b/>
            <sz val="9"/>
            <color indexed="81"/>
            <rFont val="ＭＳ Ｐゴシック"/>
            <family val="3"/>
            <charset val="128"/>
          </rPr>
          <t>男、女から選択</t>
        </r>
      </text>
    </comment>
    <comment ref="I45" authorId="1" shapeId="0" xr:uid="{00000000-0006-0000-1000-00002B000000}">
      <text>
        <r>
          <rPr>
            <sz val="9"/>
            <color indexed="81"/>
            <rFont val="ＭＳ Ｐゴシック"/>
            <family val="3"/>
            <charset val="128"/>
          </rPr>
          <t xml:space="preserve">車上運動員、事務員、手話通訳者、要約筆記者から選択
</t>
        </r>
      </text>
    </comment>
    <comment ref="L45" authorId="0" shapeId="0" xr:uid="{3769B875-DC18-4A6E-9AAA-4AAF32411CD8}">
      <text>
        <r>
          <rPr>
            <b/>
            <sz val="9"/>
            <color indexed="81"/>
            <rFont val="ＭＳ Ｐゴシック"/>
            <family val="3"/>
            <charset val="128"/>
          </rPr>
          <t>使用する者の期間を御記入ください。</t>
        </r>
      </text>
    </comment>
    <comment ref="P45" authorId="2" shapeId="0" xr:uid="{00000000-0006-0000-1000-00002C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7" authorId="1" shapeId="0" xr:uid="{00000000-0006-0000-1000-00002D000000}">
      <text>
        <r>
          <rPr>
            <b/>
            <sz val="9"/>
            <color indexed="81"/>
            <rFont val="ＭＳ Ｐゴシック"/>
            <family val="3"/>
            <charset val="128"/>
          </rPr>
          <t>男、女から選択</t>
        </r>
      </text>
    </comment>
    <comment ref="I47" authorId="1" shapeId="0" xr:uid="{00000000-0006-0000-1000-00002E000000}">
      <text>
        <r>
          <rPr>
            <sz val="9"/>
            <color indexed="81"/>
            <rFont val="ＭＳ Ｐゴシック"/>
            <family val="3"/>
            <charset val="128"/>
          </rPr>
          <t xml:space="preserve">車上運動員、事務員、手話通訳者、要約筆記者から選択
</t>
        </r>
      </text>
    </comment>
    <comment ref="L47" authorId="0" shapeId="0" xr:uid="{7E795F50-AFC9-4DEC-9B3E-F8B95E6229CB}">
      <text>
        <r>
          <rPr>
            <b/>
            <sz val="9"/>
            <color indexed="81"/>
            <rFont val="ＭＳ Ｐゴシック"/>
            <family val="3"/>
            <charset val="128"/>
          </rPr>
          <t>使用する者の期間を御記入ください。</t>
        </r>
      </text>
    </comment>
    <comment ref="P47" authorId="2" shapeId="0" xr:uid="{00000000-0006-0000-1000-00002F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49" authorId="1" shapeId="0" xr:uid="{00000000-0006-0000-1000-000030000000}">
      <text>
        <r>
          <rPr>
            <b/>
            <sz val="9"/>
            <color indexed="81"/>
            <rFont val="ＭＳ Ｐゴシック"/>
            <family val="3"/>
            <charset val="128"/>
          </rPr>
          <t>男、女から選択</t>
        </r>
      </text>
    </comment>
    <comment ref="I49" authorId="1" shapeId="0" xr:uid="{00000000-0006-0000-1000-000031000000}">
      <text>
        <r>
          <rPr>
            <sz val="9"/>
            <color indexed="81"/>
            <rFont val="ＭＳ Ｐゴシック"/>
            <family val="3"/>
            <charset val="128"/>
          </rPr>
          <t xml:space="preserve">車上運動員、事務員、手話通訳者、要約筆記者から選択
</t>
        </r>
      </text>
    </comment>
    <comment ref="L49" authorId="0" shapeId="0" xr:uid="{D3F0ABD8-D6DE-401F-A2DF-D82E6DD2C183}">
      <text>
        <r>
          <rPr>
            <b/>
            <sz val="9"/>
            <color indexed="81"/>
            <rFont val="ＭＳ Ｐゴシック"/>
            <family val="3"/>
            <charset val="128"/>
          </rPr>
          <t>使用する者の期間を御記入ください。</t>
        </r>
      </text>
    </comment>
    <comment ref="P49" authorId="2" shapeId="0" xr:uid="{00000000-0006-0000-1000-000032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1" authorId="1" shapeId="0" xr:uid="{00000000-0006-0000-1000-000033000000}">
      <text>
        <r>
          <rPr>
            <b/>
            <sz val="9"/>
            <color indexed="81"/>
            <rFont val="ＭＳ Ｐゴシック"/>
            <family val="3"/>
            <charset val="128"/>
          </rPr>
          <t>男、女から選択</t>
        </r>
      </text>
    </comment>
    <comment ref="I51" authorId="1" shapeId="0" xr:uid="{00000000-0006-0000-1000-000034000000}">
      <text>
        <r>
          <rPr>
            <sz val="9"/>
            <color indexed="81"/>
            <rFont val="ＭＳ Ｐゴシック"/>
            <family val="3"/>
            <charset val="128"/>
          </rPr>
          <t xml:space="preserve">車上運動員、事務員、手話通訳者、要約筆記者から選択
</t>
        </r>
      </text>
    </comment>
    <comment ref="L51" authorId="0" shapeId="0" xr:uid="{BEF07748-3163-4AE8-B8CD-95565B23345A}">
      <text>
        <r>
          <rPr>
            <b/>
            <sz val="9"/>
            <color indexed="81"/>
            <rFont val="ＭＳ Ｐゴシック"/>
            <family val="3"/>
            <charset val="128"/>
          </rPr>
          <t>使用する者の期間を御記入ください。</t>
        </r>
      </text>
    </comment>
    <comment ref="P51" authorId="2" shapeId="0" xr:uid="{00000000-0006-0000-1000-000035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3" authorId="1" shapeId="0" xr:uid="{00000000-0006-0000-1000-000036000000}">
      <text>
        <r>
          <rPr>
            <b/>
            <sz val="9"/>
            <color indexed="81"/>
            <rFont val="ＭＳ Ｐゴシック"/>
            <family val="3"/>
            <charset val="128"/>
          </rPr>
          <t>男、女から選択</t>
        </r>
      </text>
    </comment>
    <comment ref="I53" authorId="1" shapeId="0" xr:uid="{00000000-0006-0000-1000-000037000000}">
      <text>
        <r>
          <rPr>
            <sz val="9"/>
            <color indexed="81"/>
            <rFont val="ＭＳ Ｐゴシック"/>
            <family val="3"/>
            <charset val="128"/>
          </rPr>
          <t xml:space="preserve">車上運動員、事務員、手話通訳者、要約筆記者から選択
</t>
        </r>
      </text>
    </comment>
    <comment ref="L53" authorId="0" shapeId="0" xr:uid="{B0D102C2-0B73-449C-9EC3-05063EB6EEFE}">
      <text>
        <r>
          <rPr>
            <b/>
            <sz val="9"/>
            <color indexed="81"/>
            <rFont val="ＭＳ Ｐゴシック"/>
            <family val="3"/>
            <charset val="128"/>
          </rPr>
          <t>使用する者の期間を御記入ください。</t>
        </r>
      </text>
    </comment>
    <comment ref="P53" authorId="2" shapeId="0" xr:uid="{00000000-0006-0000-1000-000038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5" authorId="1" shapeId="0" xr:uid="{00000000-0006-0000-1000-000039000000}">
      <text>
        <r>
          <rPr>
            <b/>
            <sz val="9"/>
            <color indexed="81"/>
            <rFont val="ＭＳ Ｐゴシック"/>
            <family val="3"/>
            <charset val="128"/>
          </rPr>
          <t>男、女から選択</t>
        </r>
      </text>
    </comment>
    <comment ref="I55" authorId="1" shapeId="0" xr:uid="{00000000-0006-0000-1000-00003A000000}">
      <text>
        <r>
          <rPr>
            <sz val="9"/>
            <color indexed="81"/>
            <rFont val="ＭＳ Ｐゴシック"/>
            <family val="3"/>
            <charset val="128"/>
          </rPr>
          <t xml:space="preserve">車上運動員、事務員、手話通訳者、要約筆記者から選択
</t>
        </r>
      </text>
    </comment>
    <comment ref="L55" authorId="0" shapeId="0" xr:uid="{7E91D3C1-857A-4A8F-891A-7E668BC17C6D}">
      <text>
        <r>
          <rPr>
            <b/>
            <sz val="9"/>
            <color indexed="81"/>
            <rFont val="ＭＳ Ｐゴシック"/>
            <family val="3"/>
            <charset val="128"/>
          </rPr>
          <t>使用する者の期間を御記入ください。</t>
        </r>
      </text>
    </comment>
    <comment ref="P55" authorId="2" shapeId="0" xr:uid="{00000000-0006-0000-1000-00003B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7" authorId="1" shapeId="0" xr:uid="{00000000-0006-0000-1000-00003C000000}">
      <text>
        <r>
          <rPr>
            <b/>
            <sz val="9"/>
            <color indexed="81"/>
            <rFont val="ＭＳ Ｐゴシック"/>
            <family val="3"/>
            <charset val="128"/>
          </rPr>
          <t>男、女から選択</t>
        </r>
      </text>
    </comment>
    <comment ref="I57" authorId="1" shapeId="0" xr:uid="{00000000-0006-0000-1000-00003D000000}">
      <text>
        <r>
          <rPr>
            <sz val="9"/>
            <color indexed="81"/>
            <rFont val="ＭＳ Ｐゴシック"/>
            <family val="3"/>
            <charset val="128"/>
          </rPr>
          <t xml:space="preserve">車上運動員、事務員、手話通訳者、要約筆記者から選択
</t>
        </r>
      </text>
    </comment>
    <comment ref="L57" authorId="0" shapeId="0" xr:uid="{173F3127-FCDD-4632-8FCD-DCC994BC430C}">
      <text>
        <r>
          <rPr>
            <b/>
            <sz val="9"/>
            <color indexed="81"/>
            <rFont val="ＭＳ Ｐゴシック"/>
            <family val="3"/>
            <charset val="128"/>
          </rPr>
          <t>使用する者の期間を御記入ください。</t>
        </r>
      </text>
    </comment>
    <comment ref="P57" authorId="2" shapeId="0" xr:uid="{00000000-0006-0000-1000-00003E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59" authorId="1" shapeId="0" xr:uid="{00000000-0006-0000-1000-00003F000000}">
      <text>
        <r>
          <rPr>
            <b/>
            <sz val="9"/>
            <color indexed="81"/>
            <rFont val="ＭＳ Ｐゴシック"/>
            <family val="3"/>
            <charset val="128"/>
          </rPr>
          <t>男、女から選択</t>
        </r>
      </text>
    </comment>
    <comment ref="I59" authorId="1" shapeId="0" xr:uid="{00000000-0006-0000-1000-000040000000}">
      <text>
        <r>
          <rPr>
            <sz val="9"/>
            <color indexed="81"/>
            <rFont val="ＭＳ Ｐゴシック"/>
            <family val="3"/>
            <charset val="128"/>
          </rPr>
          <t xml:space="preserve">車上運動員、事務員、手話通訳者、要約筆記者から選択
</t>
        </r>
      </text>
    </comment>
    <comment ref="L59" authorId="0" shapeId="0" xr:uid="{84EC6CB0-6173-4F64-89B3-25DC9B912C98}">
      <text>
        <r>
          <rPr>
            <b/>
            <sz val="9"/>
            <color indexed="81"/>
            <rFont val="ＭＳ Ｐゴシック"/>
            <family val="3"/>
            <charset val="128"/>
          </rPr>
          <t>使用する者の期間を御記入ください。</t>
        </r>
      </text>
    </comment>
    <comment ref="P59" authorId="2" shapeId="0" xr:uid="{00000000-0006-0000-1000-000041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1" authorId="1" shapeId="0" xr:uid="{00000000-0006-0000-1000-000042000000}">
      <text>
        <r>
          <rPr>
            <b/>
            <sz val="9"/>
            <color indexed="81"/>
            <rFont val="ＭＳ Ｐゴシック"/>
            <family val="3"/>
            <charset val="128"/>
          </rPr>
          <t>男、女から選択</t>
        </r>
      </text>
    </comment>
    <comment ref="I61" authorId="1" shapeId="0" xr:uid="{00000000-0006-0000-1000-000043000000}">
      <text>
        <r>
          <rPr>
            <sz val="9"/>
            <color indexed="81"/>
            <rFont val="ＭＳ Ｐゴシック"/>
            <family val="3"/>
            <charset val="128"/>
          </rPr>
          <t xml:space="preserve">車上運動員、事務員、手話通訳者、要約筆記者から選択
</t>
        </r>
      </text>
    </comment>
    <comment ref="L61" authorId="0" shapeId="0" xr:uid="{FBC66202-DCBD-4CFC-8605-02FF8F9A231A}">
      <text>
        <r>
          <rPr>
            <b/>
            <sz val="9"/>
            <color indexed="81"/>
            <rFont val="ＭＳ Ｐゴシック"/>
            <family val="3"/>
            <charset val="128"/>
          </rPr>
          <t>使用する者の期間を御記入ください。</t>
        </r>
      </text>
    </comment>
    <comment ref="P61" authorId="2" shapeId="0" xr:uid="{00000000-0006-0000-1000-000044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3" authorId="1" shapeId="0" xr:uid="{00000000-0006-0000-1000-000045000000}">
      <text>
        <r>
          <rPr>
            <b/>
            <sz val="9"/>
            <color indexed="81"/>
            <rFont val="ＭＳ Ｐゴシック"/>
            <family val="3"/>
            <charset val="128"/>
          </rPr>
          <t>男、女から選択</t>
        </r>
      </text>
    </comment>
    <comment ref="I63" authorId="1" shapeId="0" xr:uid="{00000000-0006-0000-1000-000046000000}">
      <text>
        <r>
          <rPr>
            <sz val="9"/>
            <color indexed="81"/>
            <rFont val="ＭＳ Ｐゴシック"/>
            <family val="3"/>
            <charset val="128"/>
          </rPr>
          <t xml:space="preserve">車上運動員、事務員、手話通訳者、要約筆記者から選択
</t>
        </r>
      </text>
    </comment>
    <comment ref="L63" authorId="0" shapeId="0" xr:uid="{BE113C71-C8A6-489F-B07C-47F707C52466}">
      <text>
        <r>
          <rPr>
            <b/>
            <sz val="9"/>
            <color indexed="81"/>
            <rFont val="ＭＳ Ｐゴシック"/>
            <family val="3"/>
            <charset val="128"/>
          </rPr>
          <t>使用する者の期間を御記入ください。</t>
        </r>
      </text>
    </comment>
    <comment ref="P63" authorId="2" shapeId="0" xr:uid="{00000000-0006-0000-1000-000047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5" authorId="1" shapeId="0" xr:uid="{00000000-0006-0000-1000-000048000000}">
      <text>
        <r>
          <rPr>
            <b/>
            <sz val="9"/>
            <color indexed="81"/>
            <rFont val="ＭＳ Ｐゴシック"/>
            <family val="3"/>
            <charset val="128"/>
          </rPr>
          <t>男、女から選択</t>
        </r>
      </text>
    </comment>
    <comment ref="I65" authorId="1" shapeId="0" xr:uid="{00000000-0006-0000-1000-000049000000}">
      <text>
        <r>
          <rPr>
            <sz val="9"/>
            <color indexed="81"/>
            <rFont val="ＭＳ Ｐゴシック"/>
            <family val="3"/>
            <charset val="128"/>
          </rPr>
          <t xml:space="preserve">車上運動員、事務員、手話通訳者、要約筆記者から選択
</t>
        </r>
      </text>
    </comment>
    <comment ref="L65" authorId="0" shapeId="0" xr:uid="{7FB2E0E7-98B0-4DC0-947B-2F133A20F8E0}">
      <text>
        <r>
          <rPr>
            <b/>
            <sz val="9"/>
            <color indexed="81"/>
            <rFont val="ＭＳ Ｐゴシック"/>
            <family val="3"/>
            <charset val="128"/>
          </rPr>
          <t>使用する者の期間を御記入ください。</t>
        </r>
      </text>
    </comment>
    <comment ref="P65" authorId="2" shapeId="0" xr:uid="{00000000-0006-0000-1000-00004A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 ref="H67" authorId="1" shapeId="0" xr:uid="{00000000-0006-0000-1000-00004B000000}">
      <text>
        <r>
          <rPr>
            <b/>
            <sz val="9"/>
            <color indexed="81"/>
            <rFont val="ＭＳ Ｐゴシック"/>
            <family val="3"/>
            <charset val="128"/>
          </rPr>
          <t>男、女から選択</t>
        </r>
      </text>
    </comment>
    <comment ref="I67" authorId="1" shapeId="0" xr:uid="{00000000-0006-0000-1000-00004C000000}">
      <text>
        <r>
          <rPr>
            <sz val="9"/>
            <color indexed="81"/>
            <rFont val="ＭＳ Ｐゴシック"/>
            <family val="3"/>
            <charset val="128"/>
          </rPr>
          <t xml:space="preserve">車上運動員、事務員、手話通訳者、要約筆記者から選択
</t>
        </r>
      </text>
    </comment>
    <comment ref="L67" authorId="0" shapeId="0" xr:uid="{EA2C49E2-D737-45A5-AF6D-6F049F68F77F}">
      <text>
        <r>
          <rPr>
            <b/>
            <sz val="9"/>
            <color indexed="81"/>
            <rFont val="ＭＳ Ｐゴシック"/>
            <family val="3"/>
            <charset val="128"/>
          </rPr>
          <t>使用する者の期間を御記入ください。</t>
        </r>
      </text>
    </comment>
    <comment ref="P67" authorId="2" shapeId="0" xr:uid="{00000000-0006-0000-1000-00004D000000}">
      <text>
        <r>
          <rPr>
            <b/>
            <sz val="9"/>
            <color indexed="81"/>
            <rFont val="MS P ゴシック"/>
            <family val="3"/>
            <charset val="128"/>
          </rPr>
          <t>備考２に該当する場合のみ、「公職選挙法施行令第129条第7項に規定する場合である」を選択してください。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40" authorId="0" shapeId="0" xr:uid="{00000000-0006-0000-1100-000001000000}">
      <text>
        <r>
          <rPr>
            <b/>
            <sz val="9"/>
            <color indexed="81"/>
            <rFont val="ＭＳ Ｐゴシック"/>
            <family val="3"/>
            <charset val="128"/>
          </rPr>
          <t>記載例のとおり入力後印刷するか、印刷後手書きで入力してください。</t>
        </r>
      </text>
    </comment>
  </commentList>
</comments>
</file>

<file path=xl/sharedStrings.xml><?xml version="1.0" encoding="utf-8"?>
<sst xmlns="http://schemas.openxmlformats.org/spreadsheetml/2006/main" count="4936" uniqueCount="1629">
  <si>
    <t>項目</t>
    <rPh sb="0" eb="2">
      <t>コウモク</t>
    </rPh>
    <phoneticPr fontId="3"/>
  </si>
  <si>
    <t>区分</t>
    <rPh sb="0" eb="2">
      <t>クブン</t>
    </rPh>
    <phoneticPr fontId="3"/>
  </si>
  <si>
    <t>円</t>
    <rPh sb="0" eb="1">
      <t>エン</t>
    </rPh>
    <phoneticPr fontId="3"/>
  </si>
  <si>
    <t>運転手の雇用</t>
    <rPh sb="0" eb="3">
      <t>ウンテンシュ</t>
    </rPh>
    <rPh sb="4" eb="6">
      <t>コヨウ</t>
    </rPh>
    <phoneticPr fontId="3"/>
  </si>
  <si>
    <t>燃料代</t>
    <rPh sb="0" eb="3">
      <t>ネンリョウダイ</t>
    </rPh>
    <phoneticPr fontId="3"/>
  </si>
  <si>
    <t>備考１　契約届出書には、契約書の写しを添付してください。</t>
  </si>
  <si>
    <t>選挙運動用自動車使用証明書（自動車）</t>
    <rPh sb="10" eb="13">
      <t>ショウメイショ</t>
    </rPh>
    <rPh sb="14" eb="17">
      <t>ジドウシャ</t>
    </rPh>
    <phoneticPr fontId="3"/>
  </si>
  <si>
    <t>運送等契約区分</t>
    <rPh sb="0" eb="3">
      <t>ウンソウトウ</t>
    </rPh>
    <rPh sb="3" eb="5">
      <t>ケイヤク</t>
    </rPh>
    <rPh sb="5" eb="7">
      <t>クブン</t>
    </rPh>
    <phoneticPr fontId="3"/>
  </si>
  <si>
    <t>称及び住所並びに法人にあ</t>
    <rPh sb="0" eb="1">
      <t>ショウ</t>
    </rPh>
    <rPh sb="1" eb="2">
      <t>オヨ</t>
    </rPh>
    <rPh sb="3" eb="5">
      <t>ジュウショ</t>
    </rPh>
    <rPh sb="5" eb="6">
      <t>ナラ</t>
    </rPh>
    <rPh sb="8" eb="10">
      <t>ホウジン</t>
    </rPh>
    <phoneticPr fontId="3"/>
  </si>
  <si>
    <t>（該当する方の番号に</t>
    <rPh sb="1" eb="3">
      <t>ガイトウ</t>
    </rPh>
    <rPh sb="5" eb="6">
      <t>ホウ</t>
    </rPh>
    <rPh sb="7" eb="9">
      <t>バンゴウ</t>
    </rPh>
    <phoneticPr fontId="3"/>
  </si>
  <si>
    <t>２　左に掲げる場合以外の場合</t>
    <rPh sb="2" eb="3">
      <t>ヒダリ</t>
    </rPh>
    <rPh sb="4" eb="5">
      <t>カカ</t>
    </rPh>
    <rPh sb="7" eb="9">
      <t>バアイ</t>
    </rPh>
    <rPh sb="9" eb="11">
      <t>イガイ</t>
    </rPh>
    <rPh sb="12" eb="14">
      <t>バアイ</t>
    </rPh>
    <phoneticPr fontId="3"/>
  </si>
  <si>
    <t>車種及び自動車登録番号</t>
    <rPh sb="0" eb="2">
      <t>シャシュ</t>
    </rPh>
    <rPh sb="2" eb="3">
      <t>オヨ</t>
    </rPh>
    <rPh sb="4" eb="7">
      <t>ジドウシャ</t>
    </rPh>
    <rPh sb="7" eb="9">
      <t>トウロク</t>
    </rPh>
    <rPh sb="9" eb="11">
      <t>バンゴウ</t>
    </rPh>
    <phoneticPr fontId="3"/>
  </si>
  <si>
    <t>運送等年月日</t>
    <rPh sb="0" eb="3">
      <t>ウンソウトウ</t>
    </rPh>
    <rPh sb="3" eb="6">
      <t>ネンガッピ</t>
    </rPh>
    <phoneticPr fontId="3"/>
  </si>
  <si>
    <t>運送等金額</t>
    <rPh sb="0" eb="3">
      <t>ウンソウトウ</t>
    </rPh>
    <rPh sb="3" eb="5">
      <t>キンガク</t>
    </rPh>
    <phoneticPr fontId="3"/>
  </si>
  <si>
    <t>っては代表者の氏名　　　</t>
    <rPh sb="3" eb="6">
      <t>ダイヒョウシャ</t>
    </rPh>
    <rPh sb="7" eb="9">
      <t>シメイ</t>
    </rPh>
    <phoneticPr fontId="3"/>
  </si>
  <si>
    <t xml:space="preserve">    ４　公費負担の限度額は、選挙運動用自動車１台につき１日当たり次の金額までです。</t>
  </si>
  <si>
    <t xml:space="preserve">      (1) 一般乗用旅客自動車運送事業者との運送契約による場合       　64,500円</t>
  </si>
  <si>
    <t>　　　ださい。</t>
    <phoneticPr fontId="3"/>
  </si>
  <si>
    <t>請　　求　　書</t>
    <rPh sb="0" eb="1">
      <t>ショウ</t>
    </rPh>
    <rPh sb="3" eb="4">
      <t>モトム</t>
    </rPh>
    <rPh sb="6" eb="7">
      <t>ショ</t>
    </rPh>
    <phoneticPr fontId="3"/>
  </si>
  <si>
    <t>（選挙運動用自動車の使用）</t>
    <rPh sb="1" eb="3">
      <t>センキョ</t>
    </rPh>
    <rPh sb="3" eb="6">
      <t>ウンドウヨウ</t>
    </rPh>
    <rPh sb="6" eb="9">
      <t>ジドウシャ</t>
    </rPh>
    <rPh sb="10" eb="12">
      <t>シヨウ</t>
    </rPh>
    <phoneticPr fontId="3"/>
  </si>
  <si>
    <t>　青森県知事　殿</t>
    <rPh sb="1" eb="3">
      <t>アオモリ</t>
    </rPh>
    <rPh sb="3" eb="6">
      <t>ケンチジ</t>
    </rPh>
    <rPh sb="7" eb="8">
      <t>ドノ</t>
    </rPh>
    <phoneticPr fontId="3"/>
  </si>
  <si>
    <t>電話番号</t>
    <rPh sb="0" eb="2">
      <t>デンワ</t>
    </rPh>
    <rPh sb="2" eb="4">
      <t>バンゴウ</t>
    </rPh>
    <phoneticPr fontId="3"/>
  </si>
  <si>
    <t>印　</t>
    <rPh sb="0" eb="1">
      <t>イン</t>
    </rPh>
    <phoneticPr fontId="3"/>
  </si>
  <si>
    <t>１　請求金額</t>
    <rPh sb="2" eb="4">
      <t>セイキュウ</t>
    </rPh>
    <rPh sb="4" eb="6">
      <t>キンガク</t>
    </rPh>
    <phoneticPr fontId="3"/>
  </si>
  <si>
    <t>２　内　　訳</t>
    <rPh sb="2" eb="3">
      <t>ナイ</t>
    </rPh>
    <rPh sb="5" eb="6">
      <t>ヤク</t>
    </rPh>
    <phoneticPr fontId="3"/>
  </si>
  <si>
    <t>　　別紙請求内訳書のとおり</t>
    <rPh sb="2" eb="4">
      <t>ベッシ</t>
    </rPh>
    <rPh sb="4" eb="6">
      <t>セイキュウ</t>
    </rPh>
    <rPh sb="6" eb="9">
      <t>ウチワケショ</t>
    </rPh>
    <phoneticPr fontId="3"/>
  </si>
  <si>
    <t>４　候補者の氏名</t>
    <rPh sb="2" eb="5">
      <t>コウホシャ</t>
    </rPh>
    <rPh sb="6" eb="8">
      <t>シメイ</t>
    </rPh>
    <phoneticPr fontId="3"/>
  </si>
  <si>
    <t xml:space="preserve">    ２　候補者が供託物を没収された場合には、青森県に支払を請求することはできません。</t>
  </si>
  <si>
    <t>様式３の別紙のその１</t>
    <rPh sb="0" eb="2">
      <t>ヨウシキ</t>
    </rPh>
    <rPh sb="4" eb="6">
      <t>ベッシ</t>
    </rPh>
    <phoneticPr fontId="3"/>
  </si>
  <si>
    <t>請　求　内　訳　書</t>
    <rPh sb="0" eb="1">
      <t>ショウ</t>
    </rPh>
    <rPh sb="2" eb="3">
      <t>モトム</t>
    </rPh>
    <rPh sb="4" eb="5">
      <t>ナイ</t>
    </rPh>
    <rPh sb="6" eb="7">
      <t>ヤク</t>
    </rPh>
    <rPh sb="8" eb="9">
      <t>ショ</t>
    </rPh>
    <phoneticPr fontId="3"/>
  </si>
  <si>
    <t>（一般乗用旅客自動車運送事業者との運送契約により自動車を使用した場合）</t>
    <phoneticPr fontId="3"/>
  </si>
  <si>
    <t>使用年月日</t>
    <rPh sb="0" eb="2">
      <t>シヨウ</t>
    </rPh>
    <rPh sb="2" eb="5">
      <t>ネンガッピ</t>
    </rPh>
    <phoneticPr fontId="3"/>
  </si>
  <si>
    <t>基準限度額(ﾛ)</t>
    <rPh sb="0" eb="2">
      <t>キジュン</t>
    </rPh>
    <rPh sb="2" eb="4">
      <t>ゲンド</t>
    </rPh>
    <rPh sb="4" eb="5">
      <t>ガク</t>
    </rPh>
    <phoneticPr fontId="3"/>
  </si>
  <si>
    <t>請求金額</t>
    <rPh sb="0" eb="2">
      <t>セイキュウ</t>
    </rPh>
    <rPh sb="2" eb="4">
      <t>キンガク</t>
    </rPh>
    <phoneticPr fontId="3"/>
  </si>
  <si>
    <t>（</t>
    <phoneticPr fontId="3"/>
  </si>
  <si>
    <t>運　送　金　額　(ｲ)</t>
    <rPh sb="0" eb="1">
      <t>ウン</t>
    </rPh>
    <rPh sb="2" eb="3">
      <t>ソウ</t>
    </rPh>
    <rPh sb="4" eb="5">
      <t>キン</t>
    </rPh>
    <rPh sb="6" eb="7">
      <t>ガク</t>
    </rPh>
    <phoneticPr fontId="3"/>
  </si>
  <si>
    <t>計</t>
    <rPh sb="0" eb="1">
      <t>ケイ</t>
    </rPh>
    <phoneticPr fontId="3"/>
  </si>
  <si>
    <t>備考　「請求金額」欄には、(ｲ)又は(ﾛ)のうちいずれか少ない方の額を記載してください。</t>
  </si>
  <si>
    <t>様式３の別紙のその２</t>
    <rPh sb="0" eb="2">
      <t>ヨウシキ</t>
    </rPh>
    <rPh sb="4" eb="6">
      <t>ベッシ</t>
    </rPh>
    <phoneticPr fontId="3"/>
  </si>
  <si>
    <t>（一般乗用旅客自動車運送事業者以外の者との契約により自動車を使用した場合）</t>
    <phoneticPr fontId="3"/>
  </si>
  <si>
    <t>販売年月日</t>
    <rPh sb="0" eb="2">
      <t>ハンバイ</t>
    </rPh>
    <rPh sb="2" eb="5">
      <t>ネンガッピ</t>
    </rPh>
    <phoneticPr fontId="3"/>
  </si>
  <si>
    <t>雇用年月日</t>
    <rPh sb="0" eb="2">
      <t>コヨウ</t>
    </rPh>
    <rPh sb="2" eb="5">
      <t>ネンガッピ</t>
    </rPh>
    <phoneticPr fontId="3"/>
  </si>
  <si>
    <t>自動車燃料代確認申請書</t>
    <rPh sb="3" eb="6">
      <t>ネンリョウダイ</t>
    </rPh>
    <rPh sb="6" eb="8">
      <t>カクニン</t>
    </rPh>
    <rPh sb="8" eb="11">
      <t>シンセイショ</t>
    </rPh>
    <phoneticPr fontId="3"/>
  </si>
  <si>
    <t>１　契約年月日</t>
    <rPh sb="2" eb="4">
      <t>ケイヤク</t>
    </rPh>
    <rPh sb="4" eb="7">
      <t>ネンガッピ</t>
    </rPh>
    <phoneticPr fontId="3"/>
  </si>
  <si>
    <t>２　契約の相手方の氏名又は名称及び住所並びに法人にあってはその代表者の氏名</t>
    <rPh sb="2" eb="4">
      <t>ケイヤク</t>
    </rPh>
    <phoneticPr fontId="3"/>
  </si>
  <si>
    <t>購入金額</t>
    <rPh sb="0" eb="2">
      <t>コウニュウ</t>
    </rPh>
    <rPh sb="2" eb="4">
      <t>キンガク</t>
    </rPh>
    <phoneticPr fontId="3"/>
  </si>
  <si>
    <t>左のうち確認済又は確認申請金額</t>
    <rPh sb="0" eb="1">
      <t>ヒダリ</t>
    </rPh>
    <rPh sb="4" eb="6">
      <t>カクニン</t>
    </rPh>
    <rPh sb="6" eb="7">
      <t>ズ</t>
    </rPh>
    <rPh sb="7" eb="8">
      <t>マタ</t>
    </rPh>
    <rPh sb="9" eb="11">
      <t>カクニン</t>
    </rPh>
    <rPh sb="11" eb="13">
      <t>シンセイ</t>
    </rPh>
    <rPh sb="13" eb="15">
      <t>キンガク</t>
    </rPh>
    <phoneticPr fontId="3"/>
  </si>
  <si>
    <t>区　　　　　分</t>
    <rPh sb="0" eb="1">
      <t>ク</t>
    </rPh>
    <rPh sb="6" eb="7">
      <t>ブン</t>
    </rPh>
    <phoneticPr fontId="3"/>
  </si>
  <si>
    <t>備　　　　　　考</t>
    <rPh sb="0" eb="1">
      <t>ソノオ</t>
    </rPh>
    <rPh sb="7" eb="8">
      <t>コウ</t>
    </rPh>
    <phoneticPr fontId="3"/>
  </si>
  <si>
    <t>公営2</t>
    <rPh sb="0" eb="2">
      <t>コウエイ</t>
    </rPh>
    <phoneticPr fontId="3"/>
  </si>
  <si>
    <t>公営4</t>
    <rPh sb="0" eb="2">
      <t>コウエイ</t>
    </rPh>
    <phoneticPr fontId="3"/>
  </si>
  <si>
    <t>公営5</t>
    <rPh sb="0" eb="2">
      <t>コウエイ</t>
    </rPh>
    <phoneticPr fontId="3"/>
  </si>
  <si>
    <t>公営6</t>
    <rPh sb="0" eb="2">
      <t>コウエイ</t>
    </rPh>
    <phoneticPr fontId="3"/>
  </si>
  <si>
    <t>公営7</t>
    <rPh sb="0" eb="2">
      <t>コウエイ</t>
    </rPh>
    <phoneticPr fontId="3"/>
  </si>
  <si>
    <t>公営8</t>
    <rPh sb="0" eb="2">
      <t>コウエイ</t>
    </rPh>
    <phoneticPr fontId="3"/>
  </si>
  <si>
    <t>公営9</t>
    <rPh sb="0" eb="2">
      <t>コウエイ</t>
    </rPh>
    <phoneticPr fontId="3"/>
  </si>
  <si>
    <t>公営10</t>
    <rPh sb="0" eb="2">
      <t>コウエイ</t>
    </rPh>
    <phoneticPr fontId="3"/>
  </si>
  <si>
    <t>公営11</t>
    <rPh sb="0" eb="2">
      <t>コウエイ</t>
    </rPh>
    <phoneticPr fontId="3"/>
  </si>
  <si>
    <t>自動車燃料代確認書</t>
    <rPh sb="3" eb="6">
      <t>ネンリョウダイ</t>
    </rPh>
    <rPh sb="6" eb="9">
      <t>カクニンショ</t>
    </rPh>
    <phoneticPr fontId="3"/>
  </si>
  <si>
    <t>２　候補者の氏名</t>
    <rPh sb="2" eb="5">
      <t>コウホシャ</t>
    </rPh>
    <rPh sb="6" eb="8">
      <t>シメイ</t>
    </rPh>
    <phoneticPr fontId="3"/>
  </si>
  <si>
    <t>選挙運動用自動車使用証明書（燃料）</t>
    <rPh sb="10" eb="13">
      <t>ショウメイショ</t>
    </rPh>
    <rPh sb="14" eb="16">
      <t>ネンリョウ</t>
    </rPh>
    <phoneticPr fontId="3"/>
  </si>
  <si>
    <t>燃料供給業者の氏名又は名</t>
    <rPh sb="0" eb="2">
      <t>ネンリョウ</t>
    </rPh>
    <rPh sb="2" eb="4">
      <t>キョウキュウ</t>
    </rPh>
    <rPh sb="4" eb="6">
      <t>ギョウシャ</t>
    </rPh>
    <rPh sb="7" eb="9">
      <t>シメイ</t>
    </rPh>
    <rPh sb="9" eb="10">
      <t>マタ</t>
    </rPh>
    <rPh sb="11" eb="12">
      <t>ナ</t>
    </rPh>
    <phoneticPr fontId="3"/>
  </si>
  <si>
    <t>燃料供給年月日</t>
    <rPh sb="0" eb="2">
      <t>ネンリョウ</t>
    </rPh>
    <rPh sb="2" eb="4">
      <t>キョウキュウ</t>
    </rPh>
    <rPh sb="4" eb="7">
      <t>ネンガッピ</t>
    </rPh>
    <phoneticPr fontId="3"/>
  </si>
  <si>
    <t>燃料供給量</t>
    <rPh sb="0" eb="2">
      <t>ネンリョウ</t>
    </rPh>
    <rPh sb="2" eb="4">
      <t>キョウキュウ</t>
    </rPh>
    <rPh sb="4" eb="5">
      <t>リョウ</t>
    </rPh>
    <phoneticPr fontId="3"/>
  </si>
  <si>
    <t>㍑</t>
    <phoneticPr fontId="3"/>
  </si>
  <si>
    <t>選挙運動用自動車使用証明書（運転手）</t>
    <rPh sb="10" eb="13">
      <t>ショウメイショ</t>
    </rPh>
    <rPh sb="14" eb="17">
      <t>ウンテンシュ</t>
    </rPh>
    <phoneticPr fontId="3"/>
  </si>
  <si>
    <t>運転手の氏名及び住所</t>
    <rPh sb="0" eb="3">
      <t>ウンテンシュ</t>
    </rPh>
    <rPh sb="4" eb="6">
      <t>シメイ</t>
    </rPh>
    <rPh sb="6" eb="7">
      <t>オヨ</t>
    </rPh>
    <rPh sb="8" eb="10">
      <t>ジュウショ</t>
    </rPh>
    <phoneticPr fontId="3"/>
  </si>
  <si>
    <t>報酬の額</t>
    <rPh sb="0" eb="2">
      <t>ホウシュウ</t>
    </rPh>
    <rPh sb="3" eb="4">
      <t>ガク</t>
    </rPh>
    <phoneticPr fontId="3"/>
  </si>
  <si>
    <t>備　　　　　　　考</t>
    <rPh sb="0" eb="1">
      <t>ソナエ</t>
    </rPh>
    <rPh sb="8" eb="9">
      <t>コウ</t>
    </rPh>
    <phoneticPr fontId="3"/>
  </si>
  <si>
    <t>作成契約枚数</t>
    <rPh sb="0" eb="2">
      <t>サクセイ</t>
    </rPh>
    <rPh sb="2" eb="4">
      <t>ケイヤク</t>
    </rPh>
    <rPh sb="4" eb="6">
      <t>マイスウ</t>
    </rPh>
    <phoneticPr fontId="3"/>
  </si>
  <si>
    <t>作成契約金額</t>
    <rPh sb="0" eb="2">
      <t>サクセイ</t>
    </rPh>
    <rPh sb="2" eb="4">
      <t>ケイヤク</t>
    </rPh>
    <rPh sb="4" eb="6">
      <t>キンガク</t>
    </rPh>
    <phoneticPr fontId="3"/>
  </si>
  <si>
    <t>ポスター作成契約届出書</t>
    <rPh sb="4" eb="6">
      <t>サクセイ</t>
    </rPh>
    <phoneticPr fontId="3"/>
  </si>
  <si>
    <t>ポスター作成枚数確認申請書</t>
    <rPh sb="4" eb="6">
      <t>サクセイ</t>
    </rPh>
    <rPh sb="6" eb="8">
      <t>マイスウ</t>
    </rPh>
    <rPh sb="8" eb="10">
      <t>カクニン</t>
    </rPh>
    <rPh sb="10" eb="13">
      <t>シンセイショ</t>
    </rPh>
    <phoneticPr fontId="3"/>
  </si>
  <si>
    <t>３　確認申請枚数</t>
    <rPh sb="2" eb="4">
      <t>カクニン</t>
    </rPh>
    <rPh sb="4" eb="6">
      <t>シンセイ</t>
    </rPh>
    <rPh sb="6" eb="8">
      <t>マイスウ</t>
    </rPh>
    <phoneticPr fontId="3"/>
  </si>
  <si>
    <t>作成枚数</t>
    <rPh sb="0" eb="2">
      <t>サクセイ</t>
    </rPh>
    <rPh sb="2" eb="4">
      <t>マイスウ</t>
    </rPh>
    <phoneticPr fontId="3"/>
  </si>
  <si>
    <t>枚</t>
    <rPh sb="0" eb="1">
      <t>マイ</t>
    </rPh>
    <phoneticPr fontId="3"/>
  </si>
  <si>
    <t>左のうち確認済又は確認申請枚数</t>
    <rPh sb="0" eb="1">
      <t>ヒダリ</t>
    </rPh>
    <rPh sb="4" eb="6">
      <t>カクニン</t>
    </rPh>
    <rPh sb="6" eb="7">
      <t>ズ</t>
    </rPh>
    <rPh sb="7" eb="8">
      <t>マタ</t>
    </rPh>
    <rPh sb="9" eb="11">
      <t>カクニン</t>
    </rPh>
    <rPh sb="11" eb="13">
      <t>シンセイ</t>
    </rPh>
    <rPh sb="13" eb="15">
      <t>マイスウ</t>
    </rPh>
    <phoneticPr fontId="3"/>
  </si>
  <si>
    <t>ポスター作成枚数確認書</t>
    <rPh sb="4" eb="6">
      <t>サクセイ</t>
    </rPh>
    <rPh sb="6" eb="8">
      <t>マイスウ</t>
    </rPh>
    <rPh sb="8" eb="11">
      <t>カクニンショ</t>
    </rPh>
    <phoneticPr fontId="3"/>
  </si>
  <si>
    <t>３　確認枚数</t>
    <rPh sb="2" eb="4">
      <t>カクニン</t>
    </rPh>
    <rPh sb="4" eb="6">
      <t>マイスウ</t>
    </rPh>
    <phoneticPr fontId="3"/>
  </si>
  <si>
    <t>ポスター作成証明書</t>
    <rPh sb="4" eb="6">
      <t>サクセイ</t>
    </rPh>
    <rPh sb="6" eb="9">
      <t>ショウメイショ</t>
    </rPh>
    <phoneticPr fontId="3"/>
  </si>
  <si>
    <t>ポスター作成業者の氏名又は</t>
    <rPh sb="4" eb="6">
      <t>サクセイ</t>
    </rPh>
    <rPh sb="6" eb="8">
      <t>ギョウシャ</t>
    </rPh>
    <rPh sb="9" eb="11">
      <t>シメイ</t>
    </rPh>
    <rPh sb="11" eb="12">
      <t>マタ</t>
    </rPh>
    <phoneticPr fontId="3"/>
  </si>
  <si>
    <t>名称及び住所並びに法人にあ</t>
    <rPh sb="1" eb="2">
      <t>ショウ</t>
    </rPh>
    <rPh sb="2" eb="3">
      <t>オヨ</t>
    </rPh>
    <rPh sb="4" eb="6">
      <t>ジュウショ</t>
    </rPh>
    <rPh sb="6" eb="7">
      <t>ナラ</t>
    </rPh>
    <rPh sb="9" eb="11">
      <t>ホウジン</t>
    </rPh>
    <phoneticPr fontId="3"/>
  </si>
  <si>
    <t>っては代表者の氏名　　　　</t>
    <rPh sb="3" eb="6">
      <t>ダイヒョウシャ</t>
    </rPh>
    <rPh sb="7" eb="9">
      <t>シメイ</t>
    </rPh>
    <phoneticPr fontId="3"/>
  </si>
  <si>
    <t>作成金額</t>
    <rPh sb="0" eb="2">
      <t>サクセイ</t>
    </rPh>
    <rPh sb="2" eb="4">
      <t>キンガク</t>
    </rPh>
    <phoneticPr fontId="3"/>
  </si>
  <si>
    <t>当該選挙区におけるポスター掲示場数</t>
  </si>
  <si>
    <t xml:space="preserve">      (2) 限度額</t>
  </si>
  <si>
    <t>（ポスターの作成）</t>
    <rPh sb="6" eb="8">
      <t>サクセイ</t>
    </rPh>
    <phoneticPr fontId="3"/>
  </si>
  <si>
    <t>選挙区に</t>
    <rPh sb="0" eb="3">
      <t>センキョク</t>
    </rPh>
    <phoneticPr fontId="3"/>
  </si>
  <si>
    <t>単価</t>
    <rPh sb="0" eb="2">
      <t>タンカ</t>
    </rPh>
    <phoneticPr fontId="3"/>
  </si>
  <si>
    <t>枚数</t>
    <rPh sb="0" eb="2">
      <t>マイスウ</t>
    </rPh>
    <phoneticPr fontId="3"/>
  </si>
  <si>
    <t>金額</t>
    <rPh sb="0" eb="2">
      <t>キンガク</t>
    </rPh>
    <phoneticPr fontId="3"/>
  </si>
  <si>
    <t>(A)</t>
    <phoneticPr fontId="3"/>
  </si>
  <si>
    <t>(B)</t>
    <phoneticPr fontId="3"/>
  </si>
  <si>
    <t>(A)×(B)=</t>
    <phoneticPr fontId="3"/>
  </si>
  <si>
    <t>(C)</t>
    <phoneticPr fontId="3"/>
  </si>
  <si>
    <t>おけるポ</t>
    <phoneticPr fontId="3"/>
  </si>
  <si>
    <t>スター掲</t>
    <rPh sb="3" eb="4">
      <t>ケイ</t>
    </rPh>
    <phoneticPr fontId="3"/>
  </si>
  <si>
    <t>示場数</t>
    <rPh sb="0" eb="1">
      <t>シメス</t>
    </rPh>
    <rPh sb="1" eb="2">
      <t>ジョウ</t>
    </rPh>
    <rPh sb="2" eb="3">
      <t>カズ</t>
    </rPh>
    <phoneticPr fontId="3"/>
  </si>
  <si>
    <t>箇所</t>
    <rPh sb="0" eb="2">
      <t>カショ</t>
    </rPh>
    <phoneticPr fontId="3"/>
  </si>
  <si>
    <t>基準限度額</t>
    <rPh sb="0" eb="2">
      <t>キジュン</t>
    </rPh>
    <rPh sb="2" eb="4">
      <t>ゲンド</t>
    </rPh>
    <rPh sb="4" eb="5">
      <t>ガク</t>
    </rPh>
    <phoneticPr fontId="3"/>
  </si>
  <si>
    <t>請求金額</t>
    <rPh sb="0" eb="2">
      <t>セイキュウ</t>
    </rPh>
    <rPh sb="2" eb="3">
      <t>キン</t>
    </rPh>
    <rPh sb="3" eb="4">
      <t>ガク</t>
    </rPh>
    <phoneticPr fontId="3"/>
  </si>
  <si>
    <t>(H)</t>
    <phoneticPr fontId="3"/>
  </si>
  <si>
    <t>(I)</t>
    <phoneticPr fontId="3"/>
  </si>
  <si>
    <t>(D)</t>
    <phoneticPr fontId="3"/>
  </si>
  <si>
    <t>(E)</t>
    <phoneticPr fontId="3"/>
  </si>
  <si>
    <t>(D)×(E)=</t>
    <phoneticPr fontId="3"/>
  </si>
  <si>
    <t>(F)</t>
    <phoneticPr fontId="3"/>
  </si>
  <si>
    <t>(G)</t>
    <phoneticPr fontId="3"/>
  </si>
  <si>
    <t>(G)×(H)=</t>
    <phoneticPr fontId="3"/>
  </si>
  <si>
    <t>契約1</t>
    <rPh sb="0" eb="2">
      <t>ケイヤク</t>
    </rPh>
    <phoneticPr fontId="3"/>
  </si>
  <si>
    <t>契約2</t>
    <rPh sb="0" eb="2">
      <t>ケイヤク</t>
    </rPh>
    <phoneticPr fontId="3"/>
  </si>
  <si>
    <t>契約3</t>
    <rPh sb="0" eb="2">
      <t>ケイヤク</t>
    </rPh>
    <phoneticPr fontId="3"/>
  </si>
  <si>
    <t>契約4</t>
    <rPh sb="0" eb="2">
      <t>ケイヤク</t>
    </rPh>
    <phoneticPr fontId="3"/>
  </si>
  <si>
    <t>契約5</t>
    <rPh sb="0" eb="2">
      <t>ケイヤク</t>
    </rPh>
    <phoneticPr fontId="3"/>
  </si>
  <si>
    <t>運　送　契　約　書</t>
  </si>
  <si>
    <t>１　使用目的</t>
  </si>
  <si>
    <t xml:space="preserve">    公職選挙法第１４１条の規定に基づき、選挙運動のために使用</t>
  </si>
  <si>
    <t>２　車種及び登録番号</t>
  </si>
  <si>
    <t>３　台数　　　　１台</t>
  </si>
  <si>
    <t>４　使用期間</t>
  </si>
  <si>
    <t>５　契約金額              　円（内訳  １日　　　　　　円×　　日間）</t>
  </si>
  <si>
    <t>６　使用上の義務等</t>
  </si>
  <si>
    <t>７　請求及び支払</t>
  </si>
  <si>
    <t xml:space="preserve">      甲  住　　所</t>
  </si>
  <si>
    <t xml:space="preserve">      乙  住　　所</t>
  </si>
  <si>
    <t xml:space="preserve">    甲は、法令に従い、本件車輌の運行義務を負うことはもちろん、乙の定める約款に従う義務</t>
    <phoneticPr fontId="3"/>
  </si>
  <si>
    <t>　を負う。</t>
    <phoneticPr fontId="3"/>
  </si>
  <si>
    <t>　  この契約に基づく契約金額については、乙は、青森県に対し請求するものとし、甲はこれに</t>
    <phoneticPr fontId="3"/>
  </si>
  <si>
    <t>　必要な手続きを遅滞なく行うものとする。</t>
    <phoneticPr fontId="3"/>
  </si>
  <si>
    <t xml:space="preserve">    なお、青森県に請求する金額が、契約金額に満たないときは、甲は乙に対し、不足額を速や</t>
    <phoneticPr fontId="3"/>
  </si>
  <si>
    <t>　かに支払うものとする。</t>
    <phoneticPr fontId="3"/>
  </si>
  <si>
    <t xml:space="preserve">    ただし、甲が公職選挙法第９３条（供託物の没収）の規定に該当した場合は、乙は青森県に</t>
    <phoneticPr fontId="3"/>
  </si>
  <si>
    <t>代表者</t>
    <rPh sb="0" eb="3">
      <t>ダイヒョウシャ</t>
    </rPh>
    <phoneticPr fontId="3"/>
  </si>
  <si>
    <t>名　称</t>
    <rPh sb="0" eb="1">
      <t>ナ</t>
    </rPh>
    <rPh sb="2" eb="3">
      <t>ショウ</t>
    </rPh>
    <phoneticPr fontId="3"/>
  </si>
  <si>
    <t>氏　名</t>
    <rPh sb="0" eb="1">
      <t>ウジ</t>
    </rPh>
    <rPh sb="2" eb="3">
      <t>メイ</t>
    </rPh>
    <phoneticPr fontId="3"/>
  </si>
  <si>
    <t>別紙１</t>
    <rPh sb="0" eb="2">
      <t>ベッシ</t>
    </rPh>
    <phoneticPr fontId="3"/>
  </si>
  <si>
    <t>収　入</t>
    <rPh sb="0" eb="1">
      <t>シュウ</t>
    </rPh>
    <rPh sb="2" eb="3">
      <t>ハイ</t>
    </rPh>
    <phoneticPr fontId="3"/>
  </si>
  <si>
    <t>印　紙</t>
    <rPh sb="0" eb="1">
      <t>イン</t>
    </rPh>
    <rPh sb="2" eb="3">
      <t>カミ</t>
    </rPh>
    <phoneticPr fontId="3"/>
  </si>
  <si>
    <t>　は請求できない。</t>
    <phoneticPr fontId="3"/>
  </si>
  <si>
    <t>車輌賃貸借契約書</t>
    <rPh sb="0" eb="2">
      <t>シャリョウ</t>
    </rPh>
    <rPh sb="2" eb="5">
      <t>チンタイシャク</t>
    </rPh>
    <phoneticPr fontId="3"/>
  </si>
  <si>
    <t>選挙運動用自動車燃料供給契約書</t>
    <phoneticPr fontId="3"/>
  </si>
  <si>
    <t>１　供給する期間</t>
    <rPh sb="2" eb="4">
      <t>キョウキュウ</t>
    </rPh>
    <rPh sb="6" eb="8">
      <t>キカン</t>
    </rPh>
    <phoneticPr fontId="3"/>
  </si>
  <si>
    <t>２　供給場所</t>
  </si>
  <si>
    <t xml:space="preserve">    所在地</t>
  </si>
  <si>
    <t xml:space="preserve">    名　称</t>
  </si>
  <si>
    <t>３　供給を受ける自動車の登録番号</t>
  </si>
  <si>
    <t>４　金　額</t>
  </si>
  <si>
    <t>５　請求及び支払</t>
    <phoneticPr fontId="3"/>
  </si>
  <si>
    <t>自動車運転契約書</t>
    <rPh sb="0" eb="3">
      <t>ジドウシャ</t>
    </rPh>
    <rPh sb="3" eb="5">
      <t>ウンテン</t>
    </rPh>
    <phoneticPr fontId="3"/>
  </si>
  <si>
    <t>１　運転する期間</t>
  </si>
  <si>
    <t xml:space="preserve">      原則として毎日　　時　　分から　　時　　分まで</t>
  </si>
  <si>
    <t>２　契約金額　　　　　　　　　円</t>
  </si>
  <si>
    <t xml:space="preserve">    （１日につき　　　　　　　円）</t>
  </si>
  <si>
    <t>３　運転する車輌の登録番号</t>
  </si>
  <si>
    <t>４　請求及び支払</t>
    <phoneticPr fontId="3"/>
  </si>
  <si>
    <t>　　氏　　名</t>
    <rPh sb="2" eb="3">
      <t>シ</t>
    </rPh>
    <rPh sb="5" eb="6">
      <t>メイ</t>
    </rPh>
    <phoneticPr fontId="3"/>
  </si>
  <si>
    <t>　　氏　　名</t>
    <rPh sb="2" eb="3">
      <t>ウジ</t>
    </rPh>
    <rPh sb="5" eb="6">
      <t>メイ</t>
    </rPh>
    <phoneticPr fontId="3"/>
  </si>
  <si>
    <t>⇒ポスター掲示場数</t>
    <rPh sb="5" eb="7">
      <t>ケイジ</t>
    </rPh>
    <rPh sb="7" eb="8">
      <t>ジョウ</t>
    </rPh>
    <rPh sb="8" eb="9">
      <t>カズ</t>
    </rPh>
    <phoneticPr fontId="3"/>
  </si>
  <si>
    <t>⇒ポスター作成単価（限度額）</t>
    <rPh sb="5" eb="7">
      <t>サクセイ</t>
    </rPh>
    <rPh sb="7" eb="9">
      <t>タンカ</t>
    </rPh>
    <rPh sb="10" eb="12">
      <t>ゲンド</t>
    </rPh>
    <rPh sb="12" eb="13">
      <t>ガク</t>
    </rPh>
    <phoneticPr fontId="3"/>
  </si>
  <si>
    <t>様式１６</t>
    <rPh sb="0" eb="2">
      <t>ヨウシキ</t>
    </rPh>
    <phoneticPr fontId="3"/>
  </si>
  <si>
    <t>様式１７</t>
    <rPh sb="0" eb="2">
      <t>ヨウシキ</t>
    </rPh>
    <phoneticPr fontId="3"/>
  </si>
  <si>
    <t>様式１７の別紙</t>
    <rPh sb="0" eb="2">
      <t>ヨウシキ</t>
    </rPh>
    <rPh sb="5" eb="7">
      <t>ベッシ</t>
    </rPh>
    <phoneticPr fontId="3"/>
  </si>
  <si>
    <t>　　２　この請求書には、作製したビラの見本１枚（２種類の場合には各１枚）を添付してください。</t>
    <phoneticPr fontId="3"/>
  </si>
  <si>
    <t>　　３ (D)欄には、次により算出した額を記載してください。</t>
    <rPh sb="7" eb="8">
      <t>ラン</t>
    </rPh>
    <rPh sb="11" eb="12">
      <t>ツギ</t>
    </rPh>
    <rPh sb="15" eb="17">
      <t>サンシュツ</t>
    </rPh>
    <rPh sb="19" eb="20">
      <t>ガク</t>
    </rPh>
    <rPh sb="21" eb="23">
      <t>キサイ</t>
    </rPh>
    <phoneticPr fontId="3"/>
  </si>
  <si>
    <t xml:space="preserve">    ４ (E)欄には、確認書により確認された作成枚数を記載してください。</t>
    <phoneticPr fontId="3"/>
  </si>
  <si>
    <t xml:space="preserve">    ５ (G)欄には、(A)欄と(D)欄とを比較して少ない方の額を記載してください。</t>
    <phoneticPr fontId="3"/>
  </si>
  <si>
    <t xml:space="preserve">    ６ (H)欄には、(B)欄と(E)欄とを比較して少ない方の枚数を記載してください。</t>
    <phoneticPr fontId="3"/>
  </si>
  <si>
    <t>ビラ作成枚数</t>
    <rPh sb="2" eb="4">
      <t>サクセイ</t>
    </rPh>
    <rPh sb="4" eb="6">
      <t>マイスウ</t>
    </rPh>
    <phoneticPr fontId="3"/>
  </si>
  <si>
    <t>50,000枚以下の場合</t>
    <rPh sb="6" eb="7">
      <t>マイ</t>
    </rPh>
    <rPh sb="7" eb="9">
      <t>イカ</t>
    </rPh>
    <rPh sb="10" eb="12">
      <t>バアイ</t>
    </rPh>
    <phoneticPr fontId="3"/>
  </si>
  <si>
    <t>50,001枚以上の場合</t>
    <rPh sb="6" eb="9">
      <t>マイイジョウ</t>
    </rPh>
    <rPh sb="10" eb="12">
      <t>バアイ</t>
    </rPh>
    <phoneticPr fontId="3"/>
  </si>
  <si>
    <t>　　７　候補者が供託物を没収された場合には、青森県に支払を請求することはできません。</t>
    <phoneticPr fontId="3"/>
  </si>
  <si>
    <t>様式１５</t>
    <rPh sb="0" eb="2">
      <t>ヨウシキ</t>
    </rPh>
    <phoneticPr fontId="3"/>
  </si>
  <si>
    <t>公営13</t>
    <rPh sb="0" eb="2">
      <t>コウエイ</t>
    </rPh>
    <phoneticPr fontId="3"/>
  </si>
  <si>
    <t>公営14</t>
    <rPh sb="0" eb="2">
      <t>コウエイ</t>
    </rPh>
    <phoneticPr fontId="3"/>
  </si>
  <si>
    <t>公営15</t>
    <rPh sb="0" eb="2">
      <t>コウエイ</t>
    </rPh>
    <phoneticPr fontId="3"/>
  </si>
  <si>
    <t>公営16</t>
    <rPh sb="0" eb="2">
      <t>コウエイ</t>
    </rPh>
    <phoneticPr fontId="3"/>
  </si>
  <si>
    <t>公営17</t>
    <rPh sb="0" eb="2">
      <t>コウエイ</t>
    </rPh>
    <phoneticPr fontId="3"/>
  </si>
  <si>
    <t>契約6</t>
    <rPh sb="0" eb="2">
      <t>ケイヤク</t>
    </rPh>
    <phoneticPr fontId="3"/>
  </si>
  <si>
    <t>公営17内訳</t>
    <rPh sb="0" eb="2">
      <t>コウエイ</t>
    </rPh>
    <rPh sb="4" eb="6">
      <t>ウチワケ</t>
    </rPh>
    <phoneticPr fontId="3"/>
  </si>
  <si>
    <t>運送契約書例（一般運送契約用）</t>
    <phoneticPr fontId="3"/>
  </si>
  <si>
    <t>選挙運動用ポスター作成契約書例</t>
    <phoneticPr fontId="3"/>
  </si>
  <si>
    <t>選挙運動用ビラ作成契約書例</t>
    <phoneticPr fontId="3"/>
  </si>
  <si>
    <t>目　　次　　一　　覧</t>
    <rPh sb="0" eb="1">
      <t>メ</t>
    </rPh>
    <rPh sb="3" eb="4">
      <t>ツギ</t>
    </rPh>
    <rPh sb="6" eb="7">
      <t>イチ</t>
    </rPh>
    <rPh sb="9" eb="10">
      <t>ラン</t>
    </rPh>
    <phoneticPr fontId="11"/>
  </si>
  <si>
    <t>選挙区名</t>
    <rPh sb="0" eb="3">
      <t>センキョク</t>
    </rPh>
    <rPh sb="3" eb="4">
      <t>メイ</t>
    </rPh>
    <phoneticPr fontId="3"/>
  </si>
  <si>
    <t>候補者名</t>
    <rPh sb="0" eb="3">
      <t>コウホシャ</t>
    </rPh>
    <rPh sb="3" eb="4">
      <t>メイ</t>
    </rPh>
    <phoneticPr fontId="3"/>
  </si>
  <si>
    <t>所属党派名</t>
    <rPh sb="0" eb="2">
      <t>ショゾク</t>
    </rPh>
    <rPh sb="2" eb="4">
      <t>トウハ</t>
    </rPh>
    <rPh sb="4" eb="5">
      <t>メイ</t>
    </rPh>
    <phoneticPr fontId="3"/>
  </si>
  <si>
    <t>連絡先</t>
    <rPh sb="0" eb="3">
      <t>レンラクサキ</t>
    </rPh>
    <phoneticPr fontId="3"/>
  </si>
  <si>
    <t>政見放送回数</t>
    <rPh sb="0" eb="2">
      <t>セイケン</t>
    </rPh>
    <rPh sb="2" eb="4">
      <t>ホウソウ</t>
    </rPh>
    <rPh sb="4" eb="6">
      <t>カイスウ</t>
    </rPh>
    <phoneticPr fontId="3"/>
  </si>
  <si>
    <t>ふりがな</t>
    <phoneticPr fontId="3"/>
  </si>
  <si>
    <t>　テレビ</t>
    <phoneticPr fontId="3"/>
  </si>
  <si>
    <t>回</t>
    <rPh sb="0" eb="1">
      <t>カイ</t>
    </rPh>
    <phoneticPr fontId="3"/>
  </si>
  <si>
    <t>録音物使用申請書</t>
    <rPh sb="0" eb="2">
      <t>ロクオン</t>
    </rPh>
    <rPh sb="2" eb="3">
      <t>ブツ</t>
    </rPh>
    <rPh sb="3" eb="5">
      <t>シヨウ</t>
    </rPh>
    <rPh sb="5" eb="7">
      <t>シンセイ</t>
    </rPh>
    <rPh sb="7" eb="8">
      <t>ショ</t>
    </rPh>
    <phoneticPr fontId="3"/>
  </si>
  <si>
    <t>選挙区</t>
    <rPh sb="0" eb="3">
      <t>センキョク</t>
    </rPh>
    <phoneticPr fontId="3"/>
  </si>
  <si>
    <t>　１　政見放送の申込みをする際にこの申請書を提出してください。</t>
    <rPh sb="3" eb="5">
      <t>セイケン</t>
    </rPh>
    <rPh sb="5" eb="7">
      <t>ホウソウ</t>
    </rPh>
    <rPh sb="8" eb="10">
      <t>モウシコ</t>
    </rPh>
    <rPh sb="14" eb="15">
      <t>サイ</t>
    </rPh>
    <rPh sb="18" eb="21">
      <t>シンセイショ</t>
    </rPh>
    <rPh sb="22" eb="24">
      <t>テイシュツ</t>
    </rPh>
    <phoneticPr fontId="3"/>
  </si>
  <si>
    <t>　２　提出をする場合には、身体障害者手帳若しくは政見放送及び経歴放送実施規程第</t>
    <rPh sb="3" eb="5">
      <t>テイシュツ</t>
    </rPh>
    <rPh sb="8" eb="10">
      <t>バアイ</t>
    </rPh>
    <rPh sb="13" eb="15">
      <t>シンタイ</t>
    </rPh>
    <rPh sb="15" eb="18">
      <t>ショウガイシャ</t>
    </rPh>
    <rPh sb="18" eb="20">
      <t>テチョウ</t>
    </rPh>
    <rPh sb="20" eb="21">
      <t>モ</t>
    </rPh>
    <rPh sb="24" eb="26">
      <t>セイケン</t>
    </rPh>
    <rPh sb="26" eb="28">
      <t>ホウソウ</t>
    </rPh>
    <rPh sb="28" eb="29">
      <t>オヨ</t>
    </rPh>
    <rPh sb="30" eb="32">
      <t>ケイレキ</t>
    </rPh>
    <rPh sb="32" eb="34">
      <t>ホウソウ</t>
    </rPh>
    <rPh sb="34" eb="36">
      <t>ジッシ</t>
    </rPh>
    <rPh sb="36" eb="38">
      <t>キテイ</t>
    </rPh>
    <rPh sb="38" eb="39">
      <t>ダイ</t>
    </rPh>
    <phoneticPr fontId="3"/>
  </si>
  <si>
    <t>　　９条第１項第１号に規定する音声機能等の障害の程度を証する書面又は戦傷病者手</t>
    <rPh sb="3" eb="4">
      <t>ジョウ</t>
    </rPh>
    <rPh sb="4" eb="5">
      <t>ダイ</t>
    </rPh>
    <rPh sb="6" eb="7">
      <t>コウ</t>
    </rPh>
    <rPh sb="7" eb="8">
      <t>ダイ</t>
    </rPh>
    <rPh sb="9" eb="10">
      <t>ゴウ</t>
    </rPh>
    <rPh sb="11" eb="13">
      <t>キテイ</t>
    </rPh>
    <rPh sb="15" eb="17">
      <t>オンセイ</t>
    </rPh>
    <rPh sb="17" eb="20">
      <t>キノウトウ</t>
    </rPh>
    <rPh sb="21" eb="23">
      <t>ショウガイ</t>
    </rPh>
    <rPh sb="24" eb="26">
      <t>テイド</t>
    </rPh>
    <rPh sb="27" eb="28">
      <t>ショウ</t>
    </rPh>
    <rPh sb="30" eb="32">
      <t>ショメン</t>
    </rPh>
    <rPh sb="32" eb="33">
      <t>マタ</t>
    </rPh>
    <rPh sb="34" eb="36">
      <t>センショウ</t>
    </rPh>
    <rPh sb="36" eb="38">
      <t>ビョウシャ</t>
    </rPh>
    <rPh sb="38" eb="39">
      <t>テ</t>
    </rPh>
    <phoneticPr fontId="3"/>
  </si>
  <si>
    <t>　　帳若しくは同項第２号に規定する音声機能等の障害の程度を証する書面を提示して</t>
    <rPh sb="2" eb="3">
      <t>トバリ</t>
    </rPh>
    <rPh sb="3" eb="4">
      <t>モ</t>
    </rPh>
    <rPh sb="7" eb="9">
      <t>ドウコウ</t>
    </rPh>
    <rPh sb="9" eb="10">
      <t>ダイ</t>
    </rPh>
    <rPh sb="11" eb="12">
      <t>ゴウ</t>
    </rPh>
    <rPh sb="13" eb="15">
      <t>キテイ</t>
    </rPh>
    <rPh sb="17" eb="19">
      <t>オンセイ</t>
    </rPh>
    <rPh sb="19" eb="22">
      <t>キノウナド</t>
    </rPh>
    <rPh sb="23" eb="25">
      <t>ショウガイ</t>
    </rPh>
    <rPh sb="26" eb="28">
      <t>テイド</t>
    </rPh>
    <rPh sb="29" eb="30">
      <t>ショウ</t>
    </rPh>
    <rPh sb="32" eb="34">
      <t>ショメン</t>
    </rPh>
    <rPh sb="35" eb="37">
      <t>テイジ</t>
    </rPh>
    <phoneticPr fontId="3"/>
  </si>
  <si>
    <t>　　ください。</t>
    <phoneticPr fontId="3"/>
  </si>
  <si>
    <t>　３　あて名欄には、政見放送の録音又は録画を行う放送事業者名を記載してください。</t>
    <rPh sb="5" eb="6">
      <t>ナ</t>
    </rPh>
    <rPh sb="6" eb="7">
      <t>ラン</t>
    </rPh>
    <rPh sb="10" eb="12">
      <t>セイケン</t>
    </rPh>
    <rPh sb="12" eb="14">
      <t>ホウソウ</t>
    </rPh>
    <rPh sb="15" eb="17">
      <t>ロクオン</t>
    </rPh>
    <rPh sb="17" eb="18">
      <t>マタ</t>
    </rPh>
    <rPh sb="19" eb="21">
      <t>ロクガ</t>
    </rPh>
    <rPh sb="22" eb="23">
      <t>オコナ</t>
    </rPh>
    <rPh sb="24" eb="26">
      <t>ホウソウ</t>
    </rPh>
    <rPh sb="26" eb="28">
      <t>ジギョウ</t>
    </rPh>
    <rPh sb="28" eb="29">
      <t>シャ</t>
    </rPh>
    <rPh sb="29" eb="30">
      <t>メイ</t>
    </rPh>
    <rPh sb="31" eb="33">
      <t>キサイ</t>
    </rPh>
    <phoneticPr fontId="3"/>
  </si>
  <si>
    <t>候 補 者 経 歴 書</t>
    <rPh sb="0" eb="1">
      <t>コウ</t>
    </rPh>
    <rPh sb="2" eb="3">
      <t>タスク</t>
    </rPh>
    <rPh sb="4" eb="5">
      <t>シャ</t>
    </rPh>
    <rPh sb="6" eb="7">
      <t>キョウ</t>
    </rPh>
    <rPh sb="8" eb="9">
      <t>レキ</t>
    </rPh>
    <rPh sb="10" eb="11">
      <t>ショ</t>
    </rPh>
    <phoneticPr fontId="3"/>
  </si>
  <si>
    <t>主要な経歴</t>
    <rPh sb="0" eb="2">
      <t>シュヨウ</t>
    </rPh>
    <rPh sb="3" eb="5">
      <t>ケイレキ</t>
    </rPh>
    <phoneticPr fontId="3"/>
  </si>
  <si>
    <t>　青　　森　　県</t>
    <rPh sb="1" eb="2">
      <t>アオ</t>
    </rPh>
    <rPh sb="4" eb="5">
      <t>モリ</t>
    </rPh>
    <rPh sb="7" eb="8">
      <t>ケン</t>
    </rPh>
    <phoneticPr fontId="3"/>
  </si>
  <si>
    <t>青　森　県</t>
    <rPh sb="0" eb="1">
      <t>アオ</t>
    </rPh>
    <rPh sb="2" eb="3">
      <t>モリ</t>
    </rPh>
    <rPh sb="4" eb="5">
      <t>ケン</t>
    </rPh>
    <phoneticPr fontId="3"/>
  </si>
  <si>
    <t>所属党派ふりがな</t>
    <rPh sb="0" eb="2">
      <t>ショゾク</t>
    </rPh>
    <rPh sb="2" eb="4">
      <t>トウハ</t>
    </rPh>
    <phoneticPr fontId="3"/>
  </si>
  <si>
    <t>ふりがな</t>
    <phoneticPr fontId="3"/>
  </si>
  <si>
    <t>（</t>
    <phoneticPr fontId="3"/>
  </si>
  <si>
    <t>右のとおり提出します。</t>
    <rPh sb="0" eb="1">
      <t>ミギ</t>
    </rPh>
    <rPh sb="5" eb="7">
      <t>テイシュツ</t>
    </rPh>
    <phoneticPr fontId="3"/>
  </si>
  <si>
    <t>写真貼付欄</t>
    <rPh sb="0" eb="2">
      <t>シャシン</t>
    </rPh>
    <rPh sb="2" eb="4">
      <t>ハリツケ</t>
    </rPh>
    <rPh sb="4" eb="5">
      <t>ラン</t>
    </rPh>
    <phoneticPr fontId="3"/>
  </si>
  <si>
    <t>縦四㎝</t>
    <rPh sb="0" eb="1">
      <t>タテ</t>
    </rPh>
    <rPh sb="1" eb="3">
      <t>ヨンセンチ</t>
    </rPh>
    <phoneticPr fontId="3"/>
  </si>
  <si>
    <t>横三㎝</t>
    <rPh sb="0" eb="1">
      <t>ヨコ</t>
    </rPh>
    <rPh sb="1" eb="2">
      <t>３</t>
    </rPh>
    <phoneticPr fontId="3"/>
  </si>
  <si>
    <t>（次頁参照）</t>
    <rPh sb="1" eb="3">
      <t>ジページ</t>
    </rPh>
    <rPh sb="3" eb="5">
      <t>サンショウ</t>
    </rPh>
    <phoneticPr fontId="3"/>
  </si>
  <si>
    <t>二　所属党派欄には、所属党派証明書に記載された党派を記載してください。この</t>
    <rPh sb="0" eb="1">
      <t>２</t>
    </rPh>
    <rPh sb="2" eb="4">
      <t>ショゾク</t>
    </rPh>
    <rPh sb="4" eb="6">
      <t>トウハ</t>
    </rPh>
    <rPh sb="6" eb="7">
      <t>ラン</t>
    </rPh>
    <rPh sb="10" eb="12">
      <t>ショゾク</t>
    </rPh>
    <rPh sb="12" eb="14">
      <t>トウハ</t>
    </rPh>
    <rPh sb="14" eb="17">
      <t>ショウメイショ</t>
    </rPh>
    <rPh sb="18" eb="20">
      <t>キサイ</t>
    </rPh>
    <rPh sb="23" eb="25">
      <t>トウハ</t>
    </rPh>
    <rPh sb="26" eb="28">
      <t>キサイ</t>
    </rPh>
    <phoneticPr fontId="3"/>
  </si>
  <si>
    <t>　場合において、所属党派名が二十字を超える場合は、放送用として二十字以内の</t>
    <rPh sb="8" eb="10">
      <t>ショゾク</t>
    </rPh>
    <rPh sb="10" eb="12">
      <t>トウハ</t>
    </rPh>
    <rPh sb="12" eb="13">
      <t>メイ</t>
    </rPh>
    <rPh sb="14" eb="17">
      <t>ニジュウジ</t>
    </rPh>
    <rPh sb="18" eb="19">
      <t>コ</t>
    </rPh>
    <rPh sb="21" eb="23">
      <t>バアイ</t>
    </rPh>
    <rPh sb="25" eb="28">
      <t>ホウソウヨウ</t>
    </rPh>
    <rPh sb="31" eb="34">
      <t>ニジュウジ</t>
    </rPh>
    <rPh sb="34" eb="36">
      <t>イナイ</t>
    </rPh>
    <phoneticPr fontId="3"/>
  </si>
  <si>
    <t>　略称を併記してください。所属党派証明書を有しない候補者については、「無所</t>
    <rPh sb="1" eb="3">
      <t>リャクショウ</t>
    </rPh>
    <rPh sb="4" eb="6">
      <t>ヘイキ</t>
    </rPh>
    <rPh sb="13" eb="15">
      <t>ショゾク</t>
    </rPh>
    <rPh sb="15" eb="17">
      <t>トウハ</t>
    </rPh>
    <rPh sb="17" eb="20">
      <t>ショウメイショ</t>
    </rPh>
    <rPh sb="21" eb="22">
      <t>ユウ</t>
    </rPh>
    <rPh sb="25" eb="28">
      <t>コウホシャ</t>
    </rPh>
    <rPh sb="35" eb="36">
      <t>ム</t>
    </rPh>
    <rPh sb="36" eb="37">
      <t>ジョ</t>
    </rPh>
    <phoneticPr fontId="3"/>
  </si>
  <si>
    <t>　属」と記載してください。</t>
    <phoneticPr fontId="3"/>
  </si>
  <si>
    <t>三　氏名欄には、当該選挙長の認定した通称があるときは、その通称を記載してく</t>
    <rPh sb="0" eb="1">
      <t>３</t>
    </rPh>
    <rPh sb="2" eb="4">
      <t>シメイ</t>
    </rPh>
    <rPh sb="4" eb="5">
      <t>ラン</t>
    </rPh>
    <rPh sb="8" eb="10">
      <t>トウガイ</t>
    </rPh>
    <rPh sb="10" eb="12">
      <t>センキョ</t>
    </rPh>
    <rPh sb="12" eb="13">
      <t>チョウ</t>
    </rPh>
    <rPh sb="14" eb="16">
      <t>ニンテイ</t>
    </rPh>
    <rPh sb="18" eb="20">
      <t>ツウショウ</t>
    </rPh>
    <rPh sb="29" eb="31">
      <t>ツウショウ</t>
    </rPh>
    <rPh sb="32" eb="34">
      <t>キサイ</t>
    </rPh>
    <phoneticPr fontId="3"/>
  </si>
  <si>
    <t>　ださい。</t>
    <phoneticPr fontId="3"/>
  </si>
  <si>
    <t>四　生年月日欄中の（　　歳）内には、当該選挙の期日により算定した満年齢を記</t>
    <rPh sb="0" eb="1">
      <t>４</t>
    </rPh>
    <rPh sb="2" eb="4">
      <t>セイネン</t>
    </rPh>
    <rPh sb="4" eb="6">
      <t>ガッピ</t>
    </rPh>
    <rPh sb="6" eb="7">
      <t>ラン</t>
    </rPh>
    <rPh sb="7" eb="8">
      <t>チュウ</t>
    </rPh>
    <rPh sb="12" eb="13">
      <t>サイ</t>
    </rPh>
    <rPh sb="14" eb="15">
      <t>ナイ</t>
    </rPh>
    <rPh sb="18" eb="20">
      <t>トウガイ</t>
    </rPh>
    <rPh sb="20" eb="22">
      <t>センキョ</t>
    </rPh>
    <rPh sb="23" eb="25">
      <t>キジツ</t>
    </rPh>
    <rPh sb="28" eb="30">
      <t>サンテイ</t>
    </rPh>
    <rPh sb="32" eb="35">
      <t>マンネンレイ</t>
    </rPh>
    <rPh sb="36" eb="37">
      <t>キ</t>
    </rPh>
    <phoneticPr fontId="3"/>
  </si>
  <si>
    <t>　載してください。</t>
    <phoneticPr fontId="3"/>
  </si>
  <si>
    <t>五　主要な経歴欄には、五十字以内で記載し、固有名詞には、振り仮名を付けてく</t>
    <rPh sb="0" eb="1">
      <t>５</t>
    </rPh>
    <rPh sb="2" eb="4">
      <t>シュヨウ</t>
    </rPh>
    <rPh sb="5" eb="7">
      <t>ケイレキ</t>
    </rPh>
    <rPh sb="7" eb="8">
      <t>ラン</t>
    </rPh>
    <rPh sb="11" eb="14">
      <t>ゴジュウジ</t>
    </rPh>
    <rPh sb="14" eb="16">
      <t>イナイ</t>
    </rPh>
    <rPh sb="17" eb="19">
      <t>キサイ</t>
    </rPh>
    <rPh sb="21" eb="23">
      <t>コユウ</t>
    </rPh>
    <rPh sb="23" eb="25">
      <t>メイシ</t>
    </rPh>
    <rPh sb="28" eb="29">
      <t>フ</t>
    </rPh>
    <rPh sb="30" eb="32">
      <t>ガナ</t>
    </rPh>
    <rPh sb="33" eb="34">
      <t>ツ</t>
    </rPh>
    <phoneticPr fontId="3"/>
  </si>
  <si>
    <t>六　あて名欄には、経歴放送を実施する放送事業者名を記載してください。</t>
    <rPh sb="0" eb="1">
      <t>６</t>
    </rPh>
    <rPh sb="4" eb="5">
      <t>ナ</t>
    </rPh>
    <rPh sb="5" eb="6">
      <t>ラン</t>
    </rPh>
    <rPh sb="9" eb="11">
      <t>ケイレキ</t>
    </rPh>
    <rPh sb="11" eb="13">
      <t>ホウソウ</t>
    </rPh>
    <rPh sb="14" eb="16">
      <t>ジッシ</t>
    </rPh>
    <rPh sb="18" eb="20">
      <t>ホウソウ</t>
    </rPh>
    <rPh sb="20" eb="22">
      <t>ジギョウ</t>
    </rPh>
    <rPh sb="22" eb="23">
      <t>シャ</t>
    </rPh>
    <rPh sb="23" eb="24">
      <t>ナ</t>
    </rPh>
    <rPh sb="25" eb="27">
      <t>キサイ</t>
    </rPh>
    <phoneticPr fontId="3"/>
  </si>
  <si>
    <t>七　日本放送協会に提出する場合には、写真貼付欄に写真を貼り付けてください。</t>
    <rPh sb="0" eb="1">
      <t>７</t>
    </rPh>
    <rPh sb="2" eb="4">
      <t>ニホン</t>
    </rPh>
    <rPh sb="4" eb="6">
      <t>ホウソウ</t>
    </rPh>
    <rPh sb="6" eb="8">
      <t>キョウカイ</t>
    </rPh>
    <rPh sb="9" eb="11">
      <t>テイシュツ</t>
    </rPh>
    <rPh sb="13" eb="15">
      <t>バアイ</t>
    </rPh>
    <rPh sb="18" eb="20">
      <t>シャシン</t>
    </rPh>
    <rPh sb="20" eb="22">
      <t>ハリツケ</t>
    </rPh>
    <rPh sb="22" eb="23">
      <t>ラン</t>
    </rPh>
    <rPh sb="24" eb="26">
      <t>シャシン</t>
    </rPh>
    <rPh sb="27" eb="28">
      <t>ハ</t>
    </rPh>
    <rPh sb="29" eb="30">
      <t>ツ</t>
    </rPh>
    <phoneticPr fontId="3"/>
  </si>
  <si>
    <t>選挙運動用ポスター作成契約書</t>
    <rPh sb="0" eb="2">
      <t>センキョ</t>
    </rPh>
    <rPh sb="2" eb="5">
      <t>ウンドウヨウ</t>
    </rPh>
    <rPh sb="9" eb="11">
      <t>サクセイ</t>
    </rPh>
    <rPh sb="11" eb="14">
      <t>ケイヤクショ</t>
    </rPh>
    <phoneticPr fontId="3"/>
  </si>
  <si>
    <t>１　品　名</t>
  </si>
  <si>
    <t xml:space="preserve">    公職選挙法第１４３条に定める選挙運動用ポスター</t>
  </si>
  <si>
    <t xml:space="preserve">    （単価　　　円　　　銭×数量　　　枚）</t>
  </si>
  <si>
    <t>３　納入期限</t>
  </si>
  <si>
    <t>別紙５</t>
    <rPh sb="0" eb="2">
      <t>ベッシ</t>
    </rPh>
    <phoneticPr fontId="3"/>
  </si>
  <si>
    <t>（選挙事務所の異動があった場合）</t>
    <rPh sb="1" eb="3">
      <t>センキョ</t>
    </rPh>
    <rPh sb="3" eb="5">
      <t>ジム</t>
    </rPh>
    <rPh sb="5" eb="6">
      <t>ショ</t>
    </rPh>
    <rPh sb="7" eb="9">
      <t>イドウ</t>
    </rPh>
    <rPh sb="13" eb="15">
      <t>バアイ</t>
    </rPh>
    <phoneticPr fontId="3"/>
  </si>
  <si>
    <t>　</t>
  </si>
  <si>
    <t>選挙運動用自動車使用証明書（運転手）</t>
    <rPh sb="14" eb="17">
      <t>ウンテンシュ</t>
    </rPh>
    <phoneticPr fontId="3"/>
  </si>
  <si>
    <t>公営12</t>
    <rPh sb="0" eb="2">
      <t>コウエイ</t>
    </rPh>
    <phoneticPr fontId="3"/>
  </si>
  <si>
    <t>鰺ヶ沢町</t>
    <rPh sb="0" eb="4">
      <t>アジガサワマチ</t>
    </rPh>
    <phoneticPr fontId="3"/>
  </si>
  <si>
    <t>藤崎町</t>
    <rPh sb="0" eb="3">
      <t>フジサキマチ</t>
    </rPh>
    <phoneticPr fontId="3"/>
  </si>
  <si>
    <t>板柳町</t>
    <rPh sb="0" eb="3">
      <t>イタヤナギマチ</t>
    </rPh>
    <phoneticPr fontId="3"/>
  </si>
  <si>
    <t>鶴田町</t>
    <rPh sb="0" eb="3">
      <t>ツルタマチ</t>
    </rPh>
    <phoneticPr fontId="3"/>
  </si>
  <si>
    <t>野辺地町</t>
    <rPh sb="0" eb="4">
      <t>ノヘジマチ</t>
    </rPh>
    <phoneticPr fontId="3"/>
  </si>
  <si>
    <t>七戸町</t>
    <rPh sb="0" eb="3">
      <t>シチノヘマチ</t>
    </rPh>
    <phoneticPr fontId="3"/>
  </si>
  <si>
    <t>六戸町</t>
    <rPh sb="0" eb="3">
      <t>ロクノヘマチ</t>
    </rPh>
    <phoneticPr fontId="3"/>
  </si>
  <si>
    <t>三戸町</t>
    <rPh sb="0" eb="3">
      <t>サンノヘマチ</t>
    </rPh>
    <phoneticPr fontId="3"/>
  </si>
  <si>
    <t>五戸町</t>
    <rPh sb="0" eb="3">
      <t>ゴノヘマチ</t>
    </rPh>
    <phoneticPr fontId="3"/>
  </si>
  <si>
    <t>田子町</t>
    <rPh sb="0" eb="3">
      <t>タッコマチ</t>
    </rPh>
    <phoneticPr fontId="3"/>
  </si>
  <si>
    <t>階上町</t>
    <rPh sb="0" eb="2">
      <t>ハシカミ</t>
    </rPh>
    <rPh sb="2" eb="3">
      <t>マチ</t>
    </rPh>
    <phoneticPr fontId="3"/>
  </si>
  <si>
    <t>新郷村</t>
    <rPh sb="0" eb="3">
      <t>シンゴウムラ</t>
    </rPh>
    <phoneticPr fontId="3"/>
  </si>
  <si>
    <t>横浜町</t>
    <rPh sb="0" eb="2">
      <t>ヨコハマ</t>
    </rPh>
    <rPh sb="2" eb="3">
      <t>マチ</t>
    </rPh>
    <phoneticPr fontId="3"/>
  </si>
  <si>
    <t>東北町</t>
    <rPh sb="0" eb="2">
      <t>トウホク</t>
    </rPh>
    <rPh sb="2" eb="3">
      <t>マチ</t>
    </rPh>
    <phoneticPr fontId="3"/>
  </si>
  <si>
    <t>六ヶ所村</t>
    <rPh sb="0" eb="4">
      <t>ロッカショムラ</t>
    </rPh>
    <phoneticPr fontId="3"/>
  </si>
  <si>
    <t>おいらせ町</t>
    <rPh sb="4" eb="5">
      <t>マチ</t>
    </rPh>
    <phoneticPr fontId="3"/>
  </si>
  <si>
    <t>平内町</t>
    <rPh sb="0" eb="3">
      <t>ヒラナイマチ</t>
    </rPh>
    <phoneticPr fontId="3"/>
  </si>
  <si>
    <t>蓬田村</t>
    <rPh sb="0" eb="3">
      <t>ヨモギタムラ</t>
    </rPh>
    <phoneticPr fontId="3"/>
  </si>
  <si>
    <t>今別町</t>
    <rPh sb="0" eb="3">
      <t>イマベツマチ</t>
    </rPh>
    <phoneticPr fontId="3"/>
  </si>
  <si>
    <t>田舎館村</t>
    <rPh sb="0" eb="4">
      <t>イナカダテムラ</t>
    </rPh>
    <phoneticPr fontId="3"/>
  </si>
  <si>
    <t>中泊町</t>
    <rPh sb="0" eb="2">
      <t>ナカドマリ</t>
    </rPh>
    <rPh sb="2" eb="3">
      <t>マチ</t>
    </rPh>
    <phoneticPr fontId="3"/>
  </si>
  <si>
    <t>大間町</t>
    <rPh sb="0" eb="3">
      <t>オオママチ</t>
    </rPh>
    <phoneticPr fontId="3"/>
  </si>
  <si>
    <t>東通村</t>
    <rPh sb="0" eb="3">
      <t>ヒガシドオリムラ</t>
    </rPh>
    <phoneticPr fontId="3"/>
  </si>
  <si>
    <t>風間浦村</t>
    <rPh sb="0" eb="4">
      <t>カザマウラムラ</t>
    </rPh>
    <phoneticPr fontId="3"/>
  </si>
  <si>
    <t>大鰐町</t>
    <rPh sb="0" eb="3">
      <t>オオワニマチ</t>
    </rPh>
    <phoneticPr fontId="3"/>
  </si>
  <si>
    <t>別紙２</t>
    <rPh sb="0" eb="2">
      <t>ベッシ</t>
    </rPh>
    <phoneticPr fontId="3"/>
  </si>
  <si>
    <t>別紙３</t>
    <rPh sb="0" eb="2">
      <t>ベッシ</t>
    </rPh>
    <phoneticPr fontId="3"/>
  </si>
  <si>
    <t>別紙４</t>
    <rPh sb="0" eb="2">
      <t>ベッシ</t>
    </rPh>
    <phoneticPr fontId="3"/>
  </si>
  <si>
    <t>選挙立会人就任承諾日</t>
    <rPh sb="0" eb="2">
      <t>センキョ</t>
    </rPh>
    <rPh sb="2" eb="4">
      <t>タチアイ</t>
    </rPh>
    <rPh sb="4" eb="5">
      <t>ニン</t>
    </rPh>
    <rPh sb="5" eb="7">
      <t>シュウニン</t>
    </rPh>
    <rPh sb="7" eb="9">
      <t>ショウダク</t>
    </rPh>
    <rPh sb="9" eb="10">
      <t>ビ</t>
    </rPh>
    <phoneticPr fontId="3"/>
  </si>
  <si>
    <t>元号</t>
    <rPh sb="0" eb="2">
      <t>ゲンゴウ</t>
    </rPh>
    <phoneticPr fontId="3"/>
  </si>
  <si>
    <t>年</t>
    <rPh sb="0" eb="1">
      <t>ネン</t>
    </rPh>
    <phoneticPr fontId="3"/>
  </si>
  <si>
    <t>月</t>
    <rPh sb="0" eb="1">
      <t>ツキ</t>
    </rPh>
    <phoneticPr fontId="3"/>
  </si>
  <si>
    <t>日</t>
    <rPh sb="0" eb="1">
      <t>ニチ</t>
    </rPh>
    <phoneticPr fontId="3"/>
  </si>
  <si>
    <t>　次のとおり選挙運動用自動車の使用の契約を締結したので届け出ます。</t>
    <rPh sb="1" eb="2">
      <t>ツギ</t>
    </rPh>
    <phoneticPr fontId="3"/>
  </si>
  <si>
    <t>　次のとおりポスターの作成契約を締結したので届け出ます。</t>
    <rPh sb="1" eb="2">
      <t>ツギ</t>
    </rPh>
    <rPh sb="11" eb="13">
      <t>サクセイ</t>
    </rPh>
    <phoneticPr fontId="3"/>
  </si>
  <si>
    <t>５　金融機関名、口座名及び口座番号</t>
    <rPh sb="2" eb="4">
      <t>キンユウ</t>
    </rPh>
    <rPh sb="4" eb="6">
      <t>キカン</t>
    </rPh>
    <rPh sb="6" eb="7">
      <t>メイ</t>
    </rPh>
    <rPh sb="8" eb="10">
      <t>コウザ</t>
    </rPh>
    <rPh sb="10" eb="11">
      <t>メイ</t>
    </rPh>
    <rPh sb="11" eb="12">
      <t>オヨ</t>
    </rPh>
    <rPh sb="13" eb="15">
      <t>コウザ</t>
    </rPh>
    <rPh sb="15" eb="17">
      <t>バンゴウ</t>
    </rPh>
    <phoneticPr fontId="3"/>
  </si>
  <si>
    <t>金融機関名</t>
    <rPh sb="0" eb="2">
      <t>キンユウ</t>
    </rPh>
    <rPh sb="2" eb="4">
      <t>キカン</t>
    </rPh>
    <rPh sb="4" eb="5">
      <t>メイ</t>
    </rPh>
    <phoneticPr fontId="3"/>
  </si>
  <si>
    <t>金融機関コード</t>
    <rPh sb="0" eb="2">
      <t>キンユウ</t>
    </rPh>
    <rPh sb="2" eb="4">
      <t>キカン</t>
    </rPh>
    <phoneticPr fontId="3"/>
  </si>
  <si>
    <t>預金種別</t>
    <rPh sb="0" eb="2">
      <t>ヨキン</t>
    </rPh>
    <rPh sb="2" eb="4">
      <t>シュベツ</t>
    </rPh>
    <phoneticPr fontId="3"/>
  </si>
  <si>
    <t>口座名</t>
    <rPh sb="0" eb="3">
      <t>コウザメイ</t>
    </rPh>
    <phoneticPr fontId="3"/>
  </si>
  <si>
    <t>本・支店名</t>
    <rPh sb="0" eb="1">
      <t>ホン</t>
    </rPh>
    <rPh sb="2" eb="5">
      <t>シテンメイ</t>
    </rPh>
    <phoneticPr fontId="3"/>
  </si>
  <si>
    <t>支店コード</t>
    <rPh sb="0" eb="2">
      <t>シテン</t>
    </rPh>
    <phoneticPr fontId="3"/>
  </si>
  <si>
    <t>口座番号</t>
    <rPh sb="0" eb="2">
      <t>コウザ</t>
    </rPh>
    <rPh sb="2" eb="4">
      <t>バンゴウ</t>
    </rPh>
    <phoneticPr fontId="3"/>
  </si>
  <si>
    <t>氏名又は名称及び住所</t>
    <rPh sb="6" eb="7">
      <t>オヨ</t>
    </rPh>
    <rPh sb="8" eb="10">
      <t>ジュウショ</t>
    </rPh>
    <phoneticPr fontId="3"/>
  </si>
  <si>
    <t>並びに法人にあっては</t>
    <phoneticPr fontId="3"/>
  </si>
  <si>
    <t>その代表者の氏名</t>
    <phoneticPr fontId="3"/>
  </si>
  <si>
    <t>自動車の借入れ</t>
    <rPh sb="0" eb="3">
      <t>ジドウシャ</t>
    </rPh>
    <rPh sb="4" eb="5">
      <t>カ</t>
    </rPh>
    <rPh sb="5" eb="6">
      <t>イ</t>
    </rPh>
    <phoneticPr fontId="3"/>
  </si>
  <si>
    <t>　　　期間を、「運転手の雇用」にあっては雇用期間を、「燃料代」にあっては燃料供給期間</t>
    <rPh sb="40" eb="42">
      <t>キカン</t>
    </rPh>
    <phoneticPr fontId="3"/>
  </si>
  <si>
    <t>　　３　「燃料代」にあっては、単価契約を締結した場合には、２の「契約内容」欄の「契約</t>
    <rPh sb="5" eb="8">
      <t>ネンリョウダイ</t>
    </rPh>
    <rPh sb="15" eb="17">
      <t>タンカ</t>
    </rPh>
    <rPh sb="17" eb="19">
      <t>ケイヤク</t>
    </rPh>
    <rPh sb="20" eb="22">
      <t>テイケツ</t>
    </rPh>
    <rPh sb="24" eb="26">
      <t>バアイ</t>
    </rPh>
    <rPh sb="32" eb="34">
      <t>ケイヤク</t>
    </rPh>
    <rPh sb="34" eb="36">
      <t>ナイヨウ</t>
    </rPh>
    <rPh sb="37" eb="38">
      <t>ラン</t>
    </rPh>
    <rPh sb="40" eb="42">
      <t>ケイヤク</t>
    </rPh>
    <phoneticPr fontId="3"/>
  </si>
  <si>
    <t>　　　金額」に契約単価を、「備考」欄に燃料の供給を受ける選挙運動用自動車の自動車登録</t>
    <rPh sb="3" eb="5">
      <t>キンガク</t>
    </rPh>
    <rPh sb="7" eb="9">
      <t>ケイヤク</t>
    </rPh>
    <rPh sb="9" eb="11">
      <t>タンカ</t>
    </rPh>
    <rPh sb="14" eb="16">
      <t>ビコウ</t>
    </rPh>
    <rPh sb="17" eb="18">
      <t>ラン</t>
    </rPh>
    <rPh sb="19" eb="21">
      <t>ネンリョウ</t>
    </rPh>
    <rPh sb="22" eb="24">
      <t>キョウキュウ</t>
    </rPh>
    <rPh sb="25" eb="26">
      <t>ウ</t>
    </rPh>
    <rPh sb="28" eb="30">
      <t>センキョ</t>
    </rPh>
    <rPh sb="30" eb="33">
      <t>ウンドウヨウ</t>
    </rPh>
    <rPh sb="33" eb="36">
      <t>ジドウシャ</t>
    </rPh>
    <rPh sb="37" eb="40">
      <t>ジドウシャ</t>
    </rPh>
    <rPh sb="40" eb="42">
      <t>トウロク</t>
    </rPh>
    <phoneticPr fontId="3"/>
  </si>
  <si>
    <t>　　　番号を記載してください。</t>
    <rPh sb="3" eb="5">
      <t>バンゴウ</t>
    </rPh>
    <rPh sb="6" eb="8">
      <t>キサイ</t>
    </rPh>
    <phoneticPr fontId="3"/>
  </si>
  <si>
    <t>４　確認申請金額</t>
    <rPh sb="2" eb="4">
      <t>カクニン</t>
    </rPh>
    <rPh sb="4" eb="6">
      <t>シンセイ</t>
    </rPh>
    <rPh sb="6" eb="8">
      <t>キンガク</t>
    </rPh>
    <phoneticPr fontId="3"/>
  </si>
  <si>
    <t>３　燃料の供給を受ける選挙運動用自動車の自動車登録番号</t>
    <rPh sb="2" eb="4">
      <t>ネンリョウ</t>
    </rPh>
    <rPh sb="5" eb="7">
      <t>キョウキュウ</t>
    </rPh>
    <rPh sb="8" eb="9">
      <t>ウ</t>
    </rPh>
    <rPh sb="11" eb="13">
      <t>センキョ</t>
    </rPh>
    <rPh sb="13" eb="16">
      <t>ウンドウヨウ</t>
    </rPh>
    <rPh sb="16" eb="19">
      <t>ジドウシャ</t>
    </rPh>
    <rPh sb="20" eb="23">
      <t>ジドウシャ</t>
    </rPh>
    <rPh sb="23" eb="25">
      <t>トウロク</t>
    </rPh>
    <rPh sb="25" eb="27">
      <t>バンゴウ</t>
    </rPh>
    <phoneticPr fontId="3"/>
  </si>
  <si>
    <t>　　　認を受けるためのものです。</t>
    <rPh sb="3" eb="4">
      <t>ニン</t>
    </rPh>
    <phoneticPr fontId="3"/>
  </si>
  <si>
    <t>　　　載された選挙運動用自動車の自動車登録番号を記載してください。</t>
    <rPh sb="3" eb="4">
      <t>ミツル</t>
    </rPh>
    <rPh sb="7" eb="15">
      <t>センキョウンドウヨウジドウシャ</t>
    </rPh>
    <rPh sb="16" eb="23">
      <t>ジドウシャトウロクバンゴウ</t>
    </rPh>
    <rPh sb="24" eb="26">
      <t>キサイ</t>
    </rPh>
    <phoneticPr fontId="3"/>
  </si>
  <si>
    <t>　　３　「燃料の供給を受ける選挙運動用自動車の自動車登録番号」には、契約届出書に記</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4" eb="36">
      <t>ケイヤク</t>
    </rPh>
    <rPh sb="36" eb="39">
      <t>トドケデショ</t>
    </rPh>
    <rPh sb="40" eb="41">
      <t>キ</t>
    </rPh>
    <phoneticPr fontId="3"/>
  </si>
  <si>
    <t>４　確認金額</t>
    <rPh sb="2" eb="4">
      <t>カクニン</t>
    </rPh>
    <rPh sb="4" eb="6">
      <t>キンガク</t>
    </rPh>
    <phoneticPr fontId="3"/>
  </si>
  <si>
    <t>備考１　この証明書は、使用の実績に基づいて、運転手ごとに別々に作成し、候補者から運転手</t>
    <rPh sb="11" eb="13">
      <t>シヨウ</t>
    </rPh>
    <rPh sb="14" eb="16">
      <t>ジッセキ</t>
    </rPh>
    <rPh sb="17" eb="18">
      <t>モト</t>
    </rPh>
    <phoneticPr fontId="3"/>
  </si>
  <si>
    <t>　　　に提出してください。</t>
    <phoneticPr fontId="3"/>
  </si>
  <si>
    <t>　　２　「備考」欄には、選挙運動期間中に使用した選挙運動用自動車の台数を使用した日ごと</t>
    <rPh sb="5" eb="7">
      <t>ビコウ</t>
    </rPh>
    <rPh sb="8" eb="9">
      <t>ラン</t>
    </rPh>
    <rPh sb="12" eb="14">
      <t>センキョ</t>
    </rPh>
    <rPh sb="14" eb="16">
      <t>ウンドウ</t>
    </rPh>
    <rPh sb="16" eb="18">
      <t>キカン</t>
    </rPh>
    <rPh sb="18" eb="19">
      <t>チュウ</t>
    </rPh>
    <rPh sb="20" eb="22">
      <t>シヨウ</t>
    </rPh>
    <rPh sb="24" eb="26">
      <t>センキョ</t>
    </rPh>
    <rPh sb="26" eb="29">
      <t>ウンドウヨウ</t>
    </rPh>
    <rPh sb="29" eb="32">
      <t>ジドウシャ</t>
    </rPh>
    <rPh sb="33" eb="35">
      <t>ダイスウ</t>
    </rPh>
    <rPh sb="36" eb="38">
      <t>シヨウ</t>
    </rPh>
    <rPh sb="40" eb="41">
      <t>ヒ</t>
    </rPh>
    <phoneticPr fontId="3"/>
  </si>
  <si>
    <t>　　　に記載してください。</t>
    <rPh sb="4" eb="6">
      <t>キサイ</t>
    </rPh>
    <phoneticPr fontId="3"/>
  </si>
  <si>
    <t xml:space="preserve">    ４　この証明書を発行した候補者について供託物が没収された場合には、運転手は、青森県</t>
    <phoneticPr fontId="3"/>
  </si>
  <si>
    <t>　　　に支払を請求することはできません。</t>
    <phoneticPr fontId="3"/>
  </si>
  <si>
    <t xml:space="preserve">    ６　同一の日において２人以上の選挙運動用自動車の運転手が雇用された場合には、公費負</t>
    <phoneticPr fontId="3"/>
  </si>
  <si>
    <t>　　　担の対象となるのは候補者の指定する１人に限られていますので、その指定した１人のみ</t>
    <phoneticPr fontId="3"/>
  </si>
  <si>
    <t>　　　について記載してください。</t>
    <phoneticPr fontId="3"/>
  </si>
  <si>
    <t>契約の相手方の氏名又は名称及び住所並びに法人にあってはその代表者の氏名</t>
    <phoneticPr fontId="3"/>
  </si>
  <si>
    <t>ビラ作成契約届出書</t>
    <rPh sb="2" eb="4">
      <t>サクセイ</t>
    </rPh>
    <phoneticPr fontId="3"/>
  </si>
  <si>
    <t>　次のとおりビラの作成契約を締結したので届け出ます。</t>
    <rPh sb="1" eb="2">
      <t>ツギ</t>
    </rPh>
    <rPh sb="9" eb="11">
      <t>サクセイ</t>
    </rPh>
    <phoneticPr fontId="3"/>
  </si>
  <si>
    <t>　　　　　　　　　　　　</t>
    <phoneticPr fontId="3"/>
  </si>
  <si>
    <t>ビラ作成枚数確認申請書</t>
    <rPh sb="2" eb="4">
      <t>サクセイ</t>
    </rPh>
    <rPh sb="4" eb="6">
      <t>マイスウ</t>
    </rPh>
    <rPh sb="6" eb="8">
      <t>カクニン</t>
    </rPh>
    <rPh sb="8" eb="11">
      <t>シンセイショ</t>
    </rPh>
    <phoneticPr fontId="3"/>
  </si>
  <si>
    <t>　　　　　　　　　　</t>
    <phoneticPr fontId="3"/>
  </si>
  <si>
    <t>ビラ作成枚数確認書</t>
    <rPh sb="2" eb="4">
      <t>サクセイ</t>
    </rPh>
    <rPh sb="4" eb="6">
      <t>マイスウ</t>
    </rPh>
    <rPh sb="6" eb="9">
      <t>カクニンショ</t>
    </rPh>
    <phoneticPr fontId="3"/>
  </si>
  <si>
    <t xml:space="preserve">    ４　１人の候補者を通じて公費負担の対象となる枚数及びそれぞれの契約に基づく公費負担</t>
    <phoneticPr fontId="3"/>
  </si>
  <si>
    <t>　　　の限度額は、次のとおりです。</t>
    <phoneticPr fontId="3"/>
  </si>
  <si>
    <t>　⇒</t>
    <phoneticPr fontId="3"/>
  </si>
  <si>
    <t>ビラ作成証明書</t>
    <rPh sb="2" eb="4">
      <t>サクセイ</t>
    </rPh>
    <rPh sb="4" eb="7">
      <t>ショウメイショ</t>
    </rPh>
    <phoneticPr fontId="3"/>
  </si>
  <si>
    <t>　次のとおりビラを作成したものであることを証明します。</t>
    <rPh sb="1" eb="2">
      <t>ツギ</t>
    </rPh>
    <rPh sb="9" eb="11">
      <t>サクセイ</t>
    </rPh>
    <phoneticPr fontId="3"/>
  </si>
  <si>
    <t>ビラ作成業者の氏名又は</t>
    <rPh sb="2" eb="4">
      <t>サクセイ</t>
    </rPh>
    <rPh sb="4" eb="6">
      <t>ギョウシャ</t>
    </rPh>
    <rPh sb="7" eb="9">
      <t>シメイ</t>
    </rPh>
    <rPh sb="9" eb="10">
      <t>マタ</t>
    </rPh>
    <phoneticPr fontId="3"/>
  </si>
  <si>
    <t>備考１　この証明書は、作成の実績に基づいて、ビラ作成業者ごとに別々に作成し、候補者から</t>
    <rPh sb="11" eb="13">
      <t>サクセイ</t>
    </rPh>
    <rPh sb="14" eb="16">
      <t>ジッセキ</t>
    </rPh>
    <rPh sb="17" eb="18">
      <t>モト</t>
    </rPh>
    <phoneticPr fontId="3"/>
  </si>
  <si>
    <t>　　　い。</t>
    <phoneticPr fontId="3"/>
  </si>
  <si>
    <t xml:space="preserve">    ２　ビラ作成業者が青森県に支払を請求するときは、この証明書を請求書に添付してくださ</t>
    <phoneticPr fontId="3"/>
  </si>
  <si>
    <t xml:space="preserve">    ３　この証明書を発行した候補者について供託物が没収された場合には、ビラ作成業者は、　</t>
    <phoneticPr fontId="3"/>
  </si>
  <si>
    <t>　　　青森県に支払を請求することはできません。</t>
    <phoneticPr fontId="3"/>
  </si>
  <si>
    <t xml:space="preserve">        イ　確認された作成枚数が50,000枚以下の場合</t>
    <rPh sb="10" eb="12">
      <t>カクニン</t>
    </rPh>
    <rPh sb="15" eb="17">
      <t>サクセイ</t>
    </rPh>
    <rPh sb="17" eb="19">
      <t>マイスウ</t>
    </rPh>
    <rPh sb="26" eb="27">
      <t>マイ</t>
    </rPh>
    <rPh sb="27" eb="29">
      <t>イカ</t>
    </rPh>
    <rPh sb="30" eb="32">
      <t>バアイ</t>
    </rPh>
    <phoneticPr fontId="3"/>
  </si>
  <si>
    <t>　ロ　確認された作成枚数が50,000枚を超える場合</t>
    <rPh sb="3" eb="5">
      <t>カクニン</t>
    </rPh>
    <rPh sb="8" eb="10">
      <t>サクセイ</t>
    </rPh>
    <rPh sb="10" eb="12">
      <t>マイスウ</t>
    </rPh>
    <rPh sb="19" eb="20">
      <t>マイ</t>
    </rPh>
    <rPh sb="21" eb="22">
      <t>コ</t>
    </rPh>
    <rPh sb="24" eb="26">
      <t>バアイ</t>
    </rPh>
    <phoneticPr fontId="3"/>
  </si>
  <si>
    <t>当該作成枚数</t>
    <rPh sb="0" eb="2">
      <t>トウガイ</t>
    </rPh>
    <rPh sb="2" eb="4">
      <t>サクセイ</t>
    </rPh>
    <rPh sb="4" eb="6">
      <t>マイスウ</t>
    </rPh>
    <phoneticPr fontId="3"/>
  </si>
  <si>
    <t>＝単価(１銭未満の端数は切上げ)</t>
    <rPh sb="5" eb="6">
      <t>ゼニ</t>
    </rPh>
    <phoneticPr fontId="3"/>
  </si>
  <si>
    <t>単価×当該作成枚数＝限度額</t>
    <rPh sb="3" eb="5">
      <t>トウガイ</t>
    </rPh>
    <rPh sb="5" eb="7">
      <t>サクセイ</t>
    </rPh>
    <phoneticPr fontId="3"/>
  </si>
  <si>
    <t>並びに法人にあっては</t>
    <phoneticPr fontId="3"/>
  </si>
  <si>
    <t>その代表者の氏名</t>
    <phoneticPr fontId="3"/>
  </si>
  <si>
    <t>３</t>
    <phoneticPr fontId="3"/>
  </si>
  <si>
    <t>ふりがな</t>
    <phoneticPr fontId="3"/>
  </si>
  <si>
    <t>（ビラの作成）</t>
    <rPh sb="4" eb="6">
      <t>サクセイ</t>
    </rPh>
    <phoneticPr fontId="3"/>
  </si>
  <si>
    <t>(A)</t>
    <phoneticPr fontId="3"/>
  </si>
  <si>
    <t>(B)</t>
    <phoneticPr fontId="3"/>
  </si>
  <si>
    <t>(A)×(B)=</t>
    <phoneticPr fontId="3"/>
  </si>
  <si>
    <t>(D)</t>
    <phoneticPr fontId="3"/>
  </si>
  <si>
    <t>(E)</t>
    <phoneticPr fontId="3"/>
  </si>
  <si>
    <t>(D)×(E)=</t>
    <phoneticPr fontId="3"/>
  </si>
  <si>
    <t>(G)</t>
    <phoneticPr fontId="3"/>
  </si>
  <si>
    <t>(H)</t>
    <phoneticPr fontId="3"/>
  </si>
  <si>
    <t>(G)×(H)=</t>
    <phoneticPr fontId="3"/>
  </si>
  <si>
    <t>(C)</t>
    <phoneticPr fontId="3"/>
  </si>
  <si>
    <t>(F)</t>
    <phoneticPr fontId="3"/>
  </si>
  <si>
    <t>(I)</t>
    <phoneticPr fontId="3"/>
  </si>
  <si>
    <t>４　請求及び支払</t>
    <phoneticPr fontId="3"/>
  </si>
  <si>
    <t>選挙運動用ビラ作成契約書</t>
    <rPh sb="0" eb="2">
      <t>センキョ</t>
    </rPh>
    <rPh sb="2" eb="5">
      <t>ウンドウヨウ</t>
    </rPh>
    <rPh sb="7" eb="9">
      <t>サクセイ</t>
    </rPh>
    <rPh sb="9" eb="12">
      <t>ケイヤクショ</t>
    </rPh>
    <phoneticPr fontId="3"/>
  </si>
  <si>
    <t xml:space="preserve">    公職選挙法第１４２条に定める選挙運動用ビラ</t>
    <phoneticPr fontId="3"/>
  </si>
  <si>
    <t>別紙６</t>
    <rPh sb="0" eb="2">
      <t>ベッシ</t>
    </rPh>
    <phoneticPr fontId="3"/>
  </si>
  <si>
    <t xml:space="preserve">     (1)  確認書により確認された作成枚数が50,000枚以下の場合</t>
    <rPh sb="10" eb="13">
      <t>カクニンショ</t>
    </rPh>
    <rPh sb="16" eb="18">
      <t>カクニン</t>
    </rPh>
    <rPh sb="21" eb="23">
      <t>サクセイ</t>
    </rPh>
    <rPh sb="23" eb="25">
      <t>マイスウ</t>
    </rPh>
    <rPh sb="32" eb="35">
      <t>マイイカ</t>
    </rPh>
    <phoneticPr fontId="3"/>
  </si>
  <si>
    <t xml:space="preserve">     (2)  確認書により確認された作成枚数が50,000枚を超える場合</t>
    <rPh sb="10" eb="13">
      <t>カクニンショ</t>
    </rPh>
    <rPh sb="16" eb="18">
      <t>カクニン</t>
    </rPh>
    <rPh sb="21" eb="23">
      <t>サクセイ</t>
    </rPh>
    <rPh sb="23" eb="25">
      <t>マイスウ</t>
    </rPh>
    <rPh sb="32" eb="33">
      <t>マイ</t>
    </rPh>
    <rPh sb="34" eb="35">
      <t>コ</t>
    </rPh>
    <phoneticPr fontId="3"/>
  </si>
  <si>
    <t>・・・(１銭未満の端数は切上げ)</t>
    <rPh sb="5" eb="6">
      <t>ゼニ</t>
    </rPh>
    <phoneticPr fontId="3"/>
  </si>
  <si>
    <t>　確認番号</t>
    <rPh sb="1" eb="3">
      <t>カクニン</t>
    </rPh>
    <rPh sb="3" eb="5">
      <t>バンゴウ</t>
    </rPh>
    <phoneticPr fontId="3"/>
  </si>
  <si>
    <t>　次のとおり選挙運動用自動車を使用したものであることを証明します。</t>
    <rPh sb="1" eb="2">
      <t>ツギ</t>
    </rPh>
    <phoneticPr fontId="3"/>
  </si>
  <si>
    <t>備考１　この証明書は、使用の実績に基づいて、運送事業者等ごとに別々に作成し、候補者から運</t>
    <rPh sb="11" eb="13">
      <t>シヨウ</t>
    </rPh>
    <rPh sb="14" eb="16">
      <t>ジッセキ</t>
    </rPh>
    <rPh sb="17" eb="18">
      <t>モト</t>
    </rPh>
    <phoneticPr fontId="3"/>
  </si>
  <si>
    <t xml:space="preserve">    ７　５の場合には候補者の指定した契約以外の契約及び６の場合には、候補者の指定した選挙</t>
    <rPh sb="27" eb="28">
      <t>オヨ</t>
    </rPh>
    <phoneticPr fontId="3"/>
  </si>
  <si>
    <t>燃料供給金額</t>
    <rPh sb="0" eb="2">
      <t>ネンリョウ</t>
    </rPh>
    <rPh sb="2" eb="3">
      <t>キョウ</t>
    </rPh>
    <rPh sb="3" eb="4">
      <t>キュウ</t>
    </rPh>
    <rPh sb="4" eb="6">
      <t>キンガク</t>
    </rPh>
    <phoneticPr fontId="3"/>
  </si>
  <si>
    <t>燃料の供給を受けた選挙運動用自動車の自動車登録番号</t>
    <rPh sb="0" eb="2">
      <t>ネンリョウ</t>
    </rPh>
    <rPh sb="3" eb="5">
      <t>キョウキュウ</t>
    </rPh>
    <rPh sb="6" eb="7">
      <t>ウ</t>
    </rPh>
    <rPh sb="9" eb="11">
      <t>センキョ</t>
    </rPh>
    <rPh sb="11" eb="14">
      <t>ウンドウヨウ</t>
    </rPh>
    <rPh sb="14" eb="17">
      <t>ジドウシャ</t>
    </rPh>
    <rPh sb="18" eb="21">
      <t>ジドウシャ</t>
    </rPh>
    <rPh sb="21" eb="23">
      <t>トウロク</t>
    </rPh>
    <rPh sb="23" eb="25">
      <t>バンゴウ</t>
    </rPh>
    <phoneticPr fontId="3"/>
  </si>
  <si>
    <t>備　　考</t>
    <rPh sb="0" eb="1">
      <t>ソナエ</t>
    </rPh>
    <rPh sb="3" eb="4">
      <t>コウ</t>
    </rPh>
    <phoneticPr fontId="3"/>
  </si>
  <si>
    <t>燃料の供給を受けた選挙運動用自動車の自動車登録番号　</t>
    <rPh sb="0" eb="2">
      <t>ネンリョウ</t>
    </rPh>
    <rPh sb="3" eb="5">
      <t>キョウキュウ</t>
    </rPh>
    <rPh sb="6" eb="7">
      <t>ウ</t>
    </rPh>
    <rPh sb="9" eb="11">
      <t>センキョ</t>
    </rPh>
    <rPh sb="11" eb="14">
      <t>ウンドウヨウ</t>
    </rPh>
    <rPh sb="14" eb="17">
      <t>ジドウシャ</t>
    </rPh>
    <rPh sb="18" eb="21">
      <t>ジドウシャ</t>
    </rPh>
    <rPh sb="21" eb="23">
      <t>トウロク</t>
    </rPh>
    <rPh sb="23" eb="25">
      <t>バンゴウ</t>
    </rPh>
    <phoneticPr fontId="3"/>
  </si>
  <si>
    <t>備考１　この証明書は、使用の実績に基づいて、燃料供給業者ごとに別々に作成し、給油伝票（燃</t>
    <rPh sb="11" eb="13">
      <t>シヨウ</t>
    </rPh>
    <rPh sb="14" eb="16">
      <t>ジッセキ</t>
    </rPh>
    <rPh sb="17" eb="18">
      <t>モト</t>
    </rPh>
    <rPh sb="38" eb="40">
      <t>キュウユ</t>
    </rPh>
    <rPh sb="40" eb="42">
      <t>デンピョウ</t>
    </rPh>
    <rPh sb="43" eb="44">
      <t>ネン</t>
    </rPh>
    <phoneticPr fontId="3"/>
  </si>
  <si>
    <t>　　２　「燃料の供給を受けた選挙運動用自動車の自動車登録番号」欄には、契約届出書に記載さ</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1" eb="32">
      <t>ラン</t>
    </rPh>
    <rPh sb="35" eb="37">
      <t>ケイヤク</t>
    </rPh>
    <rPh sb="37" eb="40">
      <t>トドケデショ</t>
    </rPh>
    <rPh sb="41" eb="43">
      <t>キサイ</t>
    </rPh>
    <phoneticPr fontId="3"/>
  </si>
  <si>
    <t>　　３　「燃料の供給を受けた選挙運動用自動車の自動車登録番号」欄、「燃料供給量」欄及び「</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1" eb="32">
      <t>ラン</t>
    </rPh>
    <rPh sb="34" eb="36">
      <t>ネンリョウ</t>
    </rPh>
    <rPh sb="36" eb="38">
      <t>キョウキュウ</t>
    </rPh>
    <rPh sb="38" eb="39">
      <t>リョウ</t>
    </rPh>
    <rPh sb="40" eb="41">
      <t>ラン</t>
    </rPh>
    <rPh sb="41" eb="42">
      <t>オヨ</t>
    </rPh>
    <phoneticPr fontId="3"/>
  </si>
  <si>
    <t>　　　燃料供給金額」欄は、燃料の供給を受けた日ごとに記載してください。</t>
    <rPh sb="3" eb="5">
      <t>ネンリョウ</t>
    </rPh>
    <rPh sb="5" eb="7">
      <t>キョウキュウ</t>
    </rPh>
    <rPh sb="7" eb="9">
      <t>キンガク</t>
    </rPh>
    <rPh sb="10" eb="11">
      <t>ラン</t>
    </rPh>
    <rPh sb="13" eb="15">
      <t>ネンリョウ</t>
    </rPh>
    <rPh sb="16" eb="18">
      <t>キョウキュウ</t>
    </rPh>
    <rPh sb="19" eb="20">
      <t>ウ</t>
    </rPh>
    <rPh sb="22" eb="23">
      <t>ヒ</t>
    </rPh>
    <rPh sb="26" eb="28">
      <t>キサイ</t>
    </rPh>
    <phoneticPr fontId="3"/>
  </si>
  <si>
    <t xml:space="preserve">    ４　燃料供給業者が青森県に支払を請求するときは、この証明書及び給油伝票の写しを請求書</t>
    <rPh sb="33" eb="34">
      <t>オヨ</t>
    </rPh>
    <rPh sb="35" eb="37">
      <t>キュウユ</t>
    </rPh>
    <rPh sb="37" eb="39">
      <t>デンピョウ</t>
    </rPh>
    <rPh sb="40" eb="41">
      <t>ウツ</t>
    </rPh>
    <phoneticPr fontId="3"/>
  </si>
  <si>
    <t>　　５　この証明書を発行した候補者について供託物が没収された場合には、燃料供給業者は、青</t>
    <rPh sb="43" eb="44">
      <t>アオ</t>
    </rPh>
    <phoneticPr fontId="3"/>
  </si>
  <si>
    <t>　次のとおり運転手を使用したものであることを証明します。</t>
    <rPh sb="1" eb="2">
      <t>ツギ</t>
    </rPh>
    <rPh sb="6" eb="9">
      <t>ウンテンシュ</t>
    </rPh>
    <phoneticPr fontId="3"/>
  </si>
  <si>
    <t>　次のとおりポスターを作成したものであることを証明します。</t>
    <rPh sb="1" eb="2">
      <t>ツギ</t>
    </rPh>
    <rPh sb="11" eb="13">
      <t>サクセイ</t>
    </rPh>
    <phoneticPr fontId="3"/>
  </si>
  <si>
    <t>　　３　燃料代の請求は、契約届出書に記載された選挙運動用自動車に供給したもので、自</t>
    <rPh sb="4" eb="7">
      <t>ネンリョウダイ</t>
    </rPh>
    <rPh sb="8" eb="10">
      <t>セイキュウ</t>
    </rPh>
    <rPh sb="12" eb="14">
      <t>ケイヤク</t>
    </rPh>
    <rPh sb="14" eb="17">
      <t>トドケデショ</t>
    </rPh>
    <rPh sb="18" eb="20">
      <t>キサイ</t>
    </rPh>
    <rPh sb="23" eb="25">
      <t>センキョ</t>
    </rPh>
    <rPh sb="25" eb="28">
      <t>ウンドウヨウ</t>
    </rPh>
    <rPh sb="28" eb="31">
      <t>ジドウシャ</t>
    </rPh>
    <rPh sb="32" eb="34">
      <t>キョウキュウ</t>
    </rPh>
    <rPh sb="40" eb="41">
      <t>ジ</t>
    </rPh>
    <phoneticPr fontId="3"/>
  </si>
  <si>
    <t>　　　動車燃料代確認書に記載された「確認金額」の範囲内に限られます。</t>
    <rPh sb="3" eb="4">
      <t>ドウ</t>
    </rPh>
    <rPh sb="4" eb="5">
      <t>シャ</t>
    </rPh>
    <rPh sb="5" eb="8">
      <t>ネンリョウダイ</t>
    </rPh>
    <rPh sb="8" eb="11">
      <t>カクニンショ</t>
    </rPh>
    <rPh sb="12" eb="14">
      <t>キサイ</t>
    </rPh>
    <rPh sb="18" eb="20">
      <t>カクニン</t>
    </rPh>
    <rPh sb="20" eb="22">
      <t>キンガク</t>
    </rPh>
    <rPh sb="24" eb="27">
      <t>ハンイナイ</t>
    </rPh>
    <rPh sb="28" eb="29">
      <t>カギ</t>
    </rPh>
    <phoneticPr fontId="3"/>
  </si>
  <si>
    <t>　　　場合には、このほかに自動車燃料代確認書及び給油伝票（燃料の供給を受けた日付、</t>
    <rPh sb="22" eb="23">
      <t>オヨ</t>
    </rPh>
    <rPh sb="24" eb="26">
      <t>キュウユ</t>
    </rPh>
    <rPh sb="26" eb="28">
      <t>デンピョウ</t>
    </rPh>
    <rPh sb="29" eb="31">
      <t>ネンリョウ</t>
    </rPh>
    <rPh sb="32" eb="34">
      <t>キョウキュウ</t>
    </rPh>
    <rPh sb="35" eb="36">
      <t>ウ</t>
    </rPh>
    <rPh sb="38" eb="40">
      <t>ヒヅケ</t>
    </rPh>
    <phoneticPr fontId="3"/>
  </si>
  <si>
    <t>）×</t>
    <phoneticPr fontId="3"/>
  </si>
  <si>
    <t>台</t>
    <rPh sb="0" eb="1">
      <t>ダイ</t>
    </rPh>
    <phoneticPr fontId="3"/>
  </si>
  <si>
    <t>＝</t>
    <phoneticPr fontId="3"/>
  </si>
  <si>
    <t>×</t>
    <phoneticPr fontId="3"/>
  </si>
  <si>
    <t>借入れ金額　(ｲ)</t>
    <rPh sb="0" eb="2">
      <t>カリイ</t>
    </rPh>
    <rPh sb="3" eb="4">
      <t>キン</t>
    </rPh>
    <rPh sb="4" eb="5">
      <t>ガク</t>
    </rPh>
    <phoneticPr fontId="3"/>
  </si>
  <si>
    <t>＝</t>
    <phoneticPr fontId="3"/>
  </si>
  <si>
    <t>販売金額(ｲ)</t>
    <rPh sb="0" eb="2">
      <t>ハンバイ</t>
    </rPh>
    <rPh sb="2" eb="4">
      <t>キンガク</t>
    </rPh>
    <phoneticPr fontId="3"/>
  </si>
  <si>
    <t>備考１　「基準限度額」（計）欄には、確認書に記載された額の合計を記載してください。</t>
    <phoneticPr fontId="3"/>
  </si>
  <si>
    <t>報　　　酬(ｲ)</t>
    <rPh sb="0" eb="1">
      <t>ホウ</t>
    </rPh>
    <rPh sb="4" eb="5">
      <t>シュウ</t>
    </rPh>
    <phoneticPr fontId="3"/>
  </si>
  <si>
    <t>（１）　自動車の借入れ</t>
    <rPh sb="4" eb="7">
      <t>ジドウシャ</t>
    </rPh>
    <rPh sb="8" eb="10">
      <t>カリイ</t>
    </rPh>
    <phoneticPr fontId="3"/>
  </si>
  <si>
    <t>（２）　燃料代</t>
    <rPh sb="4" eb="6">
      <t>ネンリョウ</t>
    </rPh>
    <rPh sb="6" eb="7">
      <t>ダイ</t>
    </rPh>
    <phoneticPr fontId="3"/>
  </si>
  <si>
    <t>（３）　運転手</t>
    <rPh sb="4" eb="7">
      <t>ウンテンシュ</t>
    </rPh>
    <phoneticPr fontId="3"/>
  </si>
  <si>
    <t>請求合計金額</t>
    <rPh sb="0" eb="2">
      <t>セイキュウ</t>
    </rPh>
    <rPh sb="2" eb="4">
      <t>ゴウケイ</t>
    </rPh>
    <rPh sb="4" eb="6">
      <t>キンガク</t>
    </rPh>
    <phoneticPr fontId="3"/>
  </si>
  <si>
    <t>　  ２　「請求金額」欄には、（イ）の計欄又は（ロ）の（計）の欄のうちいずれか少ない方の額を記載してく</t>
    <phoneticPr fontId="3"/>
  </si>
  <si>
    <t>　　　用自動車の自動車登録番号を記載してください。</t>
    <rPh sb="3" eb="4">
      <t>ヨウ</t>
    </rPh>
    <rPh sb="4" eb="7">
      <t>ジドウシャ</t>
    </rPh>
    <rPh sb="8" eb="11">
      <t>ジドウシャ</t>
    </rPh>
    <rPh sb="11" eb="13">
      <t>トウロク</t>
    </rPh>
    <rPh sb="13" eb="15">
      <t>バンゴウ</t>
    </rPh>
    <rPh sb="16" eb="18">
      <t>キサイ</t>
    </rPh>
    <phoneticPr fontId="3"/>
  </si>
  <si>
    <t>⇒選挙期日現在の満年齢（自動計算）</t>
    <rPh sb="1" eb="3">
      <t>センキョ</t>
    </rPh>
    <rPh sb="3" eb="5">
      <t>キジツ</t>
    </rPh>
    <rPh sb="5" eb="7">
      <t>ゲンザイ</t>
    </rPh>
    <rPh sb="8" eb="11">
      <t>マンネンレイ</t>
    </rPh>
    <rPh sb="12" eb="14">
      <t>ジドウ</t>
    </rPh>
    <rPh sb="14" eb="16">
      <t>ケイサン</t>
    </rPh>
    <phoneticPr fontId="3"/>
  </si>
  <si>
    <t>　　３　「燃料の供給を受けた選挙運動用自動車の自動車登録番号」欄には、契約届出書に記載された選挙運動</t>
    <rPh sb="5" eb="7">
      <t>ネンリョウ</t>
    </rPh>
    <rPh sb="8" eb="10">
      <t>キョウキュウ</t>
    </rPh>
    <rPh sb="11" eb="12">
      <t>ウ</t>
    </rPh>
    <rPh sb="14" eb="22">
      <t>センキョウンドウヨウジドウシャ</t>
    </rPh>
    <rPh sb="23" eb="30">
      <t>ジドウシャトウロクバンゴウ</t>
    </rPh>
    <rPh sb="31" eb="32">
      <t>ラン</t>
    </rPh>
    <rPh sb="35" eb="37">
      <t>ケイヤク</t>
    </rPh>
    <rPh sb="37" eb="40">
      <t>トドケデショ</t>
    </rPh>
    <phoneticPr fontId="3"/>
  </si>
  <si>
    <t>　　４　「燃料の供給を受けた選挙運動用自動車の自動車登録番号」欄及び「（イ）」欄は、燃料の供給を受け</t>
    <rPh sb="5" eb="7">
      <t>ネンリョウ</t>
    </rPh>
    <rPh sb="8" eb="10">
      <t>キョウキュウ</t>
    </rPh>
    <rPh sb="11" eb="12">
      <t>ウ</t>
    </rPh>
    <rPh sb="14" eb="16">
      <t>センキョ</t>
    </rPh>
    <rPh sb="16" eb="19">
      <t>ウンドウヨウ</t>
    </rPh>
    <rPh sb="19" eb="22">
      <t>ジドウシャ</t>
    </rPh>
    <rPh sb="23" eb="26">
      <t>ジドウシャ</t>
    </rPh>
    <rPh sb="26" eb="28">
      <t>トウロク</t>
    </rPh>
    <rPh sb="28" eb="30">
      <t>バンゴウ</t>
    </rPh>
    <rPh sb="31" eb="32">
      <t>ラン</t>
    </rPh>
    <rPh sb="32" eb="33">
      <t>オヨ</t>
    </rPh>
    <rPh sb="39" eb="40">
      <t>ラン</t>
    </rPh>
    <phoneticPr fontId="3"/>
  </si>
  <si>
    <t>　　　た日ごとに記載してください。</t>
    <rPh sb="8" eb="10">
      <t>キサイ</t>
    </rPh>
    <phoneticPr fontId="3"/>
  </si>
  <si>
    <t>公営3内訳１</t>
    <rPh sb="0" eb="2">
      <t>コウエイ</t>
    </rPh>
    <rPh sb="3" eb="5">
      <t>ウチワケ</t>
    </rPh>
    <phoneticPr fontId="3"/>
  </si>
  <si>
    <t>公営3内訳２</t>
    <rPh sb="0" eb="2">
      <t>コウエイ</t>
    </rPh>
    <rPh sb="3" eb="5">
      <t>ウチワケ</t>
    </rPh>
    <phoneticPr fontId="3"/>
  </si>
  <si>
    <t>公営3別紙内訳１　請求内訳書（運送契約）</t>
    <rPh sb="0" eb="2">
      <t>コウエイ</t>
    </rPh>
    <rPh sb="3" eb="5">
      <t>ベッシ</t>
    </rPh>
    <rPh sb="5" eb="7">
      <t>ウチワケ</t>
    </rPh>
    <rPh sb="9" eb="11">
      <t>セイキュウ</t>
    </rPh>
    <rPh sb="11" eb="14">
      <t>ウチワケショ</t>
    </rPh>
    <rPh sb="15" eb="17">
      <t>ウンソウ</t>
    </rPh>
    <rPh sb="17" eb="19">
      <t>ケイヤク</t>
    </rPh>
    <phoneticPr fontId="3"/>
  </si>
  <si>
    <t>公営3別紙内訳２　請求内訳書（運送契約以外の場合）</t>
    <rPh sb="0" eb="2">
      <t>コウエイ</t>
    </rPh>
    <rPh sb="3" eb="5">
      <t>ベッシ</t>
    </rPh>
    <rPh sb="5" eb="7">
      <t>ウチワケ</t>
    </rPh>
    <rPh sb="9" eb="11">
      <t>セイキュウ</t>
    </rPh>
    <rPh sb="11" eb="14">
      <t>ウチワケショ</t>
    </rPh>
    <rPh sb="15" eb="17">
      <t>ウンソウ</t>
    </rPh>
    <rPh sb="17" eb="19">
      <t>ケイヤク</t>
    </rPh>
    <rPh sb="19" eb="21">
      <t>イガイ</t>
    </rPh>
    <rPh sb="22" eb="24">
      <t>バアイ</t>
    </rPh>
    <phoneticPr fontId="3"/>
  </si>
  <si>
    <t>一般乗用旅客自動車運送事業者との運送契約による場合</t>
    <rPh sb="0" eb="2">
      <t>イッパン</t>
    </rPh>
    <rPh sb="2" eb="4">
      <t>ジョウヨウ</t>
    </rPh>
    <rPh sb="4" eb="6">
      <t>リョカク</t>
    </rPh>
    <rPh sb="6" eb="9">
      <t>ジドウシャ</t>
    </rPh>
    <rPh sb="9" eb="11">
      <t>ウンソウ</t>
    </rPh>
    <rPh sb="11" eb="13">
      <t>ジギョウ</t>
    </rPh>
    <phoneticPr fontId="3"/>
  </si>
  <si>
    <t>運送契約金額（円）</t>
    <rPh sb="0" eb="2">
      <t>ウンソウ</t>
    </rPh>
    <rPh sb="2" eb="4">
      <t>ケイヤク</t>
    </rPh>
    <rPh sb="4" eb="6">
      <t>キンガク</t>
    </rPh>
    <rPh sb="7" eb="8">
      <t>エン</t>
    </rPh>
    <phoneticPr fontId="3"/>
  </si>
  <si>
    <t>契約金額（円）</t>
    <rPh sb="0" eb="2">
      <t>ケイヤク</t>
    </rPh>
    <rPh sb="2" eb="4">
      <t>キンガク</t>
    </rPh>
    <rPh sb="5" eb="6">
      <t>エン</t>
    </rPh>
    <phoneticPr fontId="3"/>
  </si>
  <si>
    <t>黄色のセルのみ入力してください。（以下、同じ）</t>
    <rPh sb="0" eb="2">
      <t>キイロ</t>
    </rPh>
    <rPh sb="7" eb="9">
      <t>ニュウリョク</t>
    </rPh>
    <rPh sb="17" eb="19">
      <t>イカ</t>
    </rPh>
    <rPh sb="20" eb="21">
      <t>オナ</t>
    </rPh>
    <phoneticPr fontId="3"/>
  </si>
  <si>
    <t>運送事業者等の氏名又は名</t>
    <rPh sb="0" eb="2">
      <t>ウンソウ</t>
    </rPh>
    <rPh sb="2" eb="5">
      <t>ジギョウシャ</t>
    </rPh>
    <rPh sb="5" eb="6">
      <t>トウ</t>
    </rPh>
    <rPh sb="7" eb="9">
      <t>シメイ</t>
    </rPh>
    <rPh sb="9" eb="10">
      <t>マタ</t>
    </rPh>
    <rPh sb="11" eb="12">
      <t>ナ</t>
    </rPh>
    <phoneticPr fontId="3"/>
  </si>
  <si>
    <t>←　和暦で入力してください。</t>
    <rPh sb="2" eb="3">
      <t>ワ</t>
    </rPh>
    <rPh sb="3" eb="4">
      <t>コヨミ</t>
    </rPh>
    <rPh sb="5" eb="7">
      <t>ニュウリョク</t>
    </rPh>
    <phoneticPr fontId="3"/>
  </si>
  <si>
    <t>（和暦で入力してください。）</t>
    <rPh sb="1" eb="2">
      <t>ワ</t>
    </rPh>
    <rPh sb="2" eb="3">
      <t>レキ</t>
    </rPh>
    <rPh sb="4" eb="6">
      <t>ニュウリョク</t>
    </rPh>
    <phoneticPr fontId="3"/>
  </si>
  <si>
    <t>※</t>
    <phoneticPr fontId="3"/>
  </si>
  <si>
    <t>　　　動のために使用する者にあっては「車上運動員」と、専ら手話通訳のために使用する者にあっては「手</t>
    <phoneticPr fontId="3"/>
  </si>
  <si>
    <t>契約の相手方の氏名又は名称及び住所並びに法人にあってはその代表者の氏名</t>
    <phoneticPr fontId="3"/>
  </si>
  <si>
    <t xml:space="preserve">    ２　２の「契約内容」欄の「借入れ期間等」には、「自動車の借入れ」にあっては借入れ</t>
    <phoneticPr fontId="3"/>
  </si>
  <si>
    <t>　　　を記載してください。</t>
    <phoneticPr fontId="3"/>
  </si>
  <si>
    <t>１</t>
    <phoneticPr fontId="3"/>
  </si>
  <si>
    <t>○をしてください。）</t>
    <phoneticPr fontId="3"/>
  </si>
  <si>
    <t>～</t>
    <phoneticPr fontId="3"/>
  </si>
  <si>
    <t>　　　送事業者等に提出してください。</t>
    <phoneticPr fontId="3"/>
  </si>
  <si>
    <t xml:space="preserve">    ２　運送事業者等が青森県に支払を請求するときは、この証明書を請求書に添付してください。</t>
    <phoneticPr fontId="3"/>
  </si>
  <si>
    <t xml:space="preserve">    ３　この証明書を発行した候補者について供託物が没収された場合には、運送事業者等は、青</t>
    <phoneticPr fontId="3"/>
  </si>
  <si>
    <t>　　　森県に支払を請求することはできません。</t>
    <phoneticPr fontId="3"/>
  </si>
  <si>
    <t xml:space="preserve">    ５　同一の日において一般乗用旅客自動車運送事業者との運送契約（「運送等契約区分」欄の</t>
    <phoneticPr fontId="3"/>
  </si>
  <si>
    <t>　　　１）とそれ以外の契約（「運送等契約区分」欄の２）とのいずれもが締結された場合には、</t>
    <phoneticPr fontId="3"/>
  </si>
  <si>
    <t>　　　公費負担の対象となるのは候補者の指定する一の契約に限られていますので、その指定をし</t>
    <phoneticPr fontId="3"/>
  </si>
  <si>
    <t>　　　た一の契約のみについて記載してください。</t>
    <phoneticPr fontId="3"/>
  </si>
  <si>
    <t xml:space="preserve">    ６　同一の日において一般乗用旅客自動車運送事業者との運送契約又はそれ以外の契約により</t>
    <phoneticPr fontId="3"/>
  </si>
  <si>
    <t>　　　２台以上の選挙運動用自動車が使用される場合には、公費負担の対象となるのは候補者の指</t>
    <phoneticPr fontId="3"/>
  </si>
  <si>
    <t>　　　運動用自動車以外の選挙運動用自動車については、青森県に支払を請求することはできませ</t>
    <phoneticPr fontId="3"/>
  </si>
  <si>
    <t>　　　ん。</t>
    <phoneticPr fontId="3"/>
  </si>
  <si>
    <t>３</t>
    <phoneticPr fontId="3"/>
  </si>
  <si>
    <t>ふりがな</t>
    <phoneticPr fontId="3"/>
  </si>
  <si>
    <t>備考１　この請求書は、候補者から受領した選挙運動用自動車使用証明書（燃料代の請求の</t>
    <phoneticPr fontId="3"/>
  </si>
  <si>
    <t>　　　燃料の供給を受けた選挙運動用自動車の自動車登録番号のうち自動車登録規則（昭和</t>
    <phoneticPr fontId="3"/>
  </si>
  <si>
    <t>　　　４５年運輸省令第７号）第１３条第１項第４号に規定する４けた以下のアラビア数字、</t>
    <phoneticPr fontId="3"/>
  </si>
  <si>
    <t>　　　燃料供給量及び燃料供給金額が記載された書面で、燃料供給業者から給油の際に受領　</t>
    <phoneticPr fontId="3"/>
  </si>
  <si>
    <t>　　　したものをいう。）の写し）とともに選挙の期日後速やかに提出してください。　　</t>
    <phoneticPr fontId="3"/>
  </si>
  <si>
    <t>　　　　　　　　　　　　</t>
    <phoneticPr fontId="3"/>
  </si>
  <si>
    <t>備考１　この申請書は、燃料供給業者ごとに別々に候補者から青森県選挙管理委員会に提出</t>
    <phoneticPr fontId="3"/>
  </si>
  <si>
    <t>　　　してください。</t>
    <phoneticPr fontId="3"/>
  </si>
  <si>
    <t xml:space="preserve">    ２　この申請書は、選挙運動用自動車の燃料代について公費負担の対象となるものの確</t>
    <phoneticPr fontId="3"/>
  </si>
  <si>
    <t xml:space="preserve">    ４　「前回までの累積金額」には、他の燃料供給業者から購入した金額をも含めて記載</t>
    <phoneticPr fontId="3"/>
  </si>
  <si>
    <t>　　　　　　　　　　　　　　　　　　　　　</t>
    <phoneticPr fontId="3"/>
  </si>
  <si>
    <t>西目屋村</t>
    <rPh sb="0" eb="3">
      <t>ニシメヤ</t>
    </rPh>
    <rPh sb="3" eb="4">
      <t>ムラ</t>
    </rPh>
    <phoneticPr fontId="3"/>
  </si>
  <si>
    <t>㍑</t>
    <phoneticPr fontId="3"/>
  </si>
  <si>
    <t>　　　料の供給を受けた日付、燃料の供給を受けた選挙運動用自動車の自動車登録番号のうち自動</t>
    <phoneticPr fontId="3"/>
  </si>
  <si>
    <t>　　　車登録規則（昭和４５年運輸省令第７号）第１３条第１項第４号に規定する４けた以下のア</t>
    <phoneticPr fontId="3"/>
  </si>
  <si>
    <t>　　　ラビア数字、燃料供給量及び燃料供給金額が記載された書面で、燃料供給業者から給油の際</t>
    <phoneticPr fontId="3"/>
  </si>
  <si>
    <t>　　　に受領したものをいう。以下同じ。）の写しを添えて、候補者から燃料供給業者に提出して</t>
    <phoneticPr fontId="3"/>
  </si>
  <si>
    <t>　　　れた選挙運動用自動車の自動車登録番号を記載してください。</t>
    <phoneticPr fontId="3"/>
  </si>
  <si>
    <t>　　　に添付してください。</t>
    <phoneticPr fontId="3"/>
  </si>
  <si>
    <t>　　　森県に支払を請求することはできません。</t>
    <phoneticPr fontId="3"/>
  </si>
  <si>
    <t xml:space="preserve">    ６　公費負担の限度額は、候補者から燃料供給業者に提出された確認書に記載された金額まで</t>
    <phoneticPr fontId="3"/>
  </si>
  <si>
    <t>　　　です。</t>
    <phoneticPr fontId="3"/>
  </si>
  <si>
    <t xml:space="preserve">    ３　運転手が青森県に支払を請求するときは、この証明書を請求書に添付してください。</t>
    <phoneticPr fontId="3"/>
  </si>
  <si>
    <t xml:space="preserve">    ５　公費負担の限度額は、選挙運動用自動車１台につき１日を通じて12,500円までです。</t>
    <phoneticPr fontId="3"/>
  </si>
  <si>
    <t xml:space="preserve">    ７　候補者の指定した運転手以外の運転手は、青森県に支払を請求することはできません。</t>
    <phoneticPr fontId="3"/>
  </si>
  <si>
    <t>　　　　　　　　　　</t>
    <phoneticPr fontId="3"/>
  </si>
  <si>
    <t>備考１　この確認書は、ポスター作成枚数について確認を受けた候補者からポスター作成業</t>
    <phoneticPr fontId="3"/>
  </si>
  <si>
    <t>　　　者に提出してください。</t>
    <phoneticPr fontId="3"/>
  </si>
  <si>
    <t xml:space="preserve">    ２　この確認書を受領したポスター作成業者は、公費の支払の請求をする場合には、ポ</t>
    <phoneticPr fontId="3"/>
  </si>
  <si>
    <t>　　　スター作成証明書とともに当該確認書を請求書に添付してください。</t>
    <phoneticPr fontId="3"/>
  </si>
  <si>
    <t xml:space="preserve">    ３　この確認書に記載された候補者について供託物が没収された場合には、ポスター作</t>
    <phoneticPr fontId="3"/>
  </si>
  <si>
    <t>　　　成業者は、青森県に支払を請求することはできません。</t>
    <phoneticPr fontId="3"/>
  </si>
  <si>
    <t>　⇒</t>
    <phoneticPr fontId="3"/>
  </si>
  <si>
    <t>公営3その１</t>
    <rPh sb="0" eb="2">
      <t>コウエイ</t>
    </rPh>
    <phoneticPr fontId="3"/>
  </si>
  <si>
    <t>公営3その２</t>
    <rPh sb="0" eb="2">
      <t>コウエイ</t>
    </rPh>
    <phoneticPr fontId="3"/>
  </si>
  <si>
    <t>請求書（運送契約以外の場合）</t>
    <rPh sb="0" eb="2">
      <t>セイキュウ</t>
    </rPh>
    <rPh sb="4" eb="6">
      <t>ウンソウ</t>
    </rPh>
    <rPh sb="6" eb="8">
      <t>ケイヤク</t>
    </rPh>
    <rPh sb="8" eb="10">
      <t>イガイ</t>
    </rPh>
    <rPh sb="11" eb="13">
      <t>バアイ</t>
    </rPh>
    <phoneticPr fontId="3"/>
  </si>
  <si>
    <t>車輌賃貸借契約書例（自動車の借入れ契約用）</t>
    <phoneticPr fontId="3"/>
  </si>
  <si>
    <t>選挙運動用自動車燃料供給契約書例（燃料供給の契約用）</t>
    <phoneticPr fontId="3"/>
  </si>
  <si>
    <t>自動車運転契約書例（運転手の雇用契約用）</t>
    <phoneticPr fontId="3"/>
  </si>
  <si>
    <t>様式８</t>
    <phoneticPr fontId="3"/>
  </si>
  <si>
    <t>様式７</t>
    <phoneticPr fontId="3"/>
  </si>
  <si>
    <t>様式２２</t>
    <rPh sb="0" eb="2">
      <t>ヨウシキ</t>
    </rPh>
    <phoneticPr fontId="3"/>
  </si>
  <si>
    <t>様式２０</t>
    <rPh sb="0" eb="2">
      <t>ヨウシキ</t>
    </rPh>
    <phoneticPr fontId="3"/>
  </si>
  <si>
    <t>開票立会人入力シート</t>
    <rPh sb="0" eb="2">
      <t>カイヒョウ</t>
    </rPh>
    <rPh sb="2" eb="4">
      <t>タチアイ</t>
    </rPh>
    <rPh sb="4" eb="5">
      <t>ニン</t>
    </rPh>
    <rPh sb="5" eb="7">
      <t>ニュウリョク</t>
    </rPh>
    <phoneticPr fontId="3"/>
  </si>
  <si>
    <t>様式２１</t>
    <rPh sb="0" eb="2">
      <t>ヨウシキ</t>
    </rPh>
    <phoneticPr fontId="3"/>
  </si>
  <si>
    <t>選挙運動のために頒布するビラについて（届出）</t>
    <rPh sb="0" eb="2">
      <t>センキョ</t>
    </rPh>
    <rPh sb="2" eb="4">
      <t>ウンドウ</t>
    </rPh>
    <rPh sb="8" eb="10">
      <t>ハンプ</t>
    </rPh>
    <rPh sb="19" eb="21">
      <t>トドケデ</t>
    </rPh>
    <phoneticPr fontId="3"/>
  </si>
  <si>
    <t>２　種　　　　類</t>
    <rPh sb="2" eb="3">
      <t>タネ</t>
    </rPh>
    <rPh sb="7" eb="8">
      <t>タグイ</t>
    </rPh>
    <phoneticPr fontId="3"/>
  </si>
  <si>
    <t>１　頒布するビラ</t>
    <rPh sb="2" eb="4">
      <t>ハンプ</t>
    </rPh>
    <phoneticPr fontId="3"/>
  </si>
  <si>
    <t>別添のとおり</t>
    <rPh sb="0" eb="2">
      <t>ベッテン</t>
    </rPh>
    <phoneticPr fontId="3"/>
  </si>
  <si>
    <t>　　種類</t>
    <rPh sb="2" eb="4">
      <t>シュルイ</t>
    </rPh>
    <phoneticPr fontId="3"/>
  </si>
  <si>
    <t>　３　所属党派（政治団体）証明書</t>
    <rPh sb="3" eb="5">
      <t>ショゾク</t>
    </rPh>
    <rPh sb="5" eb="7">
      <t>トウハ</t>
    </rPh>
    <rPh sb="8" eb="10">
      <t>セイジ</t>
    </rPh>
    <rPh sb="10" eb="12">
      <t>ダンタイ</t>
    </rPh>
    <rPh sb="13" eb="16">
      <t>ショウメイショ</t>
    </rPh>
    <phoneticPr fontId="3"/>
  </si>
  <si>
    <t>　１　供託証明書</t>
    <rPh sb="3" eb="5">
      <t>キョウタク</t>
    </rPh>
    <rPh sb="5" eb="7">
      <t>ショウメイ</t>
    </rPh>
    <rPh sb="7" eb="8">
      <t>ショ</t>
    </rPh>
    <phoneticPr fontId="3"/>
  </si>
  <si>
    <t>　　時　　分受理</t>
    <rPh sb="2" eb="3">
      <t>ジ</t>
    </rPh>
    <rPh sb="5" eb="6">
      <t>フン</t>
    </rPh>
    <rPh sb="6" eb="8">
      <t>ジュリ</t>
    </rPh>
    <phoneticPr fontId="3"/>
  </si>
  <si>
    <t>開票区名</t>
    <rPh sb="0" eb="2">
      <t>カイヒョウ</t>
    </rPh>
    <rPh sb="2" eb="3">
      <t>ク</t>
    </rPh>
    <rPh sb="3" eb="4">
      <t>ナ</t>
    </rPh>
    <phoneticPr fontId="3"/>
  </si>
  <si>
    <t>外ヶ浜町</t>
    <rPh sb="0" eb="1">
      <t>ソト</t>
    </rPh>
    <rPh sb="2" eb="3">
      <t>ハマ</t>
    </rPh>
    <rPh sb="3" eb="4">
      <t>マチ</t>
    </rPh>
    <phoneticPr fontId="3"/>
  </si>
  <si>
    <t>深浦町</t>
    <rPh sb="0" eb="3">
      <t>フカウラマチ</t>
    </rPh>
    <phoneticPr fontId="3"/>
  </si>
  <si>
    <t>佐井村</t>
    <rPh sb="0" eb="2">
      <t>サイ</t>
    </rPh>
    <rPh sb="2" eb="3">
      <t>ムラ</t>
    </rPh>
    <phoneticPr fontId="3"/>
  </si>
  <si>
    <t>南部町</t>
    <rPh sb="0" eb="2">
      <t>ナンブ</t>
    </rPh>
    <rPh sb="2" eb="3">
      <t>マチ</t>
    </rPh>
    <phoneticPr fontId="3"/>
  </si>
  <si>
    <t>開票立会人生年月日　　　元号</t>
    <rPh sb="0" eb="2">
      <t>カイヒョウ</t>
    </rPh>
    <rPh sb="2" eb="4">
      <t>タチアイ</t>
    </rPh>
    <rPh sb="4" eb="5">
      <t>ニン</t>
    </rPh>
    <rPh sb="5" eb="7">
      <t>セイネン</t>
    </rPh>
    <rPh sb="7" eb="9">
      <t>ガッピ</t>
    </rPh>
    <rPh sb="12" eb="14">
      <t>ゲンゴウ</t>
    </rPh>
    <phoneticPr fontId="3"/>
  </si>
  <si>
    <t>元号を和暦へ変換</t>
    <rPh sb="0" eb="2">
      <t>ゲンゴウ</t>
    </rPh>
    <rPh sb="3" eb="5">
      <t>ワレキ</t>
    </rPh>
    <rPh sb="6" eb="8">
      <t>ヘンカン</t>
    </rPh>
    <phoneticPr fontId="3"/>
  </si>
  <si>
    <t>西暦表示</t>
    <rPh sb="0" eb="2">
      <t>セイレキ</t>
    </rPh>
    <rPh sb="2" eb="4">
      <t>ヒョウジ</t>
    </rPh>
    <phoneticPr fontId="3"/>
  </si>
  <si>
    <t>和暦表示</t>
    <rPh sb="0" eb="2">
      <t>ワレキ</t>
    </rPh>
    <rPh sb="2" eb="4">
      <t>ヒョウジ</t>
    </rPh>
    <phoneticPr fontId="3"/>
  </si>
  <si>
    <t>届出</t>
    <rPh sb="0" eb="2">
      <t>トドケデ</t>
    </rPh>
    <phoneticPr fontId="3"/>
  </si>
  <si>
    <t>受理</t>
    <rPh sb="0" eb="2">
      <t>ジュリ</t>
    </rPh>
    <phoneticPr fontId="3"/>
  </si>
  <si>
    <t>番号</t>
    <rPh sb="0" eb="2">
      <t>バンゴウ</t>
    </rPh>
    <phoneticPr fontId="3"/>
  </si>
  <si>
    <t>選挙長</t>
    <rPh sb="0" eb="2">
      <t>センキョ</t>
    </rPh>
    <rPh sb="2" eb="3">
      <t>チョウ</t>
    </rPh>
    <phoneticPr fontId="3"/>
  </si>
  <si>
    <t>事　　務　　局</t>
    <rPh sb="0" eb="1">
      <t>コト</t>
    </rPh>
    <rPh sb="3" eb="4">
      <t>ツトム</t>
    </rPh>
    <rPh sb="6" eb="7">
      <t>キョク</t>
    </rPh>
    <phoneticPr fontId="3"/>
  </si>
  <si>
    <t>ふりがな</t>
    <phoneticPr fontId="3"/>
  </si>
  <si>
    <t>生年月日</t>
    <rPh sb="0" eb="2">
      <t>セイネン</t>
    </rPh>
    <rPh sb="2" eb="4">
      <t>ガッピ</t>
    </rPh>
    <phoneticPr fontId="3"/>
  </si>
  <si>
    <t>添付書類</t>
    <rPh sb="0" eb="2">
      <t>テンプ</t>
    </rPh>
    <rPh sb="2" eb="4">
      <t>ショルイ</t>
    </rPh>
    <phoneticPr fontId="3"/>
  </si>
  <si>
    <t>本　　籍</t>
    <rPh sb="0" eb="1">
      <t>ホン</t>
    </rPh>
    <rPh sb="3" eb="4">
      <t>セキ</t>
    </rPh>
    <phoneticPr fontId="3"/>
  </si>
  <si>
    <t>住　　所</t>
    <rPh sb="0" eb="1">
      <t>ジュウ</t>
    </rPh>
    <rPh sb="3" eb="4">
      <t>ショ</t>
    </rPh>
    <phoneticPr fontId="3"/>
  </si>
  <si>
    <t>党　　派</t>
    <rPh sb="0" eb="1">
      <t>トウ</t>
    </rPh>
    <rPh sb="3" eb="4">
      <t>ハ</t>
    </rPh>
    <phoneticPr fontId="3"/>
  </si>
  <si>
    <t>選　　挙</t>
    <rPh sb="0" eb="1">
      <t>セン</t>
    </rPh>
    <rPh sb="3" eb="4">
      <t>キョ</t>
    </rPh>
    <phoneticPr fontId="3"/>
  </si>
  <si>
    <t>候 補 者</t>
    <rPh sb="0" eb="1">
      <t>コウ</t>
    </rPh>
    <rPh sb="2" eb="3">
      <t>タスク</t>
    </rPh>
    <rPh sb="4" eb="5">
      <t>シャ</t>
    </rPh>
    <phoneticPr fontId="3"/>
  </si>
  <si>
    <t>性別</t>
    <rPh sb="0" eb="2">
      <t>セイベツ</t>
    </rPh>
    <phoneticPr fontId="3"/>
  </si>
  <si>
    <t>職業</t>
    <rPh sb="0" eb="2">
      <t>ショクギョウ</t>
    </rPh>
    <phoneticPr fontId="3"/>
  </si>
  <si>
    <t>　２　宣誓書</t>
    <rPh sb="3" eb="6">
      <t>センセイショ</t>
    </rPh>
    <phoneticPr fontId="3"/>
  </si>
  <si>
    <t>　４　戸籍の謄本又は抄本</t>
    <rPh sb="3" eb="5">
      <t>コセキ</t>
    </rPh>
    <rPh sb="6" eb="8">
      <t>トウホン</t>
    </rPh>
    <rPh sb="8" eb="9">
      <t>マタ</t>
    </rPh>
    <rPh sb="10" eb="12">
      <t>ショウホン</t>
    </rPh>
    <phoneticPr fontId="3"/>
  </si>
  <si>
    <t>　５　（通称認定申請書）</t>
    <rPh sb="4" eb="6">
      <t>ツウショウ</t>
    </rPh>
    <rPh sb="6" eb="8">
      <t>ニンテイ</t>
    </rPh>
    <rPh sb="8" eb="11">
      <t>シンセイショ</t>
    </rPh>
    <phoneticPr fontId="3"/>
  </si>
  <si>
    <t>候補者氏名</t>
    <rPh sb="0" eb="3">
      <t>コウホシャ</t>
    </rPh>
    <rPh sb="3" eb="5">
      <t>シメイ</t>
    </rPh>
    <phoneticPr fontId="3"/>
  </si>
  <si>
    <t>選挙の名前</t>
    <rPh sb="0" eb="2">
      <t>センキョ</t>
    </rPh>
    <rPh sb="3" eb="5">
      <t>ナマエ</t>
    </rPh>
    <phoneticPr fontId="3"/>
  </si>
  <si>
    <t>候補者生年月日</t>
    <rPh sb="0" eb="3">
      <t>コウホシャ</t>
    </rPh>
    <rPh sb="3" eb="5">
      <t>セイネン</t>
    </rPh>
    <rPh sb="5" eb="7">
      <t>ガッピ</t>
    </rPh>
    <phoneticPr fontId="3"/>
  </si>
  <si>
    <t>候補者本籍</t>
    <rPh sb="0" eb="3">
      <t>コウホシャ</t>
    </rPh>
    <rPh sb="3" eb="5">
      <t>ホンセキ</t>
    </rPh>
    <phoneticPr fontId="3"/>
  </si>
  <si>
    <t>候補者住所</t>
    <rPh sb="0" eb="3">
      <t>コウホシャ</t>
    </rPh>
    <rPh sb="3" eb="5">
      <t>ジュウショ</t>
    </rPh>
    <phoneticPr fontId="3"/>
  </si>
  <si>
    <t>選挙の期日</t>
    <rPh sb="0" eb="2">
      <t>センキョ</t>
    </rPh>
    <rPh sb="3" eb="5">
      <t>キジツ</t>
    </rPh>
    <phoneticPr fontId="3"/>
  </si>
  <si>
    <t>候補者職業</t>
    <rPh sb="0" eb="3">
      <t>コウホシャ</t>
    </rPh>
    <rPh sb="3" eb="5">
      <t>ショクギョウ</t>
    </rPh>
    <phoneticPr fontId="3"/>
  </si>
  <si>
    <t>候補者氏</t>
    <rPh sb="0" eb="3">
      <t>コウホシャ</t>
    </rPh>
    <rPh sb="3" eb="4">
      <t>シ</t>
    </rPh>
    <phoneticPr fontId="3"/>
  </si>
  <si>
    <t>候補者氏ふりがな</t>
    <rPh sb="0" eb="3">
      <t>コウホシャ</t>
    </rPh>
    <rPh sb="3" eb="4">
      <t>シ</t>
    </rPh>
    <phoneticPr fontId="3"/>
  </si>
  <si>
    <t>候補者名</t>
    <rPh sb="0" eb="3">
      <t>コウホシャ</t>
    </rPh>
    <rPh sb="3" eb="4">
      <t>ナ</t>
    </rPh>
    <phoneticPr fontId="3"/>
  </si>
  <si>
    <t>候補者名ふりがな</t>
    <rPh sb="0" eb="3">
      <t>コウホシャ</t>
    </rPh>
    <rPh sb="3" eb="4">
      <t>メイ</t>
    </rPh>
    <phoneticPr fontId="3"/>
  </si>
  <si>
    <t>候補者性別</t>
    <rPh sb="0" eb="3">
      <t>コウホシャ</t>
    </rPh>
    <rPh sb="3" eb="5">
      <t>セイベツ</t>
    </rPh>
    <phoneticPr fontId="3"/>
  </si>
  <si>
    <t>（満</t>
    <rPh sb="1" eb="2">
      <t>マン</t>
    </rPh>
    <phoneticPr fontId="3"/>
  </si>
  <si>
    <t>歳）</t>
    <rPh sb="0" eb="1">
      <t>サイ</t>
    </rPh>
    <phoneticPr fontId="3"/>
  </si>
  <si>
    <t>S</t>
  </si>
  <si>
    <t>←　昭和はS、平成はHを選択</t>
    <rPh sb="2" eb="4">
      <t>ショウワ</t>
    </rPh>
    <rPh sb="7" eb="9">
      <t>ヘイセイ</t>
    </rPh>
    <rPh sb="12" eb="14">
      <t>センタク</t>
    </rPh>
    <phoneticPr fontId="3"/>
  </si>
  <si>
    <t>　上記のとおり関係書類を添えて立候補の届出をします。</t>
  </si>
  <si>
    <t>印</t>
    <rPh sb="0" eb="1">
      <t>イン</t>
    </rPh>
    <phoneticPr fontId="3"/>
  </si>
  <si>
    <t>青森市</t>
    <rPh sb="0" eb="3">
      <t>アオモリシ</t>
    </rPh>
    <phoneticPr fontId="3"/>
  </si>
  <si>
    <t>殿</t>
    <rPh sb="0" eb="1">
      <t>ドノ</t>
    </rPh>
    <phoneticPr fontId="3"/>
  </si>
  <si>
    <t>八戸市</t>
    <rPh sb="0" eb="3">
      <t>ハチノヘシ</t>
    </rPh>
    <phoneticPr fontId="3"/>
  </si>
  <si>
    <t>弘前市</t>
    <rPh sb="0" eb="3">
      <t>ヒロサキシ</t>
    </rPh>
    <phoneticPr fontId="3"/>
  </si>
  <si>
    <t>黒石市</t>
    <rPh sb="0" eb="3">
      <t>クロイシシ</t>
    </rPh>
    <phoneticPr fontId="3"/>
  </si>
  <si>
    <t>五所川原市</t>
    <rPh sb="0" eb="5">
      <t>ゴショガワラシ</t>
    </rPh>
    <phoneticPr fontId="3"/>
  </si>
  <si>
    <t>十和田市</t>
    <rPh sb="0" eb="4">
      <t>トワダシ</t>
    </rPh>
    <phoneticPr fontId="3"/>
  </si>
  <si>
    <t>三沢市</t>
    <rPh sb="0" eb="3">
      <t>ミサワシ</t>
    </rPh>
    <phoneticPr fontId="3"/>
  </si>
  <si>
    <t>むつ市</t>
    <rPh sb="2" eb="3">
      <t>シ</t>
    </rPh>
    <phoneticPr fontId="3"/>
  </si>
  <si>
    <t>つがる市</t>
    <rPh sb="3" eb="4">
      <t>シ</t>
    </rPh>
    <phoneticPr fontId="3"/>
  </si>
  <si>
    <t>平川市</t>
    <rPh sb="0" eb="2">
      <t>ヒラカワ</t>
    </rPh>
    <rPh sb="2" eb="3">
      <t>シ</t>
    </rPh>
    <phoneticPr fontId="3"/>
  </si>
  <si>
    <t>（選択）</t>
    <rPh sb="1" eb="3">
      <t>センタク</t>
    </rPh>
    <phoneticPr fontId="3"/>
  </si>
  <si>
    <t>年（手入力）</t>
    <rPh sb="0" eb="1">
      <t>ネン</t>
    </rPh>
    <rPh sb="2" eb="3">
      <t>テ</t>
    </rPh>
    <rPh sb="3" eb="5">
      <t>ニュウリョク</t>
    </rPh>
    <phoneticPr fontId="3"/>
  </si>
  <si>
    <t>月（手入力）</t>
    <rPh sb="0" eb="1">
      <t>ツキ</t>
    </rPh>
    <rPh sb="2" eb="3">
      <t>テ</t>
    </rPh>
    <rPh sb="3" eb="5">
      <t>ニュウリョク</t>
    </rPh>
    <phoneticPr fontId="3"/>
  </si>
  <si>
    <t>日（手入力）</t>
    <rPh sb="0" eb="1">
      <t>ニチ</t>
    </rPh>
    <rPh sb="2" eb="3">
      <t>テ</t>
    </rPh>
    <rPh sb="3" eb="5">
      <t>ニュウリョク</t>
    </rPh>
    <phoneticPr fontId="3"/>
  </si>
  <si>
    <t>元号（選択）</t>
    <rPh sb="0" eb="2">
      <t>ゲンゴウ</t>
    </rPh>
    <rPh sb="3" eb="5">
      <t>センタク</t>
    </rPh>
    <phoneticPr fontId="3"/>
  </si>
  <si>
    <t>（手入力）</t>
    <rPh sb="1" eb="2">
      <t>テ</t>
    </rPh>
    <rPh sb="2" eb="4">
      <t>ニュウリョク</t>
    </rPh>
    <phoneticPr fontId="3"/>
  </si>
  <si>
    <t>様式２</t>
    <rPh sb="0" eb="2">
      <t>ヨウシキ</t>
    </rPh>
    <phoneticPr fontId="3"/>
  </si>
  <si>
    <t>宣　　誓　　書</t>
    <rPh sb="0" eb="1">
      <t>ヨロシ</t>
    </rPh>
    <rPh sb="3" eb="4">
      <t>チカイ</t>
    </rPh>
    <rPh sb="6" eb="7">
      <t>ショ</t>
    </rPh>
    <phoneticPr fontId="3"/>
  </si>
  <si>
    <t>住所</t>
    <rPh sb="0" eb="2">
      <t>ジュウショ</t>
    </rPh>
    <phoneticPr fontId="3"/>
  </si>
  <si>
    <t>氏名</t>
    <rPh sb="0" eb="2">
      <t>シメイ</t>
    </rPh>
    <phoneticPr fontId="3"/>
  </si>
  <si>
    <t>様式３</t>
    <rPh sb="0" eb="2">
      <t>ヨウシキ</t>
    </rPh>
    <phoneticPr fontId="3"/>
  </si>
  <si>
    <t>所属党派証明書</t>
    <rPh sb="0" eb="2">
      <t>ショゾク</t>
    </rPh>
    <rPh sb="2" eb="4">
      <t>トウハ</t>
    </rPh>
    <rPh sb="4" eb="7">
      <t>ショウメイショ</t>
    </rPh>
    <phoneticPr fontId="3"/>
  </si>
  <si>
    <t>　　上記の者は、本政党（政治団体）に所属する者であることを証明する。</t>
    <phoneticPr fontId="3"/>
  </si>
  <si>
    <t>政党（政治団体）名　</t>
    <rPh sb="0" eb="2">
      <t>セイトウ</t>
    </rPh>
    <rPh sb="3" eb="5">
      <t>セイジ</t>
    </rPh>
    <rPh sb="5" eb="7">
      <t>ダンタイ</t>
    </rPh>
    <rPh sb="8" eb="9">
      <t>メイ</t>
    </rPh>
    <phoneticPr fontId="3"/>
  </si>
  <si>
    <t>代表者氏名　</t>
    <rPh sb="0" eb="3">
      <t>ダイヒョウシャ</t>
    </rPh>
    <rPh sb="3" eb="5">
      <t>シメイ</t>
    </rPh>
    <phoneticPr fontId="3"/>
  </si>
  <si>
    <t>所属党派</t>
    <rPh sb="0" eb="2">
      <t>ショゾク</t>
    </rPh>
    <rPh sb="2" eb="4">
      <t>トウハ</t>
    </rPh>
    <phoneticPr fontId="3"/>
  </si>
  <si>
    <t>所属党派代表者氏</t>
    <rPh sb="0" eb="2">
      <t>ショゾク</t>
    </rPh>
    <rPh sb="2" eb="4">
      <t>トウハ</t>
    </rPh>
    <rPh sb="4" eb="7">
      <t>ダイヒョウシャ</t>
    </rPh>
    <rPh sb="7" eb="8">
      <t>シ</t>
    </rPh>
    <phoneticPr fontId="3"/>
  </si>
  <si>
    <t>所属党派代表者名</t>
    <rPh sb="0" eb="2">
      <t>ショゾク</t>
    </rPh>
    <rPh sb="2" eb="4">
      <t>トウハ</t>
    </rPh>
    <rPh sb="4" eb="7">
      <t>ダイヒョウシャ</t>
    </rPh>
    <rPh sb="7" eb="8">
      <t>ナ</t>
    </rPh>
    <phoneticPr fontId="3"/>
  </si>
  <si>
    <t>通称認定申請書</t>
    <rPh sb="0" eb="2">
      <t>ツウショウ</t>
    </rPh>
    <rPh sb="2" eb="4">
      <t>ニンテイ</t>
    </rPh>
    <rPh sb="4" eb="7">
      <t>シンセイショ</t>
    </rPh>
    <phoneticPr fontId="3"/>
  </si>
  <si>
    <t>候補者</t>
    <rPh sb="0" eb="3">
      <t>コウホシャ</t>
    </rPh>
    <phoneticPr fontId="3"/>
  </si>
  <si>
    <t>呼　　称</t>
    <rPh sb="0" eb="1">
      <t>コ</t>
    </rPh>
    <rPh sb="3" eb="4">
      <t>ショウ</t>
    </rPh>
    <phoneticPr fontId="3"/>
  </si>
  <si>
    <t>様式４</t>
    <rPh sb="0" eb="2">
      <t>ヨウシキ</t>
    </rPh>
    <phoneticPr fontId="3"/>
  </si>
  <si>
    <t>⇒西暦へ変換（自動）</t>
    <rPh sb="1" eb="3">
      <t>セイレキ</t>
    </rPh>
    <rPh sb="4" eb="6">
      <t>ヘンカン</t>
    </rPh>
    <rPh sb="7" eb="9">
      <t>ジドウ</t>
    </rPh>
    <phoneticPr fontId="3"/>
  </si>
  <si>
    <t>⇒和暦へ変換（自動）</t>
    <rPh sb="1" eb="3">
      <t>ワレキ</t>
    </rPh>
    <rPh sb="4" eb="6">
      <t>ヘンカン</t>
    </rPh>
    <rPh sb="7" eb="9">
      <t>ジドウ</t>
    </rPh>
    <phoneticPr fontId="3"/>
  </si>
  <si>
    <t>⇒元号を漢字表記（自動）</t>
    <rPh sb="1" eb="3">
      <t>ゲンゴウ</t>
    </rPh>
    <rPh sb="4" eb="6">
      <t>カンジ</t>
    </rPh>
    <rPh sb="6" eb="8">
      <t>ヒョウキ</t>
    </rPh>
    <rPh sb="9" eb="11">
      <t>ジドウ</t>
    </rPh>
    <phoneticPr fontId="3"/>
  </si>
  <si>
    <t>選挙立会人の氏ふりがな</t>
    <rPh sb="0" eb="2">
      <t>センキョ</t>
    </rPh>
    <rPh sb="2" eb="4">
      <t>タチアイ</t>
    </rPh>
    <rPh sb="4" eb="5">
      <t>ニン</t>
    </rPh>
    <rPh sb="6" eb="7">
      <t>ウジ</t>
    </rPh>
    <phoneticPr fontId="3"/>
  </si>
  <si>
    <t>選挙立会人の氏</t>
    <rPh sb="0" eb="2">
      <t>センキョ</t>
    </rPh>
    <rPh sb="2" eb="4">
      <t>タチアイ</t>
    </rPh>
    <rPh sb="4" eb="5">
      <t>ニン</t>
    </rPh>
    <rPh sb="6" eb="7">
      <t>ウジ</t>
    </rPh>
    <phoneticPr fontId="3"/>
  </si>
  <si>
    <t>選挙立会人の名</t>
    <rPh sb="0" eb="2">
      <t>センキョ</t>
    </rPh>
    <rPh sb="2" eb="4">
      <t>タチアイ</t>
    </rPh>
    <rPh sb="4" eb="5">
      <t>ニン</t>
    </rPh>
    <rPh sb="6" eb="7">
      <t>ナ</t>
    </rPh>
    <phoneticPr fontId="3"/>
  </si>
  <si>
    <t>選挙立会人の名ふりがな</t>
    <rPh sb="0" eb="2">
      <t>センキョ</t>
    </rPh>
    <rPh sb="2" eb="4">
      <t>タチアイ</t>
    </rPh>
    <rPh sb="4" eb="5">
      <t>ニン</t>
    </rPh>
    <rPh sb="6" eb="7">
      <t>ナ</t>
    </rPh>
    <phoneticPr fontId="3"/>
  </si>
  <si>
    <t>選挙立会人住所</t>
    <rPh sb="0" eb="2">
      <t>センキョ</t>
    </rPh>
    <rPh sb="2" eb="4">
      <t>タチアイ</t>
    </rPh>
    <rPh sb="4" eb="5">
      <t>ニン</t>
    </rPh>
    <rPh sb="5" eb="7">
      <t>ジュウショ</t>
    </rPh>
    <phoneticPr fontId="3"/>
  </si>
  <si>
    <t>選挙立会人生年月日</t>
    <rPh sb="0" eb="2">
      <t>センキョ</t>
    </rPh>
    <rPh sb="2" eb="4">
      <t>タチアイ</t>
    </rPh>
    <rPh sb="4" eb="5">
      <t>ニン</t>
    </rPh>
    <rPh sb="5" eb="7">
      <t>セイネン</t>
    </rPh>
    <rPh sb="7" eb="9">
      <t>ガッピ</t>
    </rPh>
    <phoneticPr fontId="3"/>
  </si>
  <si>
    <t>様式５</t>
    <rPh sb="0" eb="2">
      <t>ヨウシキ</t>
    </rPh>
    <phoneticPr fontId="3"/>
  </si>
  <si>
    <t>選挙立会人となるべき者の届出書</t>
    <rPh sb="0" eb="2">
      <t>センキョ</t>
    </rPh>
    <rPh sb="2" eb="4">
      <t>タチアイ</t>
    </rPh>
    <rPh sb="4" eb="5">
      <t>ニン</t>
    </rPh>
    <rPh sb="10" eb="11">
      <t>シャ</t>
    </rPh>
    <rPh sb="12" eb="15">
      <t>トドケデショ</t>
    </rPh>
    <phoneticPr fontId="3"/>
  </si>
  <si>
    <t>立会人となるべき者</t>
    <rPh sb="0" eb="2">
      <t>タチアイ</t>
    </rPh>
    <rPh sb="2" eb="3">
      <t>ニン</t>
    </rPh>
    <rPh sb="8" eb="9">
      <t>シャ</t>
    </rPh>
    <phoneticPr fontId="3"/>
  </si>
  <si>
    <t>　選挙</t>
    <rPh sb="1" eb="3">
      <t>センキョ</t>
    </rPh>
    <phoneticPr fontId="3"/>
  </si>
  <si>
    <t>　立会いすべき選挙区</t>
    <rPh sb="1" eb="3">
      <t>タチア</t>
    </rPh>
    <rPh sb="7" eb="10">
      <t>センキョク</t>
    </rPh>
    <phoneticPr fontId="3"/>
  </si>
  <si>
    <t>生）</t>
    <rPh sb="0" eb="1">
      <t>ナマ</t>
    </rPh>
    <phoneticPr fontId="3"/>
  </si>
  <si>
    <t>（</t>
    <phoneticPr fontId="3"/>
  </si>
  <si>
    <t>　上記のとおり本人の承諾を得て届出をします。</t>
    <rPh sb="1" eb="3">
      <t>ジョウキ</t>
    </rPh>
    <rPh sb="7" eb="9">
      <t>ホンニン</t>
    </rPh>
    <rPh sb="10" eb="12">
      <t>ショウダク</t>
    </rPh>
    <rPh sb="13" eb="14">
      <t>エ</t>
    </rPh>
    <rPh sb="15" eb="17">
      <t>トドケデ</t>
    </rPh>
    <phoneticPr fontId="3"/>
  </si>
  <si>
    <t>）</t>
    <phoneticPr fontId="3"/>
  </si>
  <si>
    <t>様式６</t>
    <rPh sb="0" eb="2">
      <t>ヨウシキ</t>
    </rPh>
    <phoneticPr fontId="3"/>
  </si>
  <si>
    <t>承　　諾　　書</t>
    <rPh sb="0" eb="1">
      <t>ウケタマワ</t>
    </rPh>
    <rPh sb="3" eb="4">
      <t>ダク</t>
    </rPh>
    <rPh sb="6" eb="7">
      <t>ショ</t>
    </rPh>
    <phoneticPr fontId="3"/>
  </si>
  <si>
    <t>様式７</t>
    <rPh sb="0" eb="2">
      <t>ヨウシキ</t>
    </rPh>
    <phoneticPr fontId="3"/>
  </si>
  <si>
    <t>様式８</t>
    <rPh sb="0" eb="2">
      <t>ヨウシキ</t>
    </rPh>
    <phoneticPr fontId="3"/>
  </si>
  <si>
    <t>開票立会人となるべき者の届出書</t>
    <rPh sb="0" eb="2">
      <t>カイヒョウ</t>
    </rPh>
    <rPh sb="2" eb="4">
      <t>タチアイ</t>
    </rPh>
    <rPh sb="4" eb="5">
      <t>ニン</t>
    </rPh>
    <rPh sb="10" eb="11">
      <t>シャ</t>
    </rPh>
    <rPh sb="12" eb="15">
      <t>トドケデショ</t>
    </rPh>
    <phoneticPr fontId="3"/>
  </si>
  <si>
    <t>　立会いすべき開票区</t>
    <rPh sb="1" eb="3">
      <t>タチア</t>
    </rPh>
    <rPh sb="7" eb="9">
      <t>カイヒョウ</t>
    </rPh>
    <rPh sb="9" eb="10">
      <t>ク</t>
    </rPh>
    <phoneticPr fontId="3"/>
  </si>
  <si>
    <t>開票区</t>
    <rPh sb="0" eb="2">
      <t>カイヒョウ</t>
    </rPh>
    <rPh sb="2" eb="3">
      <t>ク</t>
    </rPh>
    <phoneticPr fontId="3"/>
  </si>
  <si>
    <t>開票立会人の氏</t>
    <rPh sb="0" eb="2">
      <t>カイヒョウ</t>
    </rPh>
    <rPh sb="2" eb="4">
      <t>タチアイ</t>
    </rPh>
    <rPh sb="4" eb="5">
      <t>ニン</t>
    </rPh>
    <rPh sb="6" eb="7">
      <t>ウジ</t>
    </rPh>
    <phoneticPr fontId="3"/>
  </si>
  <si>
    <t>開票立会人の氏ふりがな</t>
    <rPh sb="0" eb="2">
      <t>カイヒョウ</t>
    </rPh>
    <rPh sb="2" eb="4">
      <t>タチアイ</t>
    </rPh>
    <rPh sb="4" eb="5">
      <t>ニン</t>
    </rPh>
    <rPh sb="6" eb="7">
      <t>ウジ</t>
    </rPh>
    <phoneticPr fontId="3"/>
  </si>
  <si>
    <t>開票立会人の名</t>
    <rPh sb="0" eb="2">
      <t>カイヒョウ</t>
    </rPh>
    <rPh sb="2" eb="4">
      <t>タチアイ</t>
    </rPh>
    <rPh sb="4" eb="5">
      <t>ニン</t>
    </rPh>
    <rPh sb="6" eb="7">
      <t>ナ</t>
    </rPh>
    <phoneticPr fontId="3"/>
  </si>
  <si>
    <t>開票立会人の名ふりがな</t>
    <rPh sb="0" eb="2">
      <t>カイヒョウ</t>
    </rPh>
    <rPh sb="2" eb="4">
      <t>タチアイ</t>
    </rPh>
    <rPh sb="4" eb="5">
      <t>ニン</t>
    </rPh>
    <rPh sb="6" eb="7">
      <t>ナ</t>
    </rPh>
    <phoneticPr fontId="3"/>
  </si>
  <si>
    <t>開票立会人住所</t>
    <rPh sb="0" eb="2">
      <t>カイヒョウ</t>
    </rPh>
    <rPh sb="2" eb="4">
      <t>タチアイ</t>
    </rPh>
    <rPh sb="4" eb="5">
      <t>ニン</t>
    </rPh>
    <rPh sb="5" eb="7">
      <t>ジュウショ</t>
    </rPh>
    <phoneticPr fontId="3"/>
  </si>
  <si>
    <t>選挙管理委員会委員長</t>
    <rPh sb="0" eb="2">
      <t>センキョ</t>
    </rPh>
    <rPh sb="2" eb="4">
      <t>カンリ</t>
    </rPh>
    <rPh sb="4" eb="7">
      <t>イインカイ</t>
    </rPh>
    <rPh sb="7" eb="10">
      <t>イインチョウ</t>
    </rPh>
    <phoneticPr fontId="3"/>
  </si>
  <si>
    <t>選挙立会人届出日</t>
    <rPh sb="0" eb="2">
      <t>センキョ</t>
    </rPh>
    <rPh sb="2" eb="4">
      <t>タチアイ</t>
    </rPh>
    <rPh sb="4" eb="5">
      <t>ニン</t>
    </rPh>
    <rPh sb="5" eb="7">
      <t>トドケデ</t>
    </rPh>
    <rPh sb="7" eb="8">
      <t>ビ</t>
    </rPh>
    <phoneticPr fontId="3"/>
  </si>
  <si>
    <t>様式９</t>
    <rPh sb="0" eb="2">
      <t>ヨウシキ</t>
    </rPh>
    <phoneticPr fontId="3"/>
  </si>
  <si>
    <t>選挙立会人居住市町村</t>
    <rPh sb="0" eb="2">
      <t>センキョ</t>
    </rPh>
    <rPh sb="2" eb="4">
      <t>タチアイ</t>
    </rPh>
    <rPh sb="4" eb="5">
      <t>ニン</t>
    </rPh>
    <rPh sb="5" eb="7">
      <t>キョジュウ</t>
    </rPh>
    <rPh sb="7" eb="10">
      <t>シチョウソン</t>
    </rPh>
    <phoneticPr fontId="3"/>
  </si>
  <si>
    <t>選挙事務所設置届出書</t>
    <rPh sb="0" eb="2">
      <t>センキョ</t>
    </rPh>
    <rPh sb="2" eb="4">
      <t>ジム</t>
    </rPh>
    <rPh sb="4" eb="5">
      <t>ショ</t>
    </rPh>
    <rPh sb="5" eb="7">
      <t>セッチ</t>
    </rPh>
    <rPh sb="7" eb="9">
      <t>トドケデ</t>
    </rPh>
    <rPh sb="9" eb="10">
      <t>ショ</t>
    </rPh>
    <phoneticPr fontId="3"/>
  </si>
  <si>
    <t>様式１０</t>
    <rPh sb="0" eb="2">
      <t>ヨウシキ</t>
    </rPh>
    <phoneticPr fontId="3"/>
  </si>
  <si>
    <t>選挙管理委員会委員長　殿</t>
    <rPh sb="0" eb="2">
      <t>センキョ</t>
    </rPh>
    <rPh sb="2" eb="4">
      <t>カンリ</t>
    </rPh>
    <rPh sb="4" eb="7">
      <t>イインカイ</t>
    </rPh>
    <rPh sb="7" eb="10">
      <t>イインチョウ</t>
    </rPh>
    <rPh sb="11" eb="12">
      <t>ドノ</t>
    </rPh>
    <phoneticPr fontId="3"/>
  </si>
  <si>
    <t>　氏名</t>
    <rPh sb="1" eb="3">
      <t>シメイ</t>
    </rPh>
    <phoneticPr fontId="3"/>
  </si>
  <si>
    <t>　住所</t>
    <rPh sb="1" eb="3">
      <t>ジュウショ</t>
    </rPh>
    <phoneticPr fontId="3"/>
  </si>
  <si>
    <t>　電話</t>
    <rPh sb="1" eb="3">
      <t>デンワ</t>
    </rPh>
    <phoneticPr fontId="3"/>
  </si>
  <si>
    <t>候補者電話番号</t>
    <rPh sb="0" eb="3">
      <t>コウホシャ</t>
    </rPh>
    <rPh sb="3" eb="5">
      <t>デンワ</t>
    </rPh>
    <rPh sb="5" eb="7">
      <t>バンゴウ</t>
    </rPh>
    <phoneticPr fontId="3"/>
  </si>
  <si>
    <t>　下記のとおり選挙事務所を設置したので届け出ます。</t>
  </si>
  <si>
    <t>記</t>
    <rPh sb="0" eb="1">
      <t>キ</t>
    </rPh>
    <phoneticPr fontId="3"/>
  </si>
  <si>
    <t>選挙事務所の所在地</t>
    <rPh sb="0" eb="2">
      <t>センキョ</t>
    </rPh>
    <rPh sb="2" eb="4">
      <t>ジム</t>
    </rPh>
    <rPh sb="4" eb="5">
      <t>ショ</t>
    </rPh>
    <rPh sb="6" eb="9">
      <t>ショザイチ</t>
    </rPh>
    <phoneticPr fontId="3"/>
  </si>
  <si>
    <t>及び建物の名称</t>
    <rPh sb="0" eb="1">
      <t>オヨ</t>
    </rPh>
    <rPh sb="2" eb="4">
      <t>タテモノ</t>
    </rPh>
    <rPh sb="5" eb="7">
      <t>メイショウ</t>
    </rPh>
    <phoneticPr fontId="3"/>
  </si>
  <si>
    <t>設置年月日</t>
    <rPh sb="0" eb="2">
      <t>セッチ</t>
    </rPh>
    <rPh sb="2" eb="5">
      <t>ネンガッピ</t>
    </rPh>
    <phoneticPr fontId="3"/>
  </si>
  <si>
    <t>候補者の氏名</t>
    <rPh sb="0" eb="3">
      <t>コウホシャ</t>
    </rPh>
    <rPh sb="4" eb="6">
      <t>シメイ</t>
    </rPh>
    <phoneticPr fontId="3"/>
  </si>
  <si>
    <t>電話</t>
    <rPh sb="0" eb="2">
      <t>デンワ</t>
    </rPh>
    <phoneticPr fontId="3"/>
  </si>
  <si>
    <t>選挙事務所住所</t>
    <rPh sb="0" eb="2">
      <t>センキョ</t>
    </rPh>
    <rPh sb="2" eb="4">
      <t>ジム</t>
    </rPh>
    <rPh sb="4" eb="5">
      <t>ショ</t>
    </rPh>
    <rPh sb="5" eb="7">
      <t>ジュウショ</t>
    </rPh>
    <phoneticPr fontId="3"/>
  </si>
  <si>
    <t>選挙事務所建物の名称</t>
    <rPh sb="0" eb="2">
      <t>センキョ</t>
    </rPh>
    <rPh sb="2" eb="4">
      <t>ジム</t>
    </rPh>
    <rPh sb="4" eb="5">
      <t>ショ</t>
    </rPh>
    <rPh sb="5" eb="7">
      <t>タテモノ</t>
    </rPh>
    <rPh sb="8" eb="10">
      <t>メイショウ</t>
    </rPh>
    <phoneticPr fontId="3"/>
  </si>
  <si>
    <t>選挙事務所電話番号</t>
    <rPh sb="0" eb="2">
      <t>センキョ</t>
    </rPh>
    <rPh sb="2" eb="4">
      <t>ジム</t>
    </rPh>
    <rPh sb="4" eb="5">
      <t>ショ</t>
    </rPh>
    <rPh sb="5" eb="7">
      <t>デンワ</t>
    </rPh>
    <rPh sb="7" eb="9">
      <t>バンゴウ</t>
    </rPh>
    <phoneticPr fontId="3"/>
  </si>
  <si>
    <t>選挙事務所設置市町村</t>
    <rPh sb="0" eb="2">
      <t>センキョ</t>
    </rPh>
    <rPh sb="2" eb="4">
      <t>ジム</t>
    </rPh>
    <rPh sb="4" eb="5">
      <t>ショ</t>
    </rPh>
    <rPh sb="5" eb="7">
      <t>セッチ</t>
    </rPh>
    <rPh sb="7" eb="10">
      <t>シチョウソン</t>
    </rPh>
    <phoneticPr fontId="3"/>
  </si>
  <si>
    <t>青森県</t>
    <rPh sb="0" eb="3">
      <t>アオモリケン</t>
    </rPh>
    <phoneticPr fontId="3"/>
  </si>
  <si>
    <t>選挙事務所異動届出書</t>
    <rPh sb="0" eb="2">
      <t>センキョ</t>
    </rPh>
    <rPh sb="2" eb="4">
      <t>ジム</t>
    </rPh>
    <rPh sb="4" eb="5">
      <t>ショ</t>
    </rPh>
    <rPh sb="5" eb="7">
      <t>イドウ</t>
    </rPh>
    <rPh sb="7" eb="9">
      <t>トドケデ</t>
    </rPh>
    <rPh sb="9" eb="10">
      <t>ショ</t>
    </rPh>
    <phoneticPr fontId="3"/>
  </si>
  <si>
    <t>　下記のとおり選挙事務所を異動したので届け出ます。</t>
    <rPh sb="13" eb="15">
      <t>イドウ</t>
    </rPh>
    <phoneticPr fontId="3"/>
  </si>
  <si>
    <t>様式１１</t>
    <rPh sb="0" eb="2">
      <t>ヨウシキ</t>
    </rPh>
    <phoneticPr fontId="3"/>
  </si>
  <si>
    <t>新選挙事務所の所在地</t>
    <rPh sb="0" eb="1">
      <t>シン</t>
    </rPh>
    <rPh sb="1" eb="3">
      <t>センキョ</t>
    </rPh>
    <rPh sb="3" eb="5">
      <t>ジム</t>
    </rPh>
    <rPh sb="5" eb="6">
      <t>ショ</t>
    </rPh>
    <rPh sb="7" eb="10">
      <t>ショザイチ</t>
    </rPh>
    <phoneticPr fontId="3"/>
  </si>
  <si>
    <t>旧選挙事務所の所在地</t>
    <rPh sb="0" eb="1">
      <t>キュウ</t>
    </rPh>
    <rPh sb="1" eb="3">
      <t>センキョ</t>
    </rPh>
    <rPh sb="3" eb="5">
      <t>ジム</t>
    </rPh>
    <rPh sb="5" eb="6">
      <t>ショ</t>
    </rPh>
    <rPh sb="7" eb="10">
      <t>ショザイチ</t>
    </rPh>
    <phoneticPr fontId="3"/>
  </si>
  <si>
    <t>異動年月日</t>
    <rPh sb="0" eb="2">
      <t>イドウ</t>
    </rPh>
    <rPh sb="2" eb="5">
      <t>ネンガッピ</t>
    </rPh>
    <phoneticPr fontId="3"/>
  </si>
  <si>
    <t>選挙事務所異動設置市町村</t>
    <rPh sb="0" eb="2">
      <t>センキョ</t>
    </rPh>
    <rPh sb="2" eb="4">
      <t>ジム</t>
    </rPh>
    <rPh sb="4" eb="5">
      <t>ショ</t>
    </rPh>
    <rPh sb="5" eb="7">
      <t>イドウ</t>
    </rPh>
    <rPh sb="7" eb="9">
      <t>セッチ</t>
    </rPh>
    <rPh sb="9" eb="12">
      <t>シチョウソン</t>
    </rPh>
    <phoneticPr fontId="3"/>
  </si>
  <si>
    <t>選挙事務所異動後住所</t>
    <rPh sb="0" eb="2">
      <t>センキョ</t>
    </rPh>
    <rPh sb="2" eb="4">
      <t>ジム</t>
    </rPh>
    <rPh sb="4" eb="5">
      <t>ショ</t>
    </rPh>
    <rPh sb="5" eb="7">
      <t>イドウ</t>
    </rPh>
    <rPh sb="7" eb="8">
      <t>ゴ</t>
    </rPh>
    <rPh sb="8" eb="10">
      <t>ジュウショ</t>
    </rPh>
    <phoneticPr fontId="3"/>
  </si>
  <si>
    <t>選挙事務所建物の名称（異動後）</t>
    <rPh sb="0" eb="2">
      <t>センキョ</t>
    </rPh>
    <rPh sb="2" eb="4">
      <t>ジム</t>
    </rPh>
    <rPh sb="4" eb="5">
      <t>ショ</t>
    </rPh>
    <rPh sb="5" eb="7">
      <t>タテモノ</t>
    </rPh>
    <rPh sb="8" eb="10">
      <t>メイショウ</t>
    </rPh>
    <rPh sb="11" eb="13">
      <t>イドウ</t>
    </rPh>
    <rPh sb="13" eb="14">
      <t>ゴ</t>
    </rPh>
    <phoneticPr fontId="3"/>
  </si>
  <si>
    <t>選挙事務所電話番号（異動後）</t>
    <rPh sb="0" eb="2">
      <t>センキョ</t>
    </rPh>
    <rPh sb="2" eb="4">
      <t>ジム</t>
    </rPh>
    <rPh sb="4" eb="5">
      <t>ショ</t>
    </rPh>
    <rPh sb="5" eb="7">
      <t>デンワ</t>
    </rPh>
    <rPh sb="7" eb="9">
      <t>バンゴウ</t>
    </rPh>
    <rPh sb="10" eb="12">
      <t>イドウ</t>
    </rPh>
    <rPh sb="12" eb="13">
      <t>ゴ</t>
    </rPh>
    <phoneticPr fontId="3"/>
  </si>
  <si>
    <t>選挙事務所異動年月日</t>
    <rPh sb="0" eb="2">
      <t>センキョ</t>
    </rPh>
    <rPh sb="2" eb="4">
      <t>ジム</t>
    </rPh>
    <rPh sb="4" eb="5">
      <t>ショ</t>
    </rPh>
    <rPh sb="5" eb="7">
      <t>イドウ</t>
    </rPh>
    <rPh sb="7" eb="10">
      <t>ネンガッピ</t>
    </rPh>
    <phoneticPr fontId="3"/>
  </si>
  <si>
    <t>様式１２</t>
    <rPh sb="0" eb="2">
      <t>ヨウシキ</t>
    </rPh>
    <phoneticPr fontId="3"/>
  </si>
  <si>
    <t>出納責任者選任届</t>
    <rPh sb="0" eb="2">
      <t>スイトウ</t>
    </rPh>
    <rPh sb="2" eb="5">
      <t>セキニンシャ</t>
    </rPh>
    <rPh sb="5" eb="7">
      <t>センニン</t>
    </rPh>
    <rPh sb="7" eb="8">
      <t>トドケ</t>
    </rPh>
    <phoneticPr fontId="3"/>
  </si>
  <si>
    <t>　青森県選挙管理委員会委員長　殿</t>
    <rPh sb="1" eb="4">
      <t>アオモリケン</t>
    </rPh>
    <rPh sb="4" eb="6">
      <t>センキョ</t>
    </rPh>
    <rPh sb="6" eb="8">
      <t>カンリ</t>
    </rPh>
    <rPh sb="8" eb="11">
      <t>イインカイ</t>
    </rPh>
    <rPh sb="11" eb="14">
      <t>イインチョウ</t>
    </rPh>
    <rPh sb="15" eb="16">
      <t>ドノ</t>
    </rPh>
    <phoneticPr fontId="3"/>
  </si>
  <si>
    <t>選任者（候補者）</t>
    <rPh sb="0" eb="2">
      <t>センニン</t>
    </rPh>
    <rPh sb="2" eb="3">
      <t>シャ</t>
    </rPh>
    <rPh sb="4" eb="7">
      <t>コウホシャ</t>
    </rPh>
    <phoneticPr fontId="3"/>
  </si>
  <si>
    <t>選任年月日</t>
    <rPh sb="0" eb="2">
      <t>センニン</t>
    </rPh>
    <rPh sb="2" eb="5">
      <t>ネンガッピ</t>
    </rPh>
    <phoneticPr fontId="3"/>
  </si>
  <si>
    <t>連絡先電話</t>
    <rPh sb="0" eb="3">
      <t>レンラクサキ</t>
    </rPh>
    <rPh sb="3" eb="5">
      <t>デンワ</t>
    </rPh>
    <phoneticPr fontId="3"/>
  </si>
  <si>
    <t>出納責任者</t>
    <rPh sb="0" eb="2">
      <t>スイトウ</t>
    </rPh>
    <rPh sb="2" eb="5">
      <t>セキニンシャ</t>
    </rPh>
    <phoneticPr fontId="3"/>
  </si>
  <si>
    <t>出納責任者の氏</t>
    <rPh sb="0" eb="2">
      <t>スイトウ</t>
    </rPh>
    <rPh sb="2" eb="5">
      <t>セキニンシャ</t>
    </rPh>
    <rPh sb="6" eb="7">
      <t>ウジ</t>
    </rPh>
    <phoneticPr fontId="3"/>
  </si>
  <si>
    <t>出納責任者の名</t>
    <rPh sb="0" eb="2">
      <t>スイトウ</t>
    </rPh>
    <rPh sb="2" eb="4">
      <t>セキニン</t>
    </rPh>
    <rPh sb="4" eb="5">
      <t>シャ</t>
    </rPh>
    <rPh sb="6" eb="7">
      <t>ナ</t>
    </rPh>
    <phoneticPr fontId="3"/>
  </si>
  <si>
    <t>出納責任者の住所</t>
    <rPh sb="0" eb="2">
      <t>スイトウ</t>
    </rPh>
    <rPh sb="2" eb="5">
      <t>セキニンシャ</t>
    </rPh>
    <rPh sb="6" eb="8">
      <t>ジュウショ</t>
    </rPh>
    <phoneticPr fontId="3"/>
  </si>
  <si>
    <t>出納責任者の連絡先電話</t>
    <rPh sb="0" eb="2">
      <t>スイトウ</t>
    </rPh>
    <rPh sb="2" eb="5">
      <t>セキニンシャ</t>
    </rPh>
    <rPh sb="6" eb="9">
      <t>レンラクサキ</t>
    </rPh>
    <rPh sb="9" eb="11">
      <t>デンワ</t>
    </rPh>
    <phoneticPr fontId="3"/>
  </si>
  <si>
    <t>出納責任者の職業</t>
    <rPh sb="0" eb="2">
      <t>スイトウ</t>
    </rPh>
    <rPh sb="2" eb="5">
      <t>セキニンシャ</t>
    </rPh>
    <rPh sb="6" eb="8">
      <t>ショクギョウ</t>
    </rPh>
    <phoneticPr fontId="3"/>
  </si>
  <si>
    <t>出納責任者の生年月日</t>
    <rPh sb="0" eb="2">
      <t>スイトウ</t>
    </rPh>
    <rPh sb="2" eb="5">
      <t>セキニンシャ</t>
    </rPh>
    <rPh sb="6" eb="8">
      <t>セイネン</t>
    </rPh>
    <rPh sb="8" eb="10">
      <t>ガッピ</t>
    </rPh>
    <phoneticPr fontId="3"/>
  </si>
  <si>
    <t>出納責任者選任年月日</t>
    <rPh sb="0" eb="2">
      <t>スイトウ</t>
    </rPh>
    <rPh sb="2" eb="5">
      <t>セキニンシャ</t>
    </rPh>
    <rPh sb="5" eb="7">
      <t>センニン</t>
    </rPh>
    <rPh sb="7" eb="10">
      <t>ネンガッピ</t>
    </rPh>
    <phoneticPr fontId="3"/>
  </si>
  <si>
    <t>出納責任者異動届</t>
    <rPh sb="0" eb="2">
      <t>スイトウ</t>
    </rPh>
    <rPh sb="2" eb="5">
      <t>セキニンシャ</t>
    </rPh>
    <rPh sb="5" eb="7">
      <t>イドウ</t>
    </rPh>
    <rPh sb="7" eb="8">
      <t>トドケ</t>
    </rPh>
    <phoneticPr fontId="3"/>
  </si>
  <si>
    <t>様式１３</t>
    <rPh sb="0" eb="2">
      <t>ヨウシキ</t>
    </rPh>
    <phoneticPr fontId="3"/>
  </si>
  <si>
    <t>旧出納責任者の氏名</t>
    <rPh sb="0" eb="1">
      <t>キュウ</t>
    </rPh>
    <rPh sb="1" eb="3">
      <t>スイトウ</t>
    </rPh>
    <rPh sb="3" eb="6">
      <t>セキニンシャ</t>
    </rPh>
    <rPh sb="7" eb="9">
      <t>シメイ</t>
    </rPh>
    <phoneticPr fontId="3"/>
  </si>
  <si>
    <t>新出納責任者</t>
    <rPh sb="0" eb="1">
      <t>シン</t>
    </rPh>
    <rPh sb="1" eb="3">
      <t>スイトウ</t>
    </rPh>
    <rPh sb="3" eb="6">
      <t>セキニンシャ</t>
    </rPh>
    <phoneticPr fontId="3"/>
  </si>
  <si>
    <t>（出納責任者に異動があった場合）</t>
    <rPh sb="1" eb="3">
      <t>スイトウ</t>
    </rPh>
    <rPh sb="3" eb="6">
      <t>セキニンシャ</t>
    </rPh>
    <rPh sb="7" eb="9">
      <t>イドウ</t>
    </rPh>
    <rPh sb="13" eb="15">
      <t>バアイ</t>
    </rPh>
    <phoneticPr fontId="3"/>
  </si>
  <si>
    <t>新出納責任者選任年月日</t>
    <rPh sb="0" eb="1">
      <t>シン</t>
    </rPh>
    <rPh sb="1" eb="3">
      <t>スイトウ</t>
    </rPh>
    <rPh sb="3" eb="6">
      <t>セキニンシャ</t>
    </rPh>
    <rPh sb="6" eb="8">
      <t>センニン</t>
    </rPh>
    <rPh sb="8" eb="11">
      <t>ネンガッピ</t>
    </rPh>
    <phoneticPr fontId="3"/>
  </si>
  <si>
    <t>新出納責任者の氏</t>
    <rPh sb="0" eb="1">
      <t>シン</t>
    </rPh>
    <rPh sb="1" eb="3">
      <t>スイトウ</t>
    </rPh>
    <rPh sb="3" eb="6">
      <t>セキニンシャ</t>
    </rPh>
    <rPh sb="7" eb="8">
      <t>ウジ</t>
    </rPh>
    <phoneticPr fontId="3"/>
  </si>
  <si>
    <t>新出納責任者の名</t>
    <rPh sb="0" eb="1">
      <t>シン</t>
    </rPh>
    <rPh sb="1" eb="3">
      <t>スイトウ</t>
    </rPh>
    <rPh sb="3" eb="5">
      <t>セキニン</t>
    </rPh>
    <rPh sb="5" eb="6">
      <t>シャ</t>
    </rPh>
    <rPh sb="7" eb="8">
      <t>ナ</t>
    </rPh>
    <phoneticPr fontId="3"/>
  </si>
  <si>
    <t>新出納責任者の生年月日</t>
    <rPh sb="0" eb="1">
      <t>シン</t>
    </rPh>
    <rPh sb="1" eb="3">
      <t>スイトウ</t>
    </rPh>
    <rPh sb="3" eb="6">
      <t>セキニンシャ</t>
    </rPh>
    <rPh sb="7" eb="9">
      <t>セイネン</t>
    </rPh>
    <rPh sb="9" eb="11">
      <t>ガッピ</t>
    </rPh>
    <phoneticPr fontId="3"/>
  </si>
  <si>
    <t>新出納責任者の住所</t>
    <rPh sb="0" eb="1">
      <t>シン</t>
    </rPh>
    <rPh sb="1" eb="3">
      <t>スイトウ</t>
    </rPh>
    <rPh sb="3" eb="6">
      <t>セキニンシャ</t>
    </rPh>
    <rPh sb="7" eb="9">
      <t>ジュウショ</t>
    </rPh>
    <phoneticPr fontId="3"/>
  </si>
  <si>
    <t>新出納責任者の連絡先電話</t>
    <rPh sb="0" eb="1">
      <t>シン</t>
    </rPh>
    <rPh sb="1" eb="3">
      <t>スイトウ</t>
    </rPh>
    <rPh sb="3" eb="6">
      <t>セキニンシャ</t>
    </rPh>
    <rPh sb="7" eb="10">
      <t>レンラクサキ</t>
    </rPh>
    <rPh sb="10" eb="12">
      <t>デンワ</t>
    </rPh>
    <phoneticPr fontId="3"/>
  </si>
  <si>
    <t>新出納責任者の職業</t>
    <rPh sb="0" eb="1">
      <t>シン</t>
    </rPh>
    <rPh sb="1" eb="3">
      <t>スイトウ</t>
    </rPh>
    <rPh sb="3" eb="6">
      <t>セキニンシャ</t>
    </rPh>
    <rPh sb="7" eb="9">
      <t>ショクギョウ</t>
    </rPh>
    <phoneticPr fontId="3"/>
  </si>
  <si>
    <t>異動の理由</t>
    <rPh sb="0" eb="2">
      <t>イドウ</t>
    </rPh>
    <rPh sb="3" eb="5">
      <t>リユウ</t>
    </rPh>
    <phoneticPr fontId="3"/>
  </si>
  <si>
    <t>出納責任者職務代行者（廃止）届</t>
    <rPh sb="0" eb="2">
      <t>スイトウ</t>
    </rPh>
    <rPh sb="2" eb="5">
      <t>セキニンシャ</t>
    </rPh>
    <rPh sb="5" eb="7">
      <t>ショクム</t>
    </rPh>
    <rPh sb="7" eb="10">
      <t>ダイコウシャ</t>
    </rPh>
    <rPh sb="11" eb="13">
      <t>ハイシ</t>
    </rPh>
    <rPh sb="14" eb="15">
      <t>トドケ</t>
    </rPh>
    <phoneticPr fontId="3"/>
  </si>
  <si>
    <t>様式１４</t>
    <rPh sb="0" eb="2">
      <t>ヨウシキ</t>
    </rPh>
    <phoneticPr fontId="3"/>
  </si>
  <si>
    <t>　下記のとおり出納責任者の職務代行を開始（廃止）したので、公職選挙法第１８３条</t>
    <phoneticPr fontId="3"/>
  </si>
  <si>
    <t>第３項の規定により届け出ます。</t>
    <phoneticPr fontId="3"/>
  </si>
  <si>
    <t>出納責任者の氏名</t>
    <rPh sb="0" eb="2">
      <t>スイトウ</t>
    </rPh>
    <rPh sb="2" eb="5">
      <t>セキニンシャ</t>
    </rPh>
    <rPh sb="6" eb="8">
      <t>シメイ</t>
    </rPh>
    <phoneticPr fontId="3"/>
  </si>
  <si>
    <t>出納責任者選任者の氏名</t>
    <rPh sb="0" eb="2">
      <t>スイトウ</t>
    </rPh>
    <rPh sb="2" eb="5">
      <t>セキニンシャ</t>
    </rPh>
    <rPh sb="5" eb="7">
      <t>センニン</t>
    </rPh>
    <rPh sb="7" eb="8">
      <t>シャ</t>
    </rPh>
    <rPh sb="9" eb="11">
      <t>シメイ</t>
    </rPh>
    <phoneticPr fontId="3"/>
  </si>
  <si>
    <t>出納責任者の事故の事実</t>
    <rPh sb="0" eb="2">
      <t>スイトウ</t>
    </rPh>
    <rPh sb="2" eb="5">
      <t>セキニンシャ</t>
    </rPh>
    <rPh sb="6" eb="8">
      <t>ジコ</t>
    </rPh>
    <rPh sb="9" eb="11">
      <t>ジジツ</t>
    </rPh>
    <phoneticPr fontId="3"/>
  </si>
  <si>
    <t>職務代行者</t>
    <rPh sb="0" eb="2">
      <t>ショクム</t>
    </rPh>
    <rPh sb="2" eb="5">
      <t>ダイコウシャ</t>
    </rPh>
    <phoneticPr fontId="3"/>
  </si>
  <si>
    <t>職務開始（廃止）年月日</t>
    <rPh sb="0" eb="2">
      <t>ショクム</t>
    </rPh>
    <rPh sb="2" eb="4">
      <t>カイシ</t>
    </rPh>
    <rPh sb="5" eb="7">
      <t>ハイシ</t>
    </rPh>
    <rPh sb="8" eb="11">
      <t>ネンガッピ</t>
    </rPh>
    <phoneticPr fontId="3"/>
  </si>
  <si>
    <t>（出納責任者の職務代行があった場合）</t>
    <rPh sb="1" eb="3">
      <t>スイトウ</t>
    </rPh>
    <rPh sb="3" eb="6">
      <t>セキニンシャ</t>
    </rPh>
    <rPh sb="7" eb="9">
      <t>ショクム</t>
    </rPh>
    <rPh sb="9" eb="11">
      <t>ダイコウ</t>
    </rPh>
    <rPh sb="15" eb="17">
      <t>バアイ</t>
    </rPh>
    <phoneticPr fontId="3"/>
  </si>
  <si>
    <t>職務代行者の氏</t>
    <rPh sb="0" eb="2">
      <t>ショクム</t>
    </rPh>
    <rPh sb="2" eb="5">
      <t>ダイコウシャ</t>
    </rPh>
    <rPh sb="6" eb="7">
      <t>ウジ</t>
    </rPh>
    <phoneticPr fontId="3"/>
  </si>
  <si>
    <t>職務代行者の名</t>
    <rPh sb="0" eb="2">
      <t>ショクム</t>
    </rPh>
    <rPh sb="2" eb="4">
      <t>ダイコウ</t>
    </rPh>
    <rPh sb="4" eb="5">
      <t>シャ</t>
    </rPh>
    <rPh sb="6" eb="7">
      <t>ナ</t>
    </rPh>
    <phoneticPr fontId="3"/>
  </si>
  <si>
    <t>職務代行者の生年月日</t>
    <rPh sb="0" eb="2">
      <t>ショクム</t>
    </rPh>
    <rPh sb="2" eb="4">
      <t>ダイコウ</t>
    </rPh>
    <rPh sb="4" eb="5">
      <t>シャ</t>
    </rPh>
    <rPh sb="6" eb="8">
      <t>セイネン</t>
    </rPh>
    <rPh sb="8" eb="10">
      <t>ガッピ</t>
    </rPh>
    <phoneticPr fontId="3"/>
  </si>
  <si>
    <t>職務代行者の住所</t>
    <rPh sb="0" eb="2">
      <t>ショクム</t>
    </rPh>
    <rPh sb="2" eb="5">
      <t>ダイコウシャ</t>
    </rPh>
    <rPh sb="6" eb="8">
      <t>ジュウショ</t>
    </rPh>
    <phoneticPr fontId="3"/>
  </si>
  <si>
    <t>職務代行者の連絡先電話</t>
    <rPh sb="0" eb="2">
      <t>ショクム</t>
    </rPh>
    <rPh sb="2" eb="4">
      <t>ダイコウ</t>
    </rPh>
    <rPh sb="4" eb="5">
      <t>シャ</t>
    </rPh>
    <rPh sb="6" eb="9">
      <t>レンラクサキ</t>
    </rPh>
    <rPh sb="9" eb="11">
      <t>デンワ</t>
    </rPh>
    <phoneticPr fontId="3"/>
  </si>
  <si>
    <t>職務代行者の職業</t>
    <rPh sb="0" eb="2">
      <t>ショクム</t>
    </rPh>
    <rPh sb="2" eb="4">
      <t>ダイコウ</t>
    </rPh>
    <rPh sb="4" eb="5">
      <t>シャ</t>
    </rPh>
    <rPh sb="6" eb="8">
      <t>ショクギョウ</t>
    </rPh>
    <phoneticPr fontId="3"/>
  </si>
  <si>
    <t>選挙公報掲載申請書</t>
    <rPh sb="0" eb="2">
      <t>センキョ</t>
    </rPh>
    <rPh sb="2" eb="4">
      <t>コウホウ</t>
    </rPh>
    <rPh sb="4" eb="6">
      <t>ケイサイ</t>
    </rPh>
    <rPh sb="6" eb="8">
      <t>シンセイ</t>
    </rPh>
    <rPh sb="8" eb="9">
      <t>ショ</t>
    </rPh>
    <phoneticPr fontId="3"/>
  </si>
  <si>
    <t>１　掲載文及び写真　                 別添のとおり</t>
  </si>
  <si>
    <t>２　連絡場所及び電話番号</t>
  </si>
  <si>
    <t>選挙公報掲載文修正申請書</t>
    <rPh sb="0" eb="2">
      <t>センキョ</t>
    </rPh>
    <rPh sb="2" eb="4">
      <t>コウホウ</t>
    </rPh>
    <rPh sb="4" eb="6">
      <t>ケイサイ</t>
    </rPh>
    <rPh sb="6" eb="7">
      <t>ブン</t>
    </rPh>
    <rPh sb="7" eb="9">
      <t>シュウセイ</t>
    </rPh>
    <rPh sb="9" eb="11">
      <t>シンセイ</t>
    </rPh>
    <rPh sb="11" eb="12">
      <t>ショ</t>
    </rPh>
    <phoneticPr fontId="3"/>
  </si>
  <si>
    <t>様式１８</t>
    <rPh sb="0" eb="2">
      <t>ヨウシキ</t>
    </rPh>
    <phoneticPr fontId="3"/>
  </si>
  <si>
    <t>選挙公報掲載文撤回申請書</t>
    <rPh sb="0" eb="2">
      <t>センキョ</t>
    </rPh>
    <rPh sb="2" eb="4">
      <t>コウホウ</t>
    </rPh>
    <rPh sb="4" eb="6">
      <t>ケイサイ</t>
    </rPh>
    <rPh sb="6" eb="7">
      <t>ブン</t>
    </rPh>
    <rPh sb="7" eb="9">
      <t>テッカイ</t>
    </rPh>
    <rPh sb="9" eb="11">
      <t>シンセイ</t>
    </rPh>
    <rPh sb="11" eb="12">
      <t>ショ</t>
    </rPh>
    <phoneticPr fontId="3"/>
  </si>
  <si>
    <t>個人演説会開催市町村名</t>
    <rPh sb="0" eb="2">
      <t>コジン</t>
    </rPh>
    <rPh sb="2" eb="4">
      <t>エンゼツ</t>
    </rPh>
    <rPh sb="4" eb="5">
      <t>カイ</t>
    </rPh>
    <rPh sb="5" eb="7">
      <t>カイサイ</t>
    </rPh>
    <rPh sb="7" eb="10">
      <t>シチョウソン</t>
    </rPh>
    <rPh sb="10" eb="11">
      <t>メイ</t>
    </rPh>
    <phoneticPr fontId="3"/>
  </si>
  <si>
    <t>様式１９</t>
    <rPh sb="0" eb="2">
      <t>ヨウシキ</t>
    </rPh>
    <phoneticPr fontId="3"/>
  </si>
  <si>
    <t>個人演説会開催申出書</t>
    <rPh sb="0" eb="2">
      <t>コジン</t>
    </rPh>
    <rPh sb="2" eb="4">
      <t>エンゼツ</t>
    </rPh>
    <rPh sb="4" eb="5">
      <t>カイ</t>
    </rPh>
    <rPh sb="5" eb="7">
      <t>カイサイ</t>
    </rPh>
    <rPh sb="7" eb="10">
      <t>モウシデショ</t>
    </rPh>
    <phoneticPr fontId="3"/>
  </si>
  <si>
    <t>選挙管理委員会委員長　殿</t>
  </si>
  <si>
    <t>住　所</t>
    <rPh sb="0" eb="1">
      <t>ジュウ</t>
    </rPh>
    <rPh sb="2" eb="3">
      <t>ショ</t>
    </rPh>
    <phoneticPr fontId="3"/>
  </si>
  <si>
    <t>電　話</t>
    <rPh sb="0" eb="1">
      <t>デン</t>
    </rPh>
    <rPh sb="2" eb="3">
      <t>ハナシ</t>
    </rPh>
    <phoneticPr fontId="3"/>
  </si>
  <si>
    <t>　公職選挙法第１６３条の規定により、下記の公営施設を使用して個人演説会を開催し</t>
    <phoneticPr fontId="3"/>
  </si>
  <si>
    <t>たいので申し出ます。</t>
  </si>
  <si>
    <t>受付</t>
    <rPh sb="0" eb="2">
      <t>ウケツケ</t>
    </rPh>
    <phoneticPr fontId="3"/>
  </si>
  <si>
    <t>午前</t>
    <rPh sb="0" eb="2">
      <t>ゴゼン</t>
    </rPh>
    <phoneticPr fontId="3"/>
  </si>
  <si>
    <t>午後</t>
    <rPh sb="0" eb="2">
      <t>ゴゴ</t>
    </rPh>
    <phoneticPr fontId="3"/>
  </si>
  <si>
    <t xml:space="preserve">   月   日   時   分</t>
    <rPh sb="3" eb="4">
      <t>ツキ</t>
    </rPh>
    <rPh sb="7" eb="8">
      <t>ヒ</t>
    </rPh>
    <rPh sb="11" eb="12">
      <t>ジ</t>
    </rPh>
    <rPh sb="15" eb="16">
      <t>フン</t>
    </rPh>
    <phoneticPr fontId="3"/>
  </si>
  <si>
    <t>無料・有料</t>
    <rPh sb="0" eb="2">
      <t>ムリョウ</t>
    </rPh>
    <rPh sb="3" eb="5">
      <t>ユウリョウ</t>
    </rPh>
    <phoneticPr fontId="3"/>
  </si>
  <si>
    <t>開催日時</t>
    <rPh sb="0" eb="2">
      <t>カイサイ</t>
    </rPh>
    <rPh sb="2" eb="4">
      <t>ニチジ</t>
    </rPh>
    <phoneticPr fontId="3"/>
  </si>
  <si>
    <t>施設</t>
    <rPh sb="0" eb="2">
      <t>シセツ</t>
    </rPh>
    <phoneticPr fontId="3"/>
  </si>
  <si>
    <t>名称</t>
    <rPh sb="0" eb="2">
      <t>メイショウ</t>
    </rPh>
    <phoneticPr fontId="3"/>
  </si>
  <si>
    <t>所在地</t>
    <rPh sb="0" eb="3">
      <t>ショザイチ</t>
    </rPh>
    <phoneticPr fontId="3"/>
  </si>
  <si>
    <t>その他の事項</t>
    <rPh sb="2" eb="3">
      <t>タ</t>
    </rPh>
    <rPh sb="4" eb="6">
      <t>ジコウ</t>
    </rPh>
    <phoneticPr fontId="3"/>
  </si>
  <si>
    <t>届　出　書</t>
    <rPh sb="0" eb="1">
      <t>トドケ</t>
    </rPh>
    <rPh sb="2" eb="3">
      <t>デ</t>
    </rPh>
    <rPh sb="4" eb="5">
      <t>ショ</t>
    </rPh>
    <phoneticPr fontId="3"/>
  </si>
  <si>
    <t>　公職選挙法第１９７条の２第２項の規定により報酬を支給する者を次のとおり届け出ます。</t>
    <phoneticPr fontId="3"/>
  </si>
  <si>
    <t>年齢</t>
    <rPh sb="0" eb="2">
      <t>ネンレイ</t>
    </rPh>
    <phoneticPr fontId="3"/>
  </si>
  <si>
    <t>使用する者の別</t>
    <rPh sb="0" eb="2">
      <t>シヨウ</t>
    </rPh>
    <rPh sb="4" eb="5">
      <t>シャ</t>
    </rPh>
    <rPh sb="6" eb="7">
      <t>ベツ</t>
    </rPh>
    <phoneticPr fontId="3"/>
  </si>
  <si>
    <t>使用する者の期間</t>
    <rPh sb="0" eb="2">
      <t>シヨウ</t>
    </rPh>
    <rPh sb="4" eb="5">
      <t>シャ</t>
    </rPh>
    <rPh sb="6" eb="8">
      <t>キカン</t>
    </rPh>
    <phoneticPr fontId="3"/>
  </si>
  <si>
    <t>備考</t>
    <rPh sb="0" eb="2">
      <t>ビコウ</t>
    </rPh>
    <phoneticPr fontId="3"/>
  </si>
  <si>
    <t>　　　選挙法第１４１条第１項の規定により選挙運動のために使用される自動車又は船舶の上における選挙運</t>
    <rPh sb="48" eb="49">
      <t>ウン</t>
    </rPh>
    <phoneticPr fontId="3"/>
  </si>
  <si>
    <t>入力シート</t>
    <rPh sb="0" eb="2">
      <t>ニュウリョク</t>
    </rPh>
    <phoneticPr fontId="3"/>
  </si>
  <si>
    <t>宣誓書</t>
    <rPh sb="0" eb="3">
      <t>センセイショ</t>
    </rPh>
    <phoneticPr fontId="3"/>
  </si>
  <si>
    <t>出納責任者異動届</t>
    <rPh sb="0" eb="2">
      <t>スイトウ</t>
    </rPh>
    <rPh sb="2" eb="5">
      <t>セキニンシャ</t>
    </rPh>
    <rPh sb="5" eb="8">
      <t>イドウトドケ</t>
    </rPh>
    <phoneticPr fontId="3"/>
  </si>
  <si>
    <t>選挙公報掲載申請書</t>
    <rPh sb="0" eb="2">
      <t>センキョ</t>
    </rPh>
    <rPh sb="2" eb="4">
      <t>コウホウ</t>
    </rPh>
    <rPh sb="4" eb="6">
      <t>ケイサイ</t>
    </rPh>
    <rPh sb="6" eb="9">
      <t>シンセイショ</t>
    </rPh>
    <phoneticPr fontId="3"/>
  </si>
  <si>
    <t>選挙公報掲載文修正申請書</t>
    <rPh sb="0" eb="2">
      <t>センキョ</t>
    </rPh>
    <rPh sb="2" eb="4">
      <t>コウホウ</t>
    </rPh>
    <rPh sb="4" eb="6">
      <t>ケイサイ</t>
    </rPh>
    <rPh sb="6" eb="7">
      <t>ブン</t>
    </rPh>
    <rPh sb="7" eb="9">
      <t>シュウセイ</t>
    </rPh>
    <rPh sb="9" eb="12">
      <t>シンセイショ</t>
    </rPh>
    <phoneticPr fontId="3"/>
  </si>
  <si>
    <t>選挙公報掲載文撤回申請書</t>
    <rPh sb="0" eb="2">
      <t>センキョ</t>
    </rPh>
    <rPh sb="2" eb="4">
      <t>コウホウ</t>
    </rPh>
    <rPh sb="4" eb="6">
      <t>ケイサイ</t>
    </rPh>
    <rPh sb="6" eb="7">
      <t>ブン</t>
    </rPh>
    <rPh sb="7" eb="9">
      <t>テッカイ</t>
    </rPh>
    <rPh sb="9" eb="12">
      <t>シンセイショ</t>
    </rPh>
    <phoneticPr fontId="3"/>
  </si>
  <si>
    <t>選挙運動用自動車の使用の契約届出書</t>
    <phoneticPr fontId="3"/>
  </si>
  <si>
    <t>選挙運動用自動車使用証明書（自動車）</t>
  </si>
  <si>
    <t>請求書（選挙運動用自動車の使用）</t>
  </si>
  <si>
    <t>自動車燃料代確認申請書</t>
  </si>
  <si>
    <t>自動車燃料代確認書</t>
  </si>
  <si>
    <t>選挙運動用自動車使用証明書（燃料）</t>
  </si>
  <si>
    <t>ポスター作成契約届出書</t>
  </si>
  <si>
    <t>ポスター作成枚数確認申請書</t>
  </si>
  <si>
    <t>様式１</t>
    <rPh sb="0" eb="2">
      <t>ヨウシキ</t>
    </rPh>
    <phoneticPr fontId="3"/>
  </si>
  <si>
    <t>公営1</t>
    <rPh sb="0" eb="2">
      <t>コウエイ</t>
    </rPh>
    <phoneticPr fontId="3"/>
  </si>
  <si>
    <t>１　一般乗用旅客自動車運送事業者との運送契約による場合</t>
  </si>
  <si>
    <t>契約年月日</t>
    <rPh sb="0" eb="2">
      <t>ケイヤク</t>
    </rPh>
    <rPh sb="2" eb="5">
      <t>ネンガッピ</t>
    </rPh>
    <phoneticPr fontId="3"/>
  </si>
  <si>
    <t>運送契約期間</t>
    <rPh sb="0" eb="2">
      <t>ウンソウ</t>
    </rPh>
    <rPh sb="2" eb="4">
      <t>ケイヤク</t>
    </rPh>
    <rPh sb="4" eb="6">
      <t>キカン</t>
    </rPh>
    <phoneticPr fontId="3"/>
  </si>
  <si>
    <t>契約内容</t>
    <rPh sb="0" eb="2">
      <t>ケイヤク</t>
    </rPh>
    <rPh sb="2" eb="4">
      <t>ナイヨウ</t>
    </rPh>
    <phoneticPr fontId="3"/>
  </si>
  <si>
    <t>２　１に掲げる場合以外の場合</t>
  </si>
  <si>
    <t>借入れ期間等</t>
    <rPh sb="0" eb="1">
      <t>カ</t>
    </rPh>
    <rPh sb="1" eb="2">
      <t>イ</t>
    </rPh>
    <rPh sb="3" eb="6">
      <t>キカントウ</t>
    </rPh>
    <phoneticPr fontId="3"/>
  </si>
  <si>
    <t>（数字を半角）</t>
    <rPh sb="1" eb="3">
      <t>スウジ</t>
    </rPh>
    <rPh sb="4" eb="6">
      <t>ハンカク</t>
    </rPh>
    <phoneticPr fontId="3"/>
  </si>
  <si>
    <t>⇒和暦中算用数字を漢数字表記へ変換（自動）</t>
    <rPh sb="1" eb="2">
      <t>ワ</t>
    </rPh>
    <rPh sb="2" eb="3">
      <t>レキ</t>
    </rPh>
    <rPh sb="3" eb="4">
      <t>チュウ</t>
    </rPh>
    <rPh sb="4" eb="6">
      <t>サンヨウ</t>
    </rPh>
    <rPh sb="6" eb="8">
      <t>スウジ</t>
    </rPh>
    <rPh sb="9" eb="12">
      <t>カンスウジ</t>
    </rPh>
    <rPh sb="12" eb="14">
      <t>ヒョウキ</t>
    </rPh>
    <rPh sb="15" eb="17">
      <t>ヘンカン</t>
    </rPh>
    <rPh sb="18" eb="20">
      <t>ジドウ</t>
    </rPh>
    <phoneticPr fontId="3"/>
  </si>
  <si>
    <t>年（漢数字自動表記）</t>
    <rPh sb="0" eb="1">
      <t>ネン</t>
    </rPh>
    <rPh sb="2" eb="5">
      <t>カンスウジ</t>
    </rPh>
    <rPh sb="5" eb="7">
      <t>ジドウ</t>
    </rPh>
    <rPh sb="7" eb="9">
      <t>ヒョウキ</t>
    </rPh>
    <phoneticPr fontId="3"/>
  </si>
  <si>
    <t>月（漢数字自動表記）</t>
    <rPh sb="0" eb="1">
      <t>ツキ</t>
    </rPh>
    <rPh sb="2" eb="5">
      <t>カンスウジ</t>
    </rPh>
    <rPh sb="5" eb="7">
      <t>ジドウ</t>
    </rPh>
    <rPh sb="7" eb="9">
      <t>ヒョウキ</t>
    </rPh>
    <phoneticPr fontId="3"/>
  </si>
  <si>
    <t>日（漢数字自動表記）</t>
    <rPh sb="0" eb="1">
      <t>ニチ</t>
    </rPh>
    <rPh sb="2" eb="5">
      <t>カンスウジ</t>
    </rPh>
    <rPh sb="5" eb="7">
      <t>ジドウ</t>
    </rPh>
    <rPh sb="7" eb="9">
      <t>ヒョウキ</t>
    </rPh>
    <phoneticPr fontId="3"/>
  </si>
  <si>
    <t>開票立会人生年月日（年）</t>
    <rPh sb="0" eb="2">
      <t>カイヒョウ</t>
    </rPh>
    <rPh sb="2" eb="4">
      <t>タチアイ</t>
    </rPh>
    <rPh sb="4" eb="5">
      <t>ニン</t>
    </rPh>
    <rPh sb="5" eb="7">
      <t>セイネン</t>
    </rPh>
    <rPh sb="7" eb="8">
      <t>ガツ</t>
    </rPh>
    <rPh sb="8" eb="9">
      <t>ニチ</t>
    </rPh>
    <rPh sb="10" eb="11">
      <t>ネン</t>
    </rPh>
    <phoneticPr fontId="3"/>
  </si>
  <si>
    <t>開票立会人生年月日（月）</t>
    <rPh sb="0" eb="2">
      <t>カイヒョウ</t>
    </rPh>
    <rPh sb="2" eb="4">
      <t>タチアイ</t>
    </rPh>
    <rPh sb="4" eb="5">
      <t>ニン</t>
    </rPh>
    <rPh sb="5" eb="7">
      <t>セイネン</t>
    </rPh>
    <rPh sb="7" eb="9">
      <t>ガッピ</t>
    </rPh>
    <rPh sb="10" eb="11">
      <t>ツキ</t>
    </rPh>
    <phoneticPr fontId="3"/>
  </si>
  <si>
    <t>開票立会人生年月日（日）</t>
    <rPh sb="0" eb="2">
      <t>カイヒョウ</t>
    </rPh>
    <rPh sb="2" eb="4">
      <t>タチアイ</t>
    </rPh>
    <rPh sb="4" eb="5">
      <t>ニン</t>
    </rPh>
    <rPh sb="5" eb="7">
      <t>セイネン</t>
    </rPh>
    <rPh sb="7" eb="9">
      <t>ガッピ</t>
    </rPh>
    <rPh sb="10" eb="11">
      <t>ヒ</t>
    </rPh>
    <phoneticPr fontId="3"/>
  </si>
  <si>
    <t>※　黄色に着色しているセルのみ入力してください。</t>
    <rPh sb="2" eb="4">
      <t>キイロ</t>
    </rPh>
    <rPh sb="5" eb="7">
      <t>チャクショク</t>
    </rPh>
    <rPh sb="15" eb="17">
      <t>ニュウリョク</t>
    </rPh>
    <phoneticPr fontId="3"/>
  </si>
  <si>
    <t>（漢数字へその１）</t>
    <rPh sb="1" eb="4">
      <t>カンスウジ</t>
    </rPh>
    <phoneticPr fontId="3"/>
  </si>
  <si>
    <t>（漢数字へその２）</t>
    <rPh sb="1" eb="4">
      <t>カンスウジ</t>
    </rPh>
    <phoneticPr fontId="3"/>
  </si>
  <si>
    <t>※　１円未満の端数は切上げ</t>
    <rPh sb="3" eb="4">
      <t>エン</t>
    </rPh>
    <rPh sb="4" eb="6">
      <t>ミマン</t>
    </rPh>
    <rPh sb="7" eb="9">
      <t>ハスウ</t>
    </rPh>
    <rPh sb="10" eb="12">
      <t>キリア</t>
    </rPh>
    <phoneticPr fontId="3"/>
  </si>
  <si>
    <t>参議院青森県選挙区選出議員選挙候補者届出書（本人届出）</t>
    <rPh sb="0" eb="3">
      <t>サンギイン</t>
    </rPh>
    <rPh sb="3" eb="6">
      <t>アオモリケン</t>
    </rPh>
    <rPh sb="6" eb="9">
      <t>センキョク</t>
    </rPh>
    <rPh sb="9" eb="11">
      <t>センシュツ</t>
    </rPh>
    <rPh sb="11" eb="13">
      <t>ギイン</t>
    </rPh>
    <phoneticPr fontId="3"/>
  </si>
  <si>
    <t>　６　住民票の抄本</t>
    <rPh sb="3" eb="6">
      <t>ジュウミンヒョウ</t>
    </rPh>
    <rPh sb="7" eb="9">
      <t>ショウホン</t>
    </rPh>
    <phoneticPr fontId="3"/>
  </si>
  <si>
    <t>　私は、公職選挙法第８６条の８第１項、第８７条第１項、第８７条の２、第２５１条の</t>
    <rPh sb="27" eb="28">
      <t>ダイ</t>
    </rPh>
    <rPh sb="30" eb="31">
      <t>ジョウ</t>
    </rPh>
    <phoneticPr fontId="3"/>
  </si>
  <si>
    <t>参議院青森県選挙区選出議員選挙候補者（党派</t>
    <rPh sb="0" eb="3">
      <t>サンギイン</t>
    </rPh>
    <rPh sb="3" eb="5">
      <t>アオモリ</t>
    </rPh>
    <rPh sb="5" eb="6">
      <t>ケン</t>
    </rPh>
    <rPh sb="6" eb="9">
      <t>センキョク</t>
    </rPh>
    <rPh sb="9" eb="11">
      <t>センシュツ</t>
    </rPh>
    <rPh sb="11" eb="13">
      <t>ギイン</t>
    </rPh>
    <rPh sb="13" eb="15">
      <t>センキョ</t>
    </rPh>
    <rPh sb="15" eb="18">
      <t>コウホシャ</t>
    </rPh>
    <rPh sb="19" eb="21">
      <t>トウハ</t>
    </rPh>
    <phoneticPr fontId="3"/>
  </si>
  <si>
    <t>なるべきことを承諾します。</t>
    <phoneticPr fontId="3"/>
  </si>
  <si>
    <t>青森県選挙区</t>
    <rPh sb="0" eb="3">
      <t>アオモリケン</t>
    </rPh>
    <rPh sb="3" eb="6">
      <t>センキョク</t>
    </rPh>
    <phoneticPr fontId="3"/>
  </si>
  <si>
    <t>参議院青森県選挙区選出議員選挙候補者（党派</t>
    <rPh sb="15" eb="18">
      <t>コウホシャ</t>
    </rPh>
    <rPh sb="19" eb="21">
      <t>トウハ</t>
    </rPh>
    <phoneticPr fontId="3"/>
  </si>
  <si>
    <t>べきことを承諾します。</t>
    <phoneticPr fontId="3"/>
  </si>
  <si>
    <t>参議院青森県選挙区選出議員選挙候補者</t>
    <rPh sb="15" eb="18">
      <t>コウホシャ</t>
    </rPh>
    <phoneticPr fontId="3"/>
  </si>
  <si>
    <t>参議院青森県選挙区選出議員選挙候補者</t>
    <rPh sb="0" eb="3">
      <t>サンギイン</t>
    </rPh>
    <rPh sb="3" eb="6">
      <t>アオモリケン</t>
    </rPh>
    <rPh sb="6" eb="9">
      <t>センキョク</t>
    </rPh>
    <rPh sb="9" eb="11">
      <t>センシュツ</t>
    </rPh>
    <rPh sb="11" eb="13">
      <t>ギイン</t>
    </rPh>
    <rPh sb="13" eb="15">
      <t>センキョ</t>
    </rPh>
    <rPh sb="15" eb="18">
      <t>コウホシャ</t>
    </rPh>
    <phoneticPr fontId="3"/>
  </si>
  <si>
    <t>責任者を下記のとおり選任したので届け出ます。</t>
    <phoneticPr fontId="3"/>
  </si>
  <si>
    <t>　※　写真について</t>
    <rPh sb="3" eb="5">
      <t>シャシン</t>
    </rPh>
    <phoneticPr fontId="3"/>
  </si>
  <si>
    <t>　一　写真は帽子なしのカラー写真でお願いします。</t>
    <rPh sb="1" eb="2">
      <t>１</t>
    </rPh>
    <rPh sb="3" eb="5">
      <t>シャシン</t>
    </rPh>
    <rPh sb="6" eb="8">
      <t>ボウシ</t>
    </rPh>
    <rPh sb="14" eb="16">
      <t>シャシン</t>
    </rPh>
    <rPh sb="18" eb="19">
      <t>ネガ</t>
    </rPh>
    <phoneticPr fontId="3"/>
  </si>
  <si>
    <t>　二　カラー写真がない場合は白黒写真でも受け付けます。</t>
    <rPh sb="1" eb="2">
      <t>２</t>
    </rPh>
    <rPh sb="6" eb="8">
      <t>シャシン</t>
    </rPh>
    <rPh sb="11" eb="13">
      <t>バアイ</t>
    </rPh>
    <rPh sb="14" eb="16">
      <t>シロクロ</t>
    </rPh>
    <rPh sb="16" eb="18">
      <t>シャシン</t>
    </rPh>
    <rPh sb="20" eb="21">
      <t>ウ</t>
    </rPh>
    <rPh sb="22" eb="23">
      <t>ツ</t>
    </rPh>
    <phoneticPr fontId="3"/>
  </si>
  <si>
    <t>　三　同一ネガからの写真三枚、うち一枚は写真貼付欄に貼り付けてください。</t>
    <rPh sb="1" eb="2">
      <t>３</t>
    </rPh>
    <rPh sb="3" eb="5">
      <t>ドウイツ</t>
    </rPh>
    <rPh sb="10" eb="12">
      <t>シャシン</t>
    </rPh>
    <rPh sb="12" eb="14">
      <t>３マイ</t>
    </rPh>
    <rPh sb="17" eb="19">
      <t>イチマイ</t>
    </rPh>
    <rPh sb="20" eb="22">
      <t>シャシン</t>
    </rPh>
    <rPh sb="22" eb="24">
      <t>ハリツケ</t>
    </rPh>
    <rPh sb="24" eb="25">
      <t>ラン</t>
    </rPh>
    <rPh sb="26" eb="27">
      <t>ハ</t>
    </rPh>
    <rPh sb="28" eb="29">
      <t>ツ</t>
    </rPh>
    <phoneticPr fontId="3"/>
  </si>
  <si>
    <t>　四　背景は単色で模様などがないようにしてください。</t>
    <rPh sb="1" eb="2">
      <t>４</t>
    </rPh>
    <rPh sb="3" eb="5">
      <t>ハイケイ</t>
    </rPh>
    <rPh sb="6" eb="8">
      <t>タンショク</t>
    </rPh>
    <rPh sb="9" eb="11">
      <t>モヨウ</t>
    </rPh>
    <phoneticPr fontId="3"/>
  </si>
  <si>
    <t>青森県選挙管理委員会事務局（電話：０１７－７３４－９０７６）</t>
    <rPh sb="0" eb="2">
      <t>アオモリ</t>
    </rPh>
    <rPh sb="2" eb="3">
      <t>ケン</t>
    </rPh>
    <rPh sb="3" eb="5">
      <t>センキョ</t>
    </rPh>
    <rPh sb="5" eb="7">
      <t>カンリ</t>
    </rPh>
    <rPh sb="7" eb="10">
      <t>イインカイ</t>
    </rPh>
    <rPh sb="10" eb="13">
      <t>ジムキョク</t>
    </rPh>
    <phoneticPr fontId="11"/>
  </si>
  <si>
    <t>請求書（個人演説会場用立札・看板の作成）</t>
  </si>
  <si>
    <t>公営32</t>
    <rPh sb="0" eb="2">
      <t>コウエイ</t>
    </rPh>
    <phoneticPr fontId="3"/>
  </si>
  <si>
    <t>個人演説会場用立札・看板作成証明書</t>
  </si>
  <si>
    <t>公営31</t>
    <rPh sb="0" eb="2">
      <t>コウエイ</t>
    </rPh>
    <phoneticPr fontId="3"/>
  </si>
  <si>
    <t>個人演説会場用立札・看板作成枚数確認書</t>
  </si>
  <si>
    <t>公営30</t>
    <rPh sb="0" eb="2">
      <t>コウエイ</t>
    </rPh>
    <phoneticPr fontId="3"/>
  </si>
  <si>
    <t>個人演説会場用立札・看板作成枚数確認申請書</t>
  </si>
  <si>
    <t>公営29</t>
    <rPh sb="0" eb="2">
      <t>コウエイ</t>
    </rPh>
    <phoneticPr fontId="3"/>
  </si>
  <si>
    <t>個人演説会場用立札・看板作成契約届出書</t>
  </si>
  <si>
    <t>公営28</t>
    <rPh sb="0" eb="2">
      <t>コウエイ</t>
    </rPh>
    <phoneticPr fontId="3"/>
  </si>
  <si>
    <t>請求書（自動車等取付用立札・看板の作成）</t>
  </si>
  <si>
    <t>公営27</t>
    <rPh sb="0" eb="2">
      <t>コウエイ</t>
    </rPh>
    <phoneticPr fontId="3"/>
  </si>
  <si>
    <t>公営26</t>
    <rPh sb="0" eb="2">
      <t>コウエイ</t>
    </rPh>
    <phoneticPr fontId="3"/>
  </si>
  <si>
    <t>自動車等取付用立札・看板作成枚数確認書</t>
  </si>
  <si>
    <t>公営25</t>
    <rPh sb="0" eb="2">
      <t>コウエイ</t>
    </rPh>
    <phoneticPr fontId="3"/>
  </si>
  <si>
    <t>選挙運動のために頒布するビラ届出書</t>
    <rPh sb="0" eb="2">
      <t>センキョ</t>
    </rPh>
    <rPh sb="2" eb="4">
      <t>ウンドウ</t>
    </rPh>
    <rPh sb="8" eb="10">
      <t>ハンプ</t>
    </rPh>
    <rPh sb="14" eb="17">
      <t>トドケデショ</t>
    </rPh>
    <phoneticPr fontId="3"/>
  </si>
  <si>
    <t>自動車等取付用立札・看板作成枚数確認申請書</t>
  </si>
  <si>
    <t>公営24</t>
    <rPh sb="0" eb="2">
      <t>コウエイ</t>
    </rPh>
    <phoneticPr fontId="3"/>
  </si>
  <si>
    <t>自動車等取付用立札・看板作成契約届出書</t>
  </si>
  <si>
    <t>公営23</t>
    <rPh sb="0" eb="2">
      <t>コウエイ</t>
    </rPh>
    <phoneticPr fontId="3"/>
  </si>
  <si>
    <t>請求書（選挙事務所用立札・看板の作成）</t>
  </si>
  <si>
    <t>公営22</t>
    <rPh sb="0" eb="2">
      <t>コウエイ</t>
    </rPh>
    <phoneticPr fontId="3"/>
  </si>
  <si>
    <t>選挙事務所用立札・看板作成証明書</t>
  </si>
  <si>
    <t>公営21</t>
    <rPh sb="0" eb="2">
      <t>コウエイ</t>
    </rPh>
    <phoneticPr fontId="3"/>
  </si>
  <si>
    <t>選挙事務所用立札・看板作成枚数確認書</t>
  </si>
  <si>
    <t>公営20</t>
    <rPh sb="0" eb="2">
      <t>コウエイ</t>
    </rPh>
    <phoneticPr fontId="3"/>
  </si>
  <si>
    <t>（報酬を支給する選挙運動のために使用する者の）届出書</t>
    <rPh sb="1" eb="3">
      <t>ホウシュウ</t>
    </rPh>
    <rPh sb="4" eb="6">
      <t>シキュウ</t>
    </rPh>
    <rPh sb="8" eb="10">
      <t>センキョ</t>
    </rPh>
    <rPh sb="10" eb="12">
      <t>ウンドウ</t>
    </rPh>
    <rPh sb="16" eb="18">
      <t>シヨウ</t>
    </rPh>
    <rPh sb="20" eb="21">
      <t>シャ</t>
    </rPh>
    <rPh sb="23" eb="26">
      <t>トドケデショ</t>
    </rPh>
    <phoneticPr fontId="3"/>
  </si>
  <si>
    <t>参考様式</t>
    <rPh sb="0" eb="2">
      <t>サンコウ</t>
    </rPh>
    <rPh sb="2" eb="4">
      <t>ヨウシキ</t>
    </rPh>
    <phoneticPr fontId="3"/>
  </si>
  <si>
    <t>選挙事務所用立札・看板作成枚数確認申請書</t>
  </si>
  <si>
    <t>公営19</t>
    <rPh sb="0" eb="2">
      <t>コウエイ</t>
    </rPh>
    <phoneticPr fontId="3"/>
  </si>
  <si>
    <t>出納責任者職務代行者（廃止）届</t>
    <rPh sb="0" eb="2">
      <t>スイトウ</t>
    </rPh>
    <rPh sb="2" eb="5">
      <t>セキニンシャ</t>
    </rPh>
    <rPh sb="5" eb="7">
      <t>ショクム</t>
    </rPh>
    <rPh sb="7" eb="10">
      <t>ダイコウシャ</t>
    </rPh>
    <rPh sb="11" eb="13">
      <t>ハイシ</t>
    </rPh>
    <rPh sb="14" eb="15">
      <t>トド</t>
    </rPh>
    <phoneticPr fontId="3"/>
  </si>
  <si>
    <t>様式14</t>
    <phoneticPr fontId="3"/>
  </si>
  <si>
    <t>契約10</t>
    <rPh sb="0" eb="2">
      <t>ケイヤク</t>
    </rPh>
    <phoneticPr fontId="3"/>
  </si>
  <si>
    <t>選挙事務所用立札・看板作成契約届出書</t>
  </si>
  <si>
    <t>公営18</t>
    <rPh sb="0" eb="2">
      <t>コウエイ</t>
    </rPh>
    <phoneticPr fontId="3"/>
  </si>
  <si>
    <t>様式13</t>
    <phoneticPr fontId="3"/>
  </si>
  <si>
    <t>契約9</t>
    <rPh sb="0" eb="2">
      <t>ケイヤク</t>
    </rPh>
    <phoneticPr fontId="3"/>
  </si>
  <si>
    <t>請求書（ビラの作成）</t>
  </si>
  <si>
    <t>様式12</t>
    <phoneticPr fontId="3"/>
  </si>
  <si>
    <t>契約8</t>
    <rPh sb="0" eb="2">
      <t>ケイヤク</t>
    </rPh>
    <phoneticPr fontId="3"/>
  </si>
  <si>
    <t>ビラ作成証明書</t>
  </si>
  <si>
    <t>選挙事務所異動届出書（候補者用）</t>
    <rPh sb="0" eb="2">
      <t>センキョ</t>
    </rPh>
    <rPh sb="2" eb="4">
      <t>ジム</t>
    </rPh>
    <rPh sb="4" eb="5">
      <t>ショ</t>
    </rPh>
    <rPh sb="5" eb="7">
      <t>イドウ</t>
    </rPh>
    <rPh sb="7" eb="10">
      <t>トドケデショ</t>
    </rPh>
    <rPh sb="11" eb="15">
      <t>コウホシャヨウ</t>
    </rPh>
    <phoneticPr fontId="3"/>
  </si>
  <si>
    <t>様式11</t>
    <phoneticPr fontId="3"/>
  </si>
  <si>
    <t>選挙事務所用立札・看板作成契約書例</t>
    <rPh sb="2" eb="4">
      <t>ジム</t>
    </rPh>
    <rPh sb="4" eb="5">
      <t>ショ</t>
    </rPh>
    <rPh sb="5" eb="6">
      <t>ヨウ</t>
    </rPh>
    <rPh sb="6" eb="8">
      <t>タテフダ</t>
    </rPh>
    <rPh sb="9" eb="11">
      <t>カンバン</t>
    </rPh>
    <phoneticPr fontId="3"/>
  </si>
  <si>
    <t>契約7</t>
    <rPh sb="0" eb="2">
      <t>ケイヤク</t>
    </rPh>
    <phoneticPr fontId="3"/>
  </si>
  <si>
    <t>ビラ作成枚数確認書</t>
  </si>
  <si>
    <t>選挙事務所設置届出書（候補者用）</t>
    <rPh sb="0" eb="2">
      <t>センキョ</t>
    </rPh>
    <rPh sb="2" eb="4">
      <t>ジム</t>
    </rPh>
    <rPh sb="4" eb="5">
      <t>ショ</t>
    </rPh>
    <rPh sb="5" eb="7">
      <t>セッチ</t>
    </rPh>
    <rPh sb="7" eb="10">
      <t>トドケデショ</t>
    </rPh>
    <rPh sb="11" eb="15">
      <t>コウホシャヨウ</t>
    </rPh>
    <phoneticPr fontId="3"/>
  </si>
  <si>
    <t>様式10</t>
    <phoneticPr fontId="3"/>
  </si>
  <si>
    <t>ビラ作成枚数確認申請書</t>
  </si>
  <si>
    <t>（開票立会人となるべき者の）承諾書</t>
    <rPh sb="1" eb="3">
      <t>カイヒョウ</t>
    </rPh>
    <rPh sb="3" eb="5">
      <t>タチアイ</t>
    </rPh>
    <rPh sb="5" eb="6">
      <t>ニン</t>
    </rPh>
    <rPh sb="11" eb="12">
      <t>シャ</t>
    </rPh>
    <rPh sb="14" eb="17">
      <t>ショウダクショ</t>
    </rPh>
    <phoneticPr fontId="3"/>
  </si>
  <si>
    <t>様式9</t>
    <phoneticPr fontId="3"/>
  </si>
  <si>
    <t>選挙運動用通常葉書作成契約書例</t>
    <rPh sb="5" eb="7">
      <t>ツウジョウ</t>
    </rPh>
    <rPh sb="7" eb="9">
      <t>ハガキ</t>
    </rPh>
    <phoneticPr fontId="3"/>
  </si>
  <si>
    <t>ビラ作成契約届出書</t>
  </si>
  <si>
    <t>様式8</t>
    <phoneticPr fontId="3"/>
  </si>
  <si>
    <t>請求書（通常葉書の作成）</t>
  </si>
  <si>
    <t>（選挙立会人となるべき者の）承諾書</t>
    <rPh sb="1" eb="3">
      <t>センキョ</t>
    </rPh>
    <rPh sb="3" eb="5">
      <t>タチアイ</t>
    </rPh>
    <rPh sb="5" eb="6">
      <t>ニン</t>
    </rPh>
    <rPh sb="11" eb="12">
      <t>シャ</t>
    </rPh>
    <rPh sb="14" eb="17">
      <t>ショウダクショ</t>
    </rPh>
    <phoneticPr fontId="3"/>
  </si>
  <si>
    <t>様式7</t>
    <phoneticPr fontId="3"/>
  </si>
  <si>
    <t>通常葉書作成証明書</t>
  </si>
  <si>
    <t>様式6</t>
    <phoneticPr fontId="3"/>
  </si>
  <si>
    <t>通常葉書作成枚数確認書</t>
  </si>
  <si>
    <t>様式5</t>
    <phoneticPr fontId="3"/>
  </si>
  <si>
    <t>通常葉書作成枚数確認申請書</t>
  </si>
  <si>
    <t>様式4</t>
    <phoneticPr fontId="3"/>
  </si>
  <si>
    <t>請求書（ポスターの作成）</t>
  </si>
  <si>
    <t>公営37</t>
    <rPh sb="0" eb="2">
      <t>コウエイ</t>
    </rPh>
    <phoneticPr fontId="3"/>
  </si>
  <si>
    <t>通常葉書作成契約届出書</t>
  </si>
  <si>
    <t>様式3</t>
    <phoneticPr fontId="3"/>
  </si>
  <si>
    <t>ポスター作成証明書</t>
  </si>
  <si>
    <t>公営36</t>
    <rPh sb="0" eb="2">
      <t>コウエイ</t>
    </rPh>
    <phoneticPr fontId="3"/>
  </si>
  <si>
    <t>様式2</t>
    <phoneticPr fontId="3"/>
  </si>
  <si>
    <t>ポスター作成枚数確認書</t>
  </si>
  <si>
    <t>公営35</t>
    <rPh sb="0" eb="2">
      <t>コウエイ</t>
    </rPh>
    <phoneticPr fontId="3"/>
  </si>
  <si>
    <t>候補者届出書（本人届出）</t>
    <rPh sb="0" eb="3">
      <t>コウホシャ</t>
    </rPh>
    <rPh sb="3" eb="6">
      <t>トドケデショ</t>
    </rPh>
    <rPh sb="7" eb="9">
      <t>ホンニン</t>
    </rPh>
    <rPh sb="9" eb="11">
      <t>トドケデ</t>
    </rPh>
    <phoneticPr fontId="3"/>
  </si>
  <si>
    <t>様式1</t>
    <phoneticPr fontId="3"/>
  </si>
  <si>
    <t>公営34</t>
    <rPh sb="0" eb="2">
      <t>コウエイ</t>
    </rPh>
    <phoneticPr fontId="3"/>
  </si>
  <si>
    <t>公営33</t>
    <rPh sb="0" eb="2">
      <t>コウエイ</t>
    </rPh>
    <phoneticPr fontId="3"/>
  </si>
  <si>
    <t>◎　様式に住所等がすべて表示されない場合は、様式中の文字の大きさを小さくするなどして対応くださるようお願いします。</t>
    <rPh sb="2" eb="4">
      <t>ヨウシキ</t>
    </rPh>
    <rPh sb="5" eb="8">
      <t>ジュウショトウ</t>
    </rPh>
    <rPh sb="12" eb="14">
      <t>ヒョウジ</t>
    </rPh>
    <rPh sb="18" eb="20">
      <t>バアイ</t>
    </rPh>
    <rPh sb="22" eb="24">
      <t>ヨウシキ</t>
    </rPh>
    <rPh sb="24" eb="25">
      <t>チュウ</t>
    </rPh>
    <rPh sb="26" eb="28">
      <t>モジ</t>
    </rPh>
    <rPh sb="29" eb="30">
      <t>オオ</t>
    </rPh>
    <rPh sb="33" eb="34">
      <t>チイ</t>
    </rPh>
    <rPh sb="42" eb="44">
      <t>タイオウ</t>
    </rPh>
    <phoneticPr fontId="3"/>
  </si>
  <si>
    <t>◎　本ソフトは推薦届出には対応しておりませんので、推薦届出の場合は、手書きで必要書類を作成の上、提出してください。</t>
    <rPh sb="2" eb="3">
      <t>ホン</t>
    </rPh>
    <rPh sb="7" eb="9">
      <t>スイセン</t>
    </rPh>
    <rPh sb="9" eb="10">
      <t>トドケ</t>
    </rPh>
    <rPh sb="10" eb="11">
      <t>デ</t>
    </rPh>
    <rPh sb="13" eb="15">
      <t>タイオウ</t>
    </rPh>
    <rPh sb="25" eb="27">
      <t>スイセン</t>
    </rPh>
    <rPh sb="27" eb="29">
      <t>トドケデ</t>
    </rPh>
    <rPh sb="30" eb="32">
      <t>バアイ</t>
    </rPh>
    <rPh sb="34" eb="36">
      <t>テガ</t>
    </rPh>
    <rPh sb="38" eb="40">
      <t>ヒツヨウ</t>
    </rPh>
    <phoneticPr fontId="3"/>
  </si>
  <si>
    <t>◎　様式中に黄色で塗りつぶしているセルがある場合は、当該様式に入力後印刷するか、印刷後に手書き等により必要事項を御記入ください。</t>
    <rPh sb="9" eb="10">
      <t>ヌ</t>
    </rPh>
    <rPh sb="22" eb="24">
      <t>バアイ</t>
    </rPh>
    <rPh sb="26" eb="28">
      <t>トウガイ</t>
    </rPh>
    <rPh sb="28" eb="30">
      <t>ヨウシキ</t>
    </rPh>
    <rPh sb="31" eb="34">
      <t>ニュウリョクゴ</t>
    </rPh>
    <rPh sb="34" eb="36">
      <t>インサツ</t>
    </rPh>
    <phoneticPr fontId="3"/>
  </si>
  <si>
    <t>　（使用は任意です。）各候補者の届出内容により、提出する様式のみ作成・印刷し、提出してくださるようお願いします。</t>
    <rPh sb="2" eb="4">
      <t>シヨウ</t>
    </rPh>
    <rPh sb="5" eb="7">
      <t>ニンイ</t>
    </rPh>
    <rPh sb="11" eb="12">
      <t>カク</t>
    </rPh>
    <rPh sb="12" eb="15">
      <t>コウホシャ</t>
    </rPh>
    <rPh sb="16" eb="18">
      <t>トドケデ</t>
    </rPh>
    <rPh sb="18" eb="20">
      <t>ナイヨウ</t>
    </rPh>
    <rPh sb="24" eb="26">
      <t>テイシュツ</t>
    </rPh>
    <rPh sb="28" eb="30">
      <t>ヨウシキ</t>
    </rPh>
    <rPh sb="32" eb="34">
      <t>サクセイ</t>
    </rPh>
    <rPh sb="35" eb="37">
      <t>インサツ</t>
    </rPh>
    <rPh sb="39" eb="41">
      <t>テイシュツ</t>
    </rPh>
    <rPh sb="50" eb="51">
      <t>ネガ</t>
    </rPh>
    <phoneticPr fontId="3"/>
  </si>
  <si>
    <t>◎　入力シート中、黄色で塗りつぶしているセルに候補者の氏名、住所等のデータを入力すると、各様式に入力した事項が自動表示・自動計算されるソフトです。</t>
    <rPh sb="2" eb="4">
      <t>ニュウリョク</t>
    </rPh>
    <rPh sb="7" eb="8">
      <t>チュウ</t>
    </rPh>
    <rPh sb="9" eb="11">
      <t>キイロ</t>
    </rPh>
    <rPh sb="12" eb="13">
      <t>ヌ</t>
    </rPh>
    <rPh sb="23" eb="26">
      <t>コウホシャ</t>
    </rPh>
    <rPh sb="27" eb="29">
      <t>シメイ</t>
    </rPh>
    <rPh sb="30" eb="32">
      <t>ジュウショ</t>
    </rPh>
    <rPh sb="32" eb="33">
      <t>トウ</t>
    </rPh>
    <rPh sb="38" eb="40">
      <t>ニュウリョク</t>
    </rPh>
    <phoneticPr fontId="11"/>
  </si>
  <si>
    <t>一のウェブサイト等のアドレス</t>
    <rPh sb="0" eb="1">
      <t>イチ</t>
    </rPh>
    <rPh sb="8" eb="9">
      <t>トウ</t>
    </rPh>
    <phoneticPr fontId="3"/>
  </si>
  <si>
    <t>一のｳｪﾌﾞｻｲﾄ等のｱﾄﾞﾚｽ</t>
    <rPh sb="0" eb="1">
      <t>イチ</t>
    </rPh>
    <rPh sb="9" eb="10">
      <t>トウ</t>
    </rPh>
    <phoneticPr fontId="3"/>
  </si>
  <si>
    <t>３　公職選挙法施行令第８９条第４項の場合（党派の名称が２０字を超える場合）に</t>
    <phoneticPr fontId="3"/>
  </si>
  <si>
    <t>　おいては、「党派」欄に当該政党その他の政治団体の名称のほか、その略称を「（</t>
    <phoneticPr fontId="3"/>
  </si>
  <si>
    <t>　略称）何々」と記載しなければなりません。</t>
    <phoneticPr fontId="3"/>
  </si>
  <si>
    <t>５　「一のウェブサイト等のアドレス」欄には、選挙運動のために使用する文書図画</t>
    <rPh sb="3" eb="4">
      <t>イチ</t>
    </rPh>
    <rPh sb="11" eb="12">
      <t>トウ</t>
    </rPh>
    <rPh sb="18" eb="19">
      <t>ラン</t>
    </rPh>
    <rPh sb="22" eb="24">
      <t>センキョ</t>
    </rPh>
    <rPh sb="24" eb="26">
      <t>ウンドウ</t>
    </rPh>
    <rPh sb="30" eb="32">
      <t>シヨウ</t>
    </rPh>
    <rPh sb="34" eb="36">
      <t>ブンショ</t>
    </rPh>
    <rPh sb="36" eb="38">
      <t>ズガ</t>
    </rPh>
    <phoneticPr fontId="3"/>
  </si>
  <si>
    <t>　を頒布するために利用する一のウェブサイト等のアドレスを記載することができま</t>
    <rPh sb="2" eb="4">
      <t>ハンプ</t>
    </rPh>
    <rPh sb="9" eb="11">
      <t>リヨウ</t>
    </rPh>
    <rPh sb="13" eb="14">
      <t>イチ</t>
    </rPh>
    <rPh sb="21" eb="22">
      <t>トウ</t>
    </rPh>
    <rPh sb="28" eb="30">
      <t>キサイ</t>
    </rPh>
    <phoneticPr fontId="3"/>
  </si>
  <si>
    <t>　す。</t>
    <phoneticPr fontId="3"/>
  </si>
  <si>
    <t>（設置市町村選管提出用）</t>
    <rPh sb="1" eb="3">
      <t>セッチ</t>
    </rPh>
    <rPh sb="3" eb="6">
      <t>シチョウソン</t>
    </rPh>
    <rPh sb="6" eb="8">
      <t>センカン</t>
    </rPh>
    <rPh sb="8" eb="11">
      <t>テイシュツヨウ</t>
    </rPh>
    <phoneticPr fontId="3"/>
  </si>
  <si>
    <t>（県選管提出用）</t>
    <rPh sb="1" eb="2">
      <t>ケン</t>
    </rPh>
    <rPh sb="2" eb="4">
      <t>センカン</t>
    </rPh>
    <rPh sb="4" eb="7">
      <t>テイシュツヨウ</t>
    </rPh>
    <phoneticPr fontId="3"/>
  </si>
  <si>
    <t>　公職選挙法施行令第１０９条の４第２項の規定により、次の金額の支払を請求します。</t>
    <rPh sb="1" eb="3">
      <t>コウショク</t>
    </rPh>
    <rPh sb="3" eb="6">
      <t>センキョホウ</t>
    </rPh>
    <rPh sb="6" eb="9">
      <t>セコウレイ</t>
    </rPh>
    <rPh sb="9" eb="10">
      <t>ダイ</t>
    </rPh>
    <rPh sb="13" eb="14">
      <t>ジョウ</t>
    </rPh>
    <rPh sb="16" eb="17">
      <t>ダイ</t>
    </rPh>
    <rPh sb="18" eb="19">
      <t>コウ</t>
    </rPh>
    <rPh sb="20" eb="22">
      <t>キテイ</t>
    </rPh>
    <rPh sb="26" eb="27">
      <t>ジ</t>
    </rPh>
    <rPh sb="28" eb="30">
      <t>キンガク</t>
    </rPh>
    <rPh sb="31" eb="33">
      <t>シハライ</t>
    </rPh>
    <rPh sb="34" eb="36">
      <t>セイキュウ</t>
    </rPh>
    <phoneticPr fontId="3"/>
  </si>
  <si>
    <t>　次の自動車燃料代につき、公職選挙法施行令第１０９条の４第２項第２号ロの規定による確</t>
    <rPh sb="13" eb="15">
      <t>コウショク</t>
    </rPh>
    <rPh sb="15" eb="18">
      <t>センキョホウ</t>
    </rPh>
    <rPh sb="18" eb="21">
      <t>セコウレイ</t>
    </rPh>
    <rPh sb="21" eb="22">
      <t>ダイ</t>
    </rPh>
    <rPh sb="25" eb="26">
      <t>ジョウ</t>
    </rPh>
    <rPh sb="28" eb="29">
      <t>ダイ</t>
    </rPh>
    <rPh sb="30" eb="31">
      <t>コウ</t>
    </rPh>
    <rPh sb="31" eb="32">
      <t>ダイ</t>
    </rPh>
    <rPh sb="33" eb="34">
      <t>ゴウ</t>
    </rPh>
    <phoneticPr fontId="3"/>
  </si>
  <si>
    <t>認を受けたいので申請します。</t>
    <rPh sb="8" eb="10">
      <t>シンセイ</t>
    </rPh>
    <phoneticPr fontId="3"/>
  </si>
  <si>
    <t>　公職選挙法施行令第１０９条の４第２項第２号ロの規定に基づき、次の自動車燃料代は、</t>
    <rPh sb="1" eb="3">
      <t>コウショク</t>
    </rPh>
    <rPh sb="3" eb="6">
      <t>センキョホウ</t>
    </rPh>
    <rPh sb="6" eb="9">
      <t>セコウレイ</t>
    </rPh>
    <rPh sb="9" eb="10">
      <t>ダイ</t>
    </rPh>
    <rPh sb="13" eb="14">
      <t>ジョウ</t>
    </rPh>
    <rPh sb="16" eb="17">
      <t>ダイ</t>
    </rPh>
    <rPh sb="18" eb="19">
      <t>コウ</t>
    </rPh>
    <rPh sb="19" eb="20">
      <t>ダイ</t>
    </rPh>
    <rPh sb="21" eb="22">
      <t>ゴウ</t>
    </rPh>
    <rPh sb="24" eb="26">
      <t>キテイ</t>
    </rPh>
    <rPh sb="27" eb="28">
      <t>モト</t>
    </rPh>
    <rPh sb="31" eb="32">
      <t>ジ</t>
    </rPh>
    <rPh sb="33" eb="36">
      <t>ジドウシャ</t>
    </rPh>
    <rPh sb="36" eb="39">
      <t>ネンリョウダイ</t>
    </rPh>
    <phoneticPr fontId="3"/>
  </si>
  <si>
    <t>同号ロに定める金額の範囲内のものであることを確認する。</t>
    <rPh sb="7" eb="9">
      <t>キンガク</t>
    </rPh>
    <rPh sb="10" eb="13">
      <t>ハンイナイ</t>
    </rPh>
    <rPh sb="22" eb="24">
      <t>カクニン</t>
    </rPh>
    <phoneticPr fontId="3"/>
  </si>
  <si>
    <t>１　</t>
    <phoneticPr fontId="3"/>
  </si>
  <si>
    <r>
      <t>　次のとおり燃料を使用した</t>
    </r>
    <r>
      <rPr>
        <sz val="12"/>
        <color indexed="8"/>
        <rFont val="ＭＳ ゴシック"/>
        <family val="3"/>
        <charset val="128"/>
      </rPr>
      <t>ものであることを証明します。</t>
    </r>
    <rPh sb="1" eb="2">
      <t>ツギ</t>
    </rPh>
    <rPh sb="6" eb="8">
      <t>ネンリョウ</t>
    </rPh>
    <phoneticPr fontId="3"/>
  </si>
  <si>
    <t>　次のポスター作成枚数につき、公職選挙法施行令第１１０条の４第２項の規定による確認</t>
    <rPh sb="15" eb="17">
      <t>コウショク</t>
    </rPh>
    <rPh sb="17" eb="20">
      <t>センキョホウ</t>
    </rPh>
    <rPh sb="20" eb="23">
      <t>セコウレイ</t>
    </rPh>
    <rPh sb="23" eb="24">
      <t>ダイ</t>
    </rPh>
    <rPh sb="27" eb="28">
      <t>ジョウ</t>
    </rPh>
    <rPh sb="30" eb="31">
      <t>ダイ</t>
    </rPh>
    <rPh sb="32" eb="33">
      <t>コウ</t>
    </rPh>
    <rPh sb="34" eb="36">
      <t>キテイ</t>
    </rPh>
    <rPh sb="39" eb="41">
      <t>カクニン</t>
    </rPh>
    <phoneticPr fontId="3"/>
  </si>
  <si>
    <t>を受けたいので申請します。</t>
    <rPh sb="7" eb="9">
      <t>シンセイ</t>
    </rPh>
    <phoneticPr fontId="3"/>
  </si>
  <si>
    <t>　公職選挙法施行令第１１０条の４第２項の規定に基づき、次のポスター作成枚数は、同項</t>
    <rPh sb="1" eb="3">
      <t>コウショク</t>
    </rPh>
    <rPh sb="3" eb="6">
      <t>センキョホウ</t>
    </rPh>
    <rPh sb="6" eb="9">
      <t>セコウレイ</t>
    </rPh>
    <rPh sb="9" eb="10">
      <t>ダイ</t>
    </rPh>
    <rPh sb="13" eb="14">
      <t>ジョウ</t>
    </rPh>
    <rPh sb="16" eb="17">
      <t>ダイ</t>
    </rPh>
    <rPh sb="18" eb="19">
      <t>コウ</t>
    </rPh>
    <rPh sb="20" eb="22">
      <t>キテイ</t>
    </rPh>
    <rPh sb="23" eb="24">
      <t>モト</t>
    </rPh>
    <rPh sb="27" eb="28">
      <t>ジ</t>
    </rPh>
    <rPh sb="33" eb="35">
      <t>サクセイ</t>
    </rPh>
    <rPh sb="35" eb="37">
      <t>マイスウ</t>
    </rPh>
    <rPh sb="39" eb="41">
      <t>ドウコウ</t>
    </rPh>
    <phoneticPr fontId="3"/>
  </si>
  <si>
    <t>に定める枚数の範囲内のものであることを確認する。</t>
    <rPh sb="4" eb="6">
      <t>マイスウ</t>
    </rPh>
    <rPh sb="7" eb="10">
      <t>ハンイナイ</t>
    </rPh>
    <rPh sb="19" eb="21">
      <t>カクニン</t>
    </rPh>
    <phoneticPr fontId="3"/>
  </si>
  <si>
    <t>　公職選挙法施行令第１１０条の４第２項の規定により、次の金額の支払を請求します。</t>
    <rPh sb="1" eb="3">
      <t>コウショク</t>
    </rPh>
    <rPh sb="3" eb="6">
      <t>センキョホウ</t>
    </rPh>
    <rPh sb="6" eb="9">
      <t>セコウレイ</t>
    </rPh>
    <rPh sb="9" eb="10">
      <t>ダイ</t>
    </rPh>
    <rPh sb="13" eb="14">
      <t>ジョウ</t>
    </rPh>
    <rPh sb="16" eb="17">
      <t>ダイ</t>
    </rPh>
    <rPh sb="18" eb="19">
      <t>コウ</t>
    </rPh>
    <rPh sb="20" eb="22">
      <t>キテイ</t>
    </rPh>
    <rPh sb="26" eb="27">
      <t>ジ</t>
    </rPh>
    <rPh sb="28" eb="30">
      <t>キンガク</t>
    </rPh>
    <rPh sb="31" eb="33">
      <t>シハライ</t>
    </rPh>
    <rPh sb="34" eb="36">
      <t>セイキュウ</t>
    </rPh>
    <phoneticPr fontId="3"/>
  </si>
  <si>
    <t>　次のビラ作成枚数につき、公職選挙法施行令第１０９条の８において準用する第１０９</t>
    <rPh sb="13" eb="15">
      <t>コウショク</t>
    </rPh>
    <rPh sb="15" eb="18">
      <t>センキョホウ</t>
    </rPh>
    <rPh sb="18" eb="21">
      <t>セコウレイ</t>
    </rPh>
    <rPh sb="21" eb="22">
      <t>ダイ</t>
    </rPh>
    <rPh sb="25" eb="26">
      <t>ジョウ</t>
    </rPh>
    <rPh sb="32" eb="34">
      <t>ジュンヨウ</t>
    </rPh>
    <rPh sb="36" eb="37">
      <t>ダイ</t>
    </rPh>
    <phoneticPr fontId="3"/>
  </si>
  <si>
    <t>条の７第２項の規定による確認を受けたいので申請します。</t>
    <rPh sb="0" eb="1">
      <t>ジョウ</t>
    </rPh>
    <rPh sb="3" eb="4">
      <t>ダイ</t>
    </rPh>
    <rPh sb="5" eb="6">
      <t>コウ</t>
    </rPh>
    <rPh sb="21" eb="23">
      <t>シンセイ</t>
    </rPh>
    <phoneticPr fontId="3"/>
  </si>
  <si>
    <t>　公職選挙法施行令第１０９条の８において準用する第１０９条の７第２項の規定に基づ</t>
    <rPh sb="1" eb="3">
      <t>コウショク</t>
    </rPh>
    <rPh sb="3" eb="6">
      <t>センキョホウ</t>
    </rPh>
    <rPh sb="6" eb="9">
      <t>セコウレイ</t>
    </rPh>
    <rPh sb="9" eb="10">
      <t>ダイ</t>
    </rPh>
    <rPh sb="13" eb="14">
      <t>ジョウ</t>
    </rPh>
    <rPh sb="20" eb="22">
      <t>ジュンヨウ</t>
    </rPh>
    <rPh sb="24" eb="25">
      <t>ダイ</t>
    </rPh>
    <rPh sb="28" eb="29">
      <t>ジョウ</t>
    </rPh>
    <rPh sb="31" eb="32">
      <t>ダイ</t>
    </rPh>
    <rPh sb="33" eb="34">
      <t>コウ</t>
    </rPh>
    <rPh sb="35" eb="37">
      <t>キテイ</t>
    </rPh>
    <rPh sb="38" eb="39">
      <t>モト</t>
    </rPh>
    <phoneticPr fontId="3"/>
  </si>
  <si>
    <t>き、次のビラ作成枚数は、公職選挙法第１４２条第１項に定める枚数の範囲内のものであ</t>
    <rPh sb="6" eb="8">
      <t>サクセイ</t>
    </rPh>
    <rPh sb="8" eb="10">
      <t>マイスウ</t>
    </rPh>
    <rPh sb="12" eb="14">
      <t>コウショク</t>
    </rPh>
    <rPh sb="14" eb="17">
      <t>センキョホウ</t>
    </rPh>
    <rPh sb="17" eb="18">
      <t>ダイ</t>
    </rPh>
    <rPh sb="21" eb="22">
      <t>ジョウ</t>
    </rPh>
    <rPh sb="22" eb="23">
      <t>ダイ</t>
    </rPh>
    <rPh sb="24" eb="25">
      <t>コウ</t>
    </rPh>
    <rPh sb="29" eb="30">
      <t>マイ</t>
    </rPh>
    <rPh sb="30" eb="31">
      <t>カズ</t>
    </rPh>
    <rPh sb="32" eb="35">
      <t>ハンイナイ</t>
    </rPh>
    <phoneticPr fontId="3"/>
  </si>
  <si>
    <t>ることを確認する。</t>
    <phoneticPr fontId="3"/>
  </si>
  <si>
    <t>　公職選挙法施行令第１０９条の８において準用する第１０９条の７第２項の規定により、</t>
    <rPh sb="1" eb="3">
      <t>コウショク</t>
    </rPh>
    <rPh sb="3" eb="6">
      <t>センキョホウ</t>
    </rPh>
    <rPh sb="6" eb="9">
      <t>セコウレイ</t>
    </rPh>
    <rPh sb="9" eb="10">
      <t>ダイ</t>
    </rPh>
    <rPh sb="13" eb="14">
      <t>ジョウ</t>
    </rPh>
    <rPh sb="20" eb="22">
      <t>ジュンヨウ</t>
    </rPh>
    <rPh sb="24" eb="25">
      <t>ダイ</t>
    </rPh>
    <rPh sb="28" eb="29">
      <t>ジョウ</t>
    </rPh>
    <rPh sb="31" eb="32">
      <t>ダイ</t>
    </rPh>
    <rPh sb="33" eb="34">
      <t>コウ</t>
    </rPh>
    <rPh sb="35" eb="37">
      <t>キテイ</t>
    </rPh>
    <phoneticPr fontId="3"/>
  </si>
  <si>
    <t>次の金額の支払を請求します。</t>
    <rPh sb="0" eb="1">
      <t>ツギ</t>
    </rPh>
    <phoneticPr fontId="3"/>
  </si>
  <si>
    <t>通常葉書作成契約届出書</t>
    <rPh sb="0" eb="2">
      <t>ツウジョウ</t>
    </rPh>
    <rPh sb="2" eb="4">
      <t>ハガキ</t>
    </rPh>
    <rPh sb="4" eb="6">
      <t>サクセイ</t>
    </rPh>
    <phoneticPr fontId="3"/>
  </si>
  <si>
    <t>　次のとおり通常葉書の作成契約を締結したので届け出ます。</t>
    <rPh sb="1" eb="2">
      <t>ツギ</t>
    </rPh>
    <rPh sb="6" eb="8">
      <t>ツウジョウ</t>
    </rPh>
    <rPh sb="8" eb="10">
      <t>ハガキ</t>
    </rPh>
    <rPh sb="11" eb="13">
      <t>サクセイ</t>
    </rPh>
    <phoneticPr fontId="3"/>
  </si>
  <si>
    <t>契約の相手方の氏名又は名称及び住所並びに法人にあってはその代表者の氏名</t>
    <phoneticPr fontId="3"/>
  </si>
  <si>
    <t>通常葉書作成枚数確認申請書</t>
    <rPh sb="0" eb="2">
      <t>ツウジョウ</t>
    </rPh>
    <rPh sb="2" eb="4">
      <t>ハガキ</t>
    </rPh>
    <rPh sb="4" eb="6">
      <t>サクセイ</t>
    </rPh>
    <rPh sb="6" eb="8">
      <t>マイスウ</t>
    </rPh>
    <rPh sb="8" eb="10">
      <t>カクニン</t>
    </rPh>
    <rPh sb="10" eb="13">
      <t>シンセイショ</t>
    </rPh>
    <phoneticPr fontId="3"/>
  </si>
  <si>
    <t>　次の通常葉書作成枚数につき、公職選挙法施行令第１０９条の７第２項の規定による確認</t>
    <rPh sb="3" eb="5">
      <t>ツウジョウ</t>
    </rPh>
    <rPh sb="5" eb="7">
      <t>ハガキ</t>
    </rPh>
    <rPh sb="15" eb="17">
      <t>コウショク</t>
    </rPh>
    <rPh sb="17" eb="20">
      <t>センキョホウ</t>
    </rPh>
    <rPh sb="20" eb="23">
      <t>セコウレイ</t>
    </rPh>
    <rPh sb="23" eb="24">
      <t>ダイ</t>
    </rPh>
    <rPh sb="27" eb="28">
      <t>ジョウ</t>
    </rPh>
    <rPh sb="30" eb="31">
      <t>ダイ</t>
    </rPh>
    <rPh sb="32" eb="33">
      <t>コウ</t>
    </rPh>
    <rPh sb="34" eb="36">
      <t>キテイ</t>
    </rPh>
    <rPh sb="39" eb="41">
      <t>カクニン</t>
    </rPh>
    <phoneticPr fontId="3"/>
  </si>
  <si>
    <t>　　　　　　　　　　　　</t>
    <phoneticPr fontId="3"/>
  </si>
  <si>
    <t>通常葉書作成枚数確認書</t>
    <rPh sb="0" eb="2">
      <t>ツウジョウ</t>
    </rPh>
    <rPh sb="2" eb="4">
      <t>ハガキ</t>
    </rPh>
    <rPh sb="4" eb="6">
      <t>サクセイ</t>
    </rPh>
    <rPh sb="6" eb="8">
      <t>マイスウ</t>
    </rPh>
    <rPh sb="8" eb="11">
      <t>カクニンショ</t>
    </rPh>
    <phoneticPr fontId="3"/>
  </si>
  <si>
    <t>１</t>
    <phoneticPr fontId="3"/>
  </si>
  <si>
    <t>２　</t>
    <phoneticPr fontId="3"/>
  </si>
  <si>
    <t>２　</t>
    <phoneticPr fontId="3"/>
  </si>
  <si>
    <t>候補者の氏名</t>
  </si>
  <si>
    <t>３</t>
    <phoneticPr fontId="3"/>
  </si>
  <si>
    <t>確認枚数</t>
    <phoneticPr fontId="3"/>
  </si>
  <si>
    <t>　　　　　　　　　　</t>
    <phoneticPr fontId="3"/>
  </si>
  <si>
    <t>通常葉書作成証明書</t>
    <rPh sb="0" eb="2">
      <t>ツウジョウ</t>
    </rPh>
    <rPh sb="2" eb="4">
      <t>ハガキ</t>
    </rPh>
    <rPh sb="4" eb="6">
      <t>サクセイ</t>
    </rPh>
    <rPh sb="6" eb="9">
      <t>ショウメイショ</t>
    </rPh>
    <phoneticPr fontId="3"/>
  </si>
  <si>
    <t>　次のとおり通常葉書を作成したものであることを証明します。</t>
    <rPh sb="1" eb="2">
      <t>ツギ</t>
    </rPh>
    <rPh sb="6" eb="8">
      <t>ツウジョウ</t>
    </rPh>
    <rPh sb="8" eb="10">
      <t>ハガキ</t>
    </rPh>
    <rPh sb="11" eb="13">
      <t>サクセイ</t>
    </rPh>
    <phoneticPr fontId="3"/>
  </si>
  <si>
    <t>通常葉書作成業者の氏名又は</t>
    <rPh sb="0" eb="2">
      <t>ツウジョウ</t>
    </rPh>
    <rPh sb="2" eb="4">
      <t>ハガキ</t>
    </rPh>
    <rPh sb="4" eb="6">
      <t>サクセイ</t>
    </rPh>
    <rPh sb="6" eb="8">
      <t>ギョウシャ</t>
    </rPh>
    <rPh sb="9" eb="11">
      <t>シメイ</t>
    </rPh>
    <rPh sb="11" eb="12">
      <t>マタ</t>
    </rPh>
    <phoneticPr fontId="3"/>
  </si>
  <si>
    <t>　　　ください。</t>
    <phoneticPr fontId="3"/>
  </si>
  <si>
    <t xml:space="preserve">      (1) 枚　数</t>
    <phoneticPr fontId="3"/>
  </si>
  <si>
    <t>（通常葉書の作成）</t>
    <rPh sb="1" eb="3">
      <t>ツウジョウ</t>
    </rPh>
    <rPh sb="3" eb="5">
      <t>ハガキ</t>
    </rPh>
    <rPh sb="6" eb="8">
      <t>サクセイ</t>
    </rPh>
    <phoneticPr fontId="3"/>
  </si>
  <si>
    <t>並びに法人にあっては</t>
    <phoneticPr fontId="3"/>
  </si>
  <si>
    <t>その代表者の氏名</t>
    <phoneticPr fontId="3"/>
  </si>
  <si>
    <t>　公職選挙法施行令第１０９条の７第２項の規定により、次の金額の支払を請求します。</t>
    <rPh sb="1" eb="3">
      <t>コウショク</t>
    </rPh>
    <rPh sb="3" eb="6">
      <t>センキョホウ</t>
    </rPh>
    <rPh sb="6" eb="9">
      <t>セコウレイ</t>
    </rPh>
    <rPh sb="9" eb="10">
      <t>ダイ</t>
    </rPh>
    <rPh sb="13" eb="14">
      <t>ジョウ</t>
    </rPh>
    <rPh sb="16" eb="17">
      <t>ダイ</t>
    </rPh>
    <rPh sb="18" eb="19">
      <t>コウ</t>
    </rPh>
    <rPh sb="20" eb="22">
      <t>キテイ</t>
    </rPh>
    <rPh sb="26" eb="27">
      <t>ツギ</t>
    </rPh>
    <rPh sb="28" eb="30">
      <t>キンガク</t>
    </rPh>
    <rPh sb="31" eb="33">
      <t>シハライ</t>
    </rPh>
    <rPh sb="34" eb="36">
      <t>セイキュウ</t>
    </rPh>
    <phoneticPr fontId="3"/>
  </si>
  <si>
    <t>　　別記請求内訳書のとおり</t>
    <rPh sb="2" eb="4">
      <t>ベッキ</t>
    </rPh>
    <rPh sb="4" eb="6">
      <t>セイキュウ</t>
    </rPh>
    <rPh sb="6" eb="9">
      <t>ウチワケショ</t>
    </rPh>
    <phoneticPr fontId="3"/>
  </si>
  <si>
    <t>３</t>
    <phoneticPr fontId="3"/>
  </si>
  <si>
    <t>ふりがな</t>
    <phoneticPr fontId="3"/>
  </si>
  <si>
    <t>別記請求内訳書</t>
    <rPh sb="0" eb="2">
      <t>ベッキ</t>
    </rPh>
    <rPh sb="2" eb="4">
      <t>セイキュウ</t>
    </rPh>
    <rPh sb="4" eb="7">
      <t>ウチワケショ</t>
    </rPh>
    <phoneticPr fontId="3"/>
  </si>
  <si>
    <t>(A)</t>
    <phoneticPr fontId="3"/>
  </si>
  <si>
    <t>(B)</t>
    <phoneticPr fontId="3"/>
  </si>
  <si>
    <t>(A)×(B)=</t>
    <phoneticPr fontId="3"/>
  </si>
  <si>
    <t>(D)</t>
    <phoneticPr fontId="3"/>
  </si>
  <si>
    <t>(E)</t>
    <phoneticPr fontId="3"/>
  </si>
  <si>
    <t>(D)×(E)=</t>
    <phoneticPr fontId="3"/>
  </si>
  <si>
    <t>(G)</t>
    <phoneticPr fontId="3"/>
  </si>
  <si>
    <t>(H)</t>
    <phoneticPr fontId="3"/>
  </si>
  <si>
    <t>(G)×(H)=</t>
    <phoneticPr fontId="3"/>
  </si>
  <si>
    <t>(C)</t>
    <phoneticPr fontId="3"/>
  </si>
  <si>
    <t>(F)</t>
    <phoneticPr fontId="3"/>
  </si>
  <si>
    <t>(I)</t>
    <phoneticPr fontId="3"/>
  </si>
  <si>
    <t>　　３　 (G)欄には、(A)欄と(D)欄とを比較して少ない方の額を記載してください。</t>
    <phoneticPr fontId="3"/>
  </si>
  <si>
    <t xml:space="preserve">    ５　候補者が供託物を没収された場合には、青森県に支払を請求することはできません。</t>
    <phoneticPr fontId="3"/>
  </si>
  <si>
    <t>選挙事務所用立札・看板作成契約届出書</t>
    <rPh sb="0" eb="2">
      <t>センキョ</t>
    </rPh>
    <rPh sb="2" eb="4">
      <t>ジム</t>
    </rPh>
    <rPh sb="4" eb="6">
      <t>ショヨウ</t>
    </rPh>
    <rPh sb="6" eb="8">
      <t>タテフダ</t>
    </rPh>
    <rPh sb="9" eb="11">
      <t>カンバン</t>
    </rPh>
    <rPh sb="11" eb="13">
      <t>サクセイ</t>
    </rPh>
    <phoneticPr fontId="3"/>
  </si>
  <si>
    <t>　次のとおり選挙事務所用立札・看板の作成契約を締結したので届け出ます。</t>
    <rPh sb="1" eb="2">
      <t>ツギ</t>
    </rPh>
    <rPh sb="6" eb="8">
      <t>センキョ</t>
    </rPh>
    <rPh sb="8" eb="10">
      <t>ジム</t>
    </rPh>
    <rPh sb="10" eb="11">
      <t>ショ</t>
    </rPh>
    <rPh sb="11" eb="12">
      <t>ヨウ</t>
    </rPh>
    <rPh sb="12" eb="14">
      <t>タテフダ</t>
    </rPh>
    <rPh sb="15" eb="17">
      <t>カンバン</t>
    </rPh>
    <rPh sb="18" eb="20">
      <t>サクセイ</t>
    </rPh>
    <phoneticPr fontId="3"/>
  </si>
  <si>
    <t>作成契約数</t>
    <rPh sb="0" eb="2">
      <t>サクセイ</t>
    </rPh>
    <rPh sb="2" eb="4">
      <t>ケイヤク</t>
    </rPh>
    <rPh sb="4" eb="5">
      <t>スウ</t>
    </rPh>
    <phoneticPr fontId="3"/>
  </si>
  <si>
    <t>選挙事務所用立札・看板作成数確認申請書</t>
    <rPh sb="0" eb="2">
      <t>センキョ</t>
    </rPh>
    <rPh sb="2" eb="4">
      <t>ジム</t>
    </rPh>
    <rPh sb="4" eb="5">
      <t>ショ</t>
    </rPh>
    <rPh sb="5" eb="6">
      <t>ヨウ</t>
    </rPh>
    <rPh sb="6" eb="8">
      <t>タテフダ</t>
    </rPh>
    <rPh sb="9" eb="11">
      <t>カンバン</t>
    </rPh>
    <rPh sb="11" eb="13">
      <t>サクセイ</t>
    </rPh>
    <rPh sb="13" eb="14">
      <t>スウ</t>
    </rPh>
    <rPh sb="14" eb="16">
      <t>カクニン</t>
    </rPh>
    <rPh sb="16" eb="19">
      <t>シンセイショ</t>
    </rPh>
    <phoneticPr fontId="3"/>
  </si>
  <si>
    <t>３　確認申請数</t>
    <rPh sb="2" eb="4">
      <t>カクニン</t>
    </rPh>
    <rPh sb="4" eb="6">
      <t>シンセイ</t>
    </rPh>
    <rPh sb="6" eb="7">
      <t>スウ</t>
    </rPh>
    <phoneticPr fontId="3"/>
  </si>
  <si>
    <t>作成数</t>
    <rPh sb="0" eb="2">
      <t>サクセイ</t>
    </rPh>
    <rPh sb="2" eb="3">
      <t>スウ</t>
    </rPh>
    <phoneticPr fontId="3"/>
  </si>
  <si>
    <t>左のうち確認済又は確認申請数</t>
    <rPh sb="0" eb="1">
      <t>ヒダリ</t>
    </rPh>
    <rPh sb="4" eb="6">
      <t>カクニン</t>
    </rPh>
    <rPh sb="6" eb="7">
      <t>ズ</t>
    </rPh>
    <rPh sb="7" eb="8">
      <t>マタ</t>
    </rPh>
    <rPh sb="9" eb="11">
      <t>カクニン</t>
    </rPh>
    <rPh sb="11" eb="13">
      <t>シンセイ</t>
    </rPh>
    <rPh sb="13" eb="14">
      <t>スウ</t>
    </rPh>
    <phoneticPr fontId="3"/>
  </si>
  <si>
    <t>　　　めて記載してください。</t>
    <phoneticPr fontId="3"/>
  </si>
  <si>
    <t>選挙事務所用立札・看板作成数確認書</t>
    <rPh sb="0" eb="2">
      <t>センキョ</t>
    </rPh>
    <rPh sb="2" eb="4">
      <t>ジム</t>
    </rPh>
    <rPh sb="4" eb="5">
      <t>ショ</t>
    </rPh>
    <rPh sb="5" eb="6">
      <t>ヨウ</t>
    </rPh>
    <rPh sb="6" eb="8">
      <t>タテフダ</t>
    </rPh>
    <rPh sb="9" eb="11">
      <t>カンバン</t>
    </rPh>
    <rPh sb="11" eb="13">
      <t>サクセイ</t>
    </rPh>
    <rPh sb="13" eb="14">
      <t>スウ</t>
    </rPh>
    <rPh sb="14" eb="17">
      <t>カクニンショ</t>
    </rPh>
    <phoneticPr fontId="3"/>
  </si>
  <si>
    <t>　公職選挙法施行令第１１０条の２第２項の規定に基づき、次の選挙事務所用立札・看板作</t>
    <rPh sb="1" eb="3">
      <t>コウショク</t>
    </rPh>
    <rPh sb="3" eb="6">
      <t>センキョホウ</t>
    </rPh>
    <rPh sb="6" eb="9">
      <t>セコウレイ</t>
    </rPh>
    <rPh sb="9" eb="10">
      <t>ダイ</t>
    </rPh>
    <rPh sb="13" eb="14">
      <t>ジョウ</t>
    </rPh>
    <rPh sb="16" eb="17">
      <t>ダイ</t>
    </rPh>
    <rPh sb="18" eb="19">
      <t>コウ</t>
    </rPh>
    <rPh sb="20" eb="22">
      <t>キテイ</t>
    </rPh>
    <rPh sb="23" eb="24">
      <t>モト</t>
    </rPh>
    <rPh sb="27" eb="28">
      <t>ツギ</t>
    </rPh>
    <rPh sb="29" eb="31">
      <t>センキョ</t>
    </rPh>
    <rPh sb="31" eb="33">
      <t>ジム</t>
    </rPh>
    <rPh sb="33" eb="34">
      <t>ショ</t>
    </rPh>
    <rPh sb="34" eb="35">
      <t>ヨウ</t>
    </rPh>
    <rPh sb="35" eb="37">
      <t>タテフダ</t>
    </rPh>
    <rPh sb="38" eb="40">
      <t>カンバン</t>
    </rPh>
    <rPh sb="40" eb="41">
      <t>サク</t>
    </rPh>
    <phoneticPr fontId="3"/>
  </si>
  <si>
    <t>成数は、同項に定める数の範囲内のものであることを確認する。</t>
    <rPh sb="0" eb="1">
      <t>ナリ</t>
    </rPh>
    <rPh sb="1" eb="2">
      <t>スウ</t>
    </rPh>
    <rPh sb="4" eb="5">
      <t>ドウ</t>
    </rPh>
    <rPh sb="5" eb="6">
      <t>コウ</t>
    </rPh>
    <rPh sb="24" eb="26">
      <t>カクニン</t>
    </rPh>
    <phoneticPr fontId="3"/>
  </si>
  <si>
    <t>２　</t>
    <phoneticPr fontId="3"/>
  </si>
  <si>
    <t>３</t>
    <phoneticPr fontId="3"/>
  </si>
  <si>
    <t>確 　認　 数</t>
    <phoneticPr fontId="3"/>
  </si>
  <si>
    <t>確 　認　 数</t>
    <phoneticPr fontId="3"/>
  </si>
  <si>
    <t>　　　　　　　　　　</t>
    <phoneticPr fontId="3"/>
  </si>
  <si>
    <t xml:space="preserve">    ２　この確認書を受領した立札・看板作成業者は、公費の支払の請求をする場合には、</t>
    <rPh sb="16" eb="18">
      <t>タテフダ</t>
    </rPh>
    <rPh sb="19" eb="21">
      <t>カンバン</t>
    </rPh>
    <rPh sb="21" eb="23">
      <t>サクセイ</t>
    </rPh>
    <phoneticPr fontId="3"/>
  </si>
  <si>
    <t>選挙事務所用立札・看板作成証明書</t>
    <rPh sb="0" eb="2">
      <t>センキョ</t>
    </rPh>
    <rPh sb="2" eb="4">
      <t>ジム</t>
    </rPh>
    <rPh sb="4" eb="5">
      <t>ショ</t>
    </rPh>
    <rPh sb="5" eb="6">
      <t>ヨウ</t>
    </rPh>
    <rPh sb="6" eb="8">
      <t>タテフダ</t>
    </rPh>
    <rPh sb="9" eb="11">
      <t>カンバン</t>
    </rPh>
    <rPh sb="11" eb="13">
      <t>サクセイ</t>
    </rPh>
    <rPh sb="13" eb="16">
      <t>ショウメイショ</t>
    </rPh>
    <phoneticPr fontId="3"/>
  </si>
  <si>
    <t>　次のとおり選挙事務所用立札・看板を作成したものであることを証明します。</t>
    <rPh sb="1" eb="2">
      <t>ツギ</t>
    </rPh>
    <rPh sb="6" eb="8">
      <t>センキョ</t>
    </rPh>
    <rPh sb="8" eb="10">
      <t>ジム</t>
    </rPh>
    <rPh sb="10" eb="11">
      <t>ショ</t>
    </rPh>
    <rPh sb="11" eb="12">
      <t>ヨウ</t>
    </rPh>
    <rPh sb="12" eb="14">
      <t>タテフダ</t>
    </rPh>
    <rPh sb="15" eb="17">
      <t>カンバン</t>
    </rPh>
    <rPh sb="18" eb="20">
      <t>サクセイ</t>
    </rPh>
    <phoneticPr fontId="3"/>
  </si>
  <si>
    <t>立札・看板作成業者の氏名又</t>
    <rPh sb="0" eb="2">
      <t>タテフダ</t>
    </rPh>
    <rPh sb="3" eb="5">
      <t>カンバン</t>
    </rPh>
    <rPh sb="5" eb="7">
      <t>サクセイ</t>
    </rPh>
    <rPh sb="7" eb="9">
      <t>ギョウシャ</t>
    </rPh>
    <rPh sb="10" eb="12">
      <t>シメイ</t>
    </rPh>
    <rPh sb="12" eb="13">
      <t>マタ</t>
    </rPh>
    <phoneticPr fontId="3"/>
  </si>
  <si>
    <t>は名称及び住所並びに法人に</t>
    <rPh sb="2" eb="3">
      <t>ショウ</t>
    </rPh>
    <rPh sb="3" eb="4">
      <t>オヨ</t>
    </rPh>
    <rPh sb="5" eb="7">
      <t>ジュウショ</t>
    </rPh>
    <rPh sb="7" eb="8">
      <t>ナラ</t>
    </rPh>
    <rPh sb="10" eb="12">
      <t>ホウジン</t>
    </rPh>
    <phoneticPr fontId="3"/>
  </si>
  <si>
    <t>あっては代表者の氏名　　　　</t>
    <rPh sb="4" eb="7">
      <t>ダイヒョウシャ</t>
    </rPh>
    <rPh sb="8" eb="10">
      <t>シメイ</t>
    </rPh>
    <phoneticPr fontId="3"/>
  </si>
  <si>
    <t>備考１　この証明書は、作成の実績に基づいて、立札・看板作成業者ごとに別々に作成し、候</t>
    <rPh sb="11" eb="13">
      <t>サクセイ</t>
    </rPh>
    <rPh sb="14" eb="16">
      <t>ジッセキ</t>
    </rPh>
    <rPh sb="17" eb="18">
      <t>モト</t>
    </rPh>
    <rPh sb="22" eb="24">
      <t>タテフダ</t>
    </rPh>
    <rPh sb="25" eb="27">
      <t>カンバン</t>
    </rPh>
    <phoneticPr fontId="3"/>
  </si>
  <si>
    <t>　　　補者から立札・看板作成業者に提出してください。</t>
    <rPh sb="3" eb="4">
      <t>ホ</t>
    </rPh>
    <rPh sb="4" eb="5">
      <t>シャ</t>
    </rPh>
    <rPh sb="7" eb="9">
      <t>タテフダ</t>
    </rPh>
    <rPh sb="10" eb="12">
      <t>カンバン</t>
    </rPh>
    <phoneticPr fontId="3"/>
  </si>
  <si>
    <t xml:space="preserve">    ２　立札・看板作成業者が青森県に支払を請求するときは、この証明書を請求書に添付し</t>
    <rPh sb="6" eb="8">
      <t>タテフダ</t>
    </rPh>
    <rPh sb="9" eb="11">
      <t>カンバン</t>
    </rPh>
    <phoneticPr fontId="3"/>
  </si>
  <si>
    <t>　　　てください。</t>
    <phoneticPr fontId="3"/>
  </si>
  <si>
    <t xml:space="preserve">    ３　この証明書を発行した候補者について供託物が没収された場合には、立札・看板作成</t>
    <rPh sb="37" eb="39">
      <t>タテフダ</t>
    </rPh>
    <rPh sb="40" eb="42">
      <t>カンバン</t>
    </rPh>
    <phoneticPr fontId="3"/>
  </si>
  <si>
    <t>　　　業者は、青森県に支払を請求することはできません。</t>
    <rPh sb="3" eb="4">
      <t>ギョウ</t>
    </rPh>
    <rPh sb="4" eb="5">
      <t>シャ</t>
    </rPh>
    <phoneticPr fontId="3"/>
  </si>
  <si>
    <t xml:space="preserve">    ４　１人の候補者を通じて公費負担の対象となる数及びそれぞれの契約に基づく公費負担</t>
    <phoneticPr fontId="3"/>
  </si>
  <si>
    <t>　　　の限度額は、次のとおりです。</t>
    <phoneticPr fontId="3"/>
  </si>
  <si>
    <t xml:space="preserve">      (1) 数　　　３</t>
    <phoneticPr fontId="3"/>
  </si>
  <si>
    <t>（選挙事務所用立札・看板の作成）</t>
    <rPh sb="1" eb="3">
      <t>センキョ</t>
    </rPh>
    <rPh sb="3" eb="5">
      <t>ジム</t>
    </rPh>
    <rPh sb="5" eb="6">
      <t>ショ</t>
    </rPh>
    <rPh sb="6" eb="7">
      <t>ヨウ</t>
    </rPh>
    <rPh sb="7" eb="9">
      <t>タテフダ</t>
    </rPh>
    <rPh sb="10" eb="12">
      <t>カンバン</t>
    </rPh>
    <rPh sb="13" eb="15">
      <t>サクセイ</t>
    </rPh>
    <phoneticPr fontId="3"/>
  </si>
  <si>
    <t>並びに法人にあっては</t>
    <phoneticPr fontId="3"/>
  </si>
  <si>
    <t>その代表者の氏名</t>
    <phoneticPr fontId="3"/>
  </si>
  <si>
    <t>　公職選挙法施行令第１１０条の２第２項の規定により、次の金額の支払を請求します。</t>
    <rPh sb="1" eb="3">
      <t>コウショク</t>
    </rPh>
    <rPh sb="3" eb="6">
      <t>センキョホウ</t>
    </rPh>
    <rPh sb="6" eb="9">
      <t>セコウレイ</t>
    </rPh>
    <rPh sb="9" eb="10">
      <t>ダイ</t>
    </rPh>
    <rPh sb="13" eb="14">
      <t>ジョウ</t>
    </rPh>
    <rPh sb="16" eb="17">
      <t>ダイ</t>
    </rPh>
    <rPh sb="18" eb="19">
      <t>コウ</t>
    </rPh>
    <rPh sb="20" eb="22">
      <t>キテイ</t>
    </rPh>
    <rPh sb="26" eb="27">
      <t>ツギ</t>
    </rPh>
    <rPh sb="28" eb="30">
      <t>キンガク</t>
    </rPh>
    <rPh sb="31" eb="33">
      <t>シハライ</t>
    </rPh>
    <rPh sb="34" eb="36">
      <t>セイキュウ</t>
    </rPh>
    <phoneticPr fontId="3"/>
  </si>
  <si>
    <t>数</t>
    <rPh sb="0" eb="1">
      <t>スウ</t>
    </rPh>
    <phoneticPr fontId="3"/>
  </si>
  <si>
    <t>(A)</t>
    <phoneticPr fontId="3"/>
  </si>
  <si>
    <t>(B)</t>
    <phoneticPr fontId="3"/>
  </si>
  <si>
    <t>(A)×(B)=</t>
    <phoneticPr fontId="3"/>
  </si>
  <si>
    <t>(D)</t>
    <phoneticPr fontId="3"/>
  </si>
  <si>
    <t>(E)</t>
    <phoneticPr fontId="3"/>
  </si>
  <si>
    <t>(D)×(E)=</t>
    <phoneticPr fontId="3"/>
  </si>
  <si>
    <t>(G)</t>
    <phoneticPr fontId="3"/>
  </si>
  <si>
    <t>(H)</t>
    <phoneticPr fontId="3"/>
  </si>
  <si>
    <t>(G)×(H)=</t>
    <phoneticPr fontId="3"/>
  </si>
  <si>
    <t>(C)</t>
    <phoneticPr fontId="3"/>
  </si>
  <si>
    <t>(F)</t>
    <phoneticPr fontId="3"/>
  </si>
  <si>
    <t>(I)</t>
    <phoneticPr fontId="3"/>
  </si>
  <si>
    <t xml:space="preserve">    ２　 (E)欄には、確認書により確認された作成数を記載してください。</t>
    <phoneticPr fontId="3"/>
  </si>
  <si>
    <t xml:space="preserve">    ４　 (H)欄には、(B)欄と(E)欄とを比較して少ない方の数を記載してください。</t>
    <phoneticPr fontId="3"/>
  </si>
  <si>
    <t>様式２３</t>
    <rPh sb="0" eb="2">
      <t>ヨウシキ</t>
    </rPh>
    <phoneticPr fontId="3"/>
  </si>
  <si>
    <t>自動車等取付用立札・看板作成契約届出書</t>
    <rPh sb="0" eb="4">
      <t>ジドウシャトウ</t>
    </rPh>
    <rPh sb="4" eb="6">
      <t>トリツケ</t>
    </rPh>
    <rPh sb="6" eb="7">
      <t>ヨウ</t>
    </rPh>
    <rPh sb="7" eb="9">
      <t>タテフダ</t>
    </rPh>
    <rPh sb="10" eb="12">
      <t>カンバン</t>
    </rPh>
    <rPh sb="12" eb="14">
      <t>サクセイ</t>
    </rPh>
    <phoneticPr fontId="3"/>
  </si>
  <si>
    <t>　次のとおり自動車等取付用立札・看板の作成契約を締結したので届け出ます。</t>
    <rPh sb="1" eb="2">
      <t>ツギ</t>
    </rPh>
    <rPh sb="6" eb="10">
      <t>ジドウシャトウ</t>
    </rPh>
    <rPh sb="10" eb="12">
      <t>トリツケ</t>
    </rPh>
    <rPh sb="12" eb="13">
      <t>ヨウ</t>
    </rPh>
    <rPh sb="13" eb="15">
      <t>タテフダ</t>
    </rPh>
    <rPh sb="16" eb="18">
      <t>カンバン</t>
    </rPh>
    <rPh sb="19" eb="21">
      <t>サクセイ</t>
    </rPh>
    <phoneticPr fontId="3"/>
  </si>
  <si>
    <t>様式２４</t>
    <rPh sb="0" eb="2">
      <t>ヨウシキ</t>
    </rPh>
    <phoneticPr fontId="3"/>
  </si>
  <si>
    <t>自動車等取付用立札・看板作成数確認申請書</t>
    <rPh sb="0" eb="4">
      <t>ジドウシャトウ</t>
    </rPh>
    <rPh sb="4" eb="6">
      <t>トリツケ</t>
    </rPh>
    <rPh sb="6" eb="7">
      <t>ヨウ</t>
    </rPh>
    <rPh sb="7" eb="9">
      <t>タテフダ</t>
    </rPh>
    <rPh sb="10" eb="12">
      <t>カンバン</t>
    </rPh>
    <rPh sb="12" eb="14">
      <t>サクセイ</t>
    </rPh>
    <rPh sb="14" eb="15">
      <t>スウ</t>
    </rPh>
    <rPh sb="15" eb="17">
      <t>カクニン</t>
    </rPh>
    <rPh sb="17" eb="20">
      <t>シンセイショ</t>
    </rPh>
    <phoneticPr fontId="3"/>
  </si>
  <si>
    <t>　次の自動車等取付用立札・看板作成数につき、公職選挙法施行令第１１０条の３において</t>
    <rPh sb="3" eb="7">
      <t>ジドウシャトウ</t>
    </rPh>
    <rPh sb="7" eb="9">
      <t>トリツケ</t>
    </rPh>
    <rPh sb="9" eb="10">
      <t>ヨウ</t>
    </rPh>
    <rPh sb="10" eb="12">
      <t>タテフダ</t>
    </rPh>
    <rPh sb="13" eb="15">
      <t>カンバン</t>
    </rPh>
    <rPh sb="22" eb="24">
      <t>コウショク</t>
    </rPh>
    <rPh sb="24" eb="27">
      <t>センキョホウ</t>
    </rPh>
    <rPh sb="27" eb="30">
      <t>セコウレイ</t>
    </rPh>
    <rPh sb="30" eb="31">
      <t>ダイ</t>
    </rPh>
    <rPh sb="34" eb="35">
      <t>ジョウ</t>
    </rPh>
    <phoneticPr fontId="3"/>
  </si>
  <si>
    <t>準用する第１１０条の２第２項の規定による確認を受けたいので申請します。</t>
    <rPh sb="0" eb="2">
      <t>ジュンヨウ</t>
    </rPh>
    <rPh sb="4" eb="5">
      <t>ダイ</t>
    </rPh>
    <rPh sb="8" eb="9">
      <t>ジョウ</t>
    </rPh>
    <rPh sb="11" eb="12">
      <t>ダイ</t>
    </rPh>
    <rPh sb="13" eb="14">
      <t>コウ</t>
    </rPh>
    <rPh sb="15" eb="17">
      <t>キテイ</t>
    </rPh>
    <rPh sb="29" eb="31">
      <t>シンセイ</t>
    </rPh>
    <phoneticPr fontId="3"/>
  </si>
  <si>
    <t>　　　のの確認を受けるためのものです。</t>
    <rPh sb="5" eb="7">
      <t>カクニン</t>
    </rPh>
    <rPh sb="8" eb="9">
      <t>ウ</t>
    </rPh>
    <phoneticPr fontId="3"/>
  </si>
  <si>
    <t>様式２５</t>
    <rPh sb="0" eb="2">
      <t>ヨウシキ</t>
    </rPh>
    <phoneticPr fontId="3"/>
  </si>
  <si>
    <t>自動車等取付用立札・看板作成数確認書</t>
    <rPh sb="0" eb="4">
      <t>ジドウシャトウ</t>
    </rPh>
    <rPh sb="4" eb="6">
      <t>トリツケ</t>
    </rPh>
    <rPh sb="6" eb="7">
      <t>ヨウ</t>
    </rPh>
    <rPh sb="7" eb="9">
      <t>タテフダ</t>
    </rPh>
    <rPh sb="10" eb="12">
      <t>カンバン</t>
    </rPh>
    <rPh sb="12" eb="14">
      <t>サクセイ</t>
    </rPh>
    <rPh sb="14" eb="15">
      <t>スウ</t>
    </rPh>
    <rPh sb="15" eb="18">
      <t>カクニンショ</t>
    </rPh>
    <phoneticPr fontId="3"/>
  </si>
  <si>
    <t>する。</t>
    <phoneticPr fontId="3"/>
  </si>
  <si>
    <t>様式２６</t>
    <rPh sb="0" eb="2">
      <t>ヨウシキ</t>
    </rPh>
    <phoneticPr fontId="3"/>
  </si>
  <si>
    <t>自動車等取付用立札・看板作成証明書</t>
    <rPh sb="0" eb="4">
      <t>ジドウシャトウ</t>
    </rPh>
    <rPh sb="4" eb="6">
      <t>トリツケ</t>
    </rPh>
    <rPh sb="6" eb="7">
      <t>ヨウ</t>
    </rPh>
    <rPh sb="7" eb="9">
      <t>タテフダ</t>
    </rPh>
    <rPh sb="10" eb="12">
      <t>カンバン</t>
    </rPh>
    <rPh sb="12" eb="14">
      <t>サクセイ</t>
    </rPh>
    <rPh sb="14" eb="17">
      <t>ショウメイショ</t>
    </rPh>
    <phoneticPr fontId="3"/>
  </si>
  <si>
    <t>　次のとおり自動車等取付選挙事務所用立札・看板を作成したものであることを証明します。</t>
    <rPh sb="1" eb="2">
      <t>ツギ</t>
    </rPh>
    <rPh sb="6" eb="10">
      <t>ジドウシャトウ</t>
    </rPh>
    <rPh sb="10" eb="12">
      <t>トリツケ</t>
    </rPh>
    <rPh sb="12" eb="14">
      <t>センキョ</t>
    </rPh>
    <rPh sb="14" eb="16">
      <t>ジム</t>
    </rPh>
    <rPh sb="16" eb="17">
      <t>ショ</t>
    </rPh>
    <rPh sb="17" eb="18">
      <t>ヨウ</t>
    </rPh>
    <rPh sb="18" eb="20">
      <t>タテフダ</t>
    </rPh>
    <rPh sb="21" eb="23">
      <t>カンバン</t>
    </rPh>
    <rPh sb="24" eb="26">
      <t>サクセイ</t>
    </rPh>
    <phoneticPr fontId="3"/>
  </si>
  <si>
    <t xml:space="preserve">      (1) 数　　　４</t>
    <phoneticPr fontId="3"/>
  </si>
  <si>
    <t>様式２７</t>
    <rPh sb="0" eb="2">
      <t>ヨウシキ</t>
    </rPh>
    <phoneticPr fontId="3"/>
  </si>
  <si>
    <t>（自動車等取付用立札・看板の作成）</t>
    <rPh sb="1" eb="5">
      <t>ジドウシャトウ</t>
    </rPh>
    <rPh sb="5" eb="7">
      <t>トリツケ</t>
    </rPh>
    <rPh sb="7" eb="8">
      <t>ヨウ</t>
    </rPh>
    <rPh sb="8" eb="10">
      <t>タテフダ</t>
    </rPh>
    <rPh sb="11" eb="13">
      <t>カンバン</t>
    </rPh>
    <rPh sb="14" eb="16">
      <t>サクセイ</t>
    </rPh>
    <phoneticPr fontId="3"/>
  </si>
  <si>
    <t>の金額の支払を請求します。</t>
  </si>
  <si>
    <t>様式２８</t>
    <rPh sb="0" eb="2">
      <t>ヨウシキ</t>
    </rPh>
    <phoneticPr fontId="3"/>
  </si>
  <si>
    <t>個人演説会場用立札・看板作成契約届出書</t>
    <rPh sb="0" eb="2">
      <t>コジン</t>
    </rPh>
    <rPh sb="2" eb="4">
      <t>エンゼツ</t>
    </rPh>
    <rPh sb="4" eb="5">
      <t>カイ</t>
    </rPh>
    <rPh sb="5" eb="6">
      <t>バ</t>
    </rPh>
    <rPh sb="6" eb="7">
      <t>ヨウ</t>
    </rPh>
    <rPh sb="7" eb="9">
      <t>タテフダ</t>
    </rPh>
    <rPh sb="10" eb="12">
      <t>カンバン</t>
    </rPh>
    <rPh sb="12" eb="14">
      <t>サクセイ</t>
    </rPh>
    <phoneticPr fontId="3"/>
  </si>
  <si>
    <t>　次のとおり個人演説会場用立札・看板の作成契約を締結したので届け出ます。</t>
    <rPh sb="1" eb="2">
      <t>ツギ</t>
    </rPh>
    <rPh sb="6" eb="8">
      <t>コジン</t>
    </rPh>
    <rPh sb="8" eb="10">
      <t>エンゼツ</t>
    </rPh>
    <rPh sb="10" eb="11">
      <t>カイ</t>
    </rPh>
    <rPh sb="11" eb="12">
      <t>バ</t>
    </rPh>
    <rPh sb="12" eb="13">
      <t>ヨウ</t>
    </rPh>
    <rPh sb="13" eb="15">
      <t>タテフダ</t>
    </rPh>
    <rPh sb="16" eb="18">
      <t>カンバン</t>
    </rPh>
    <rPh sb="19" eb="21">
      <t>サクセイ</t>
    </rPh>
    <phoneticPr fontId="3"/>
  </si>
  <si>
    <t>作成契約数</t>
    <rPh sb="0" eb="2">
      <t>サクセイ</t>
    </rPh>
    <rPh sb="2" eb="4">
      <t>ケイヤク</t>
    </rPh>
    <rPh sb="4" eb="5">
      <t>カズ</t>
    </rPh>
    <phoneticPr fontId="3"/>
  </si>
  <si>
    <t>様式２９</t>
    <rPh sb="0" eb="2">
      <t>ヨウシキ</t>
    </rPh>
    <phoneticPr fontId="3"/>
  </si>
  <si>
    <t>個人演説会場用立札・看板作成数確認申請書</t>
    <rPh sb="0" eb="2">
      <t>コジン</t>
    </rPh>
    <rPh sb="2" eb="4">
      <t>エンゼツ</t>
    </rPh>
    <rPh sb="4" eb="5">
      <t>カイ</t>
    </rPh>
    <rPh sb="5" eb="6">
      <t>バ</t>
    </rPh>
    <rPh sb="6" eb="7">
      <t>ヨウ</t>
    </rPh>
    <rPh sb="7" eb="9">
      <t>タテフダ</t>
    </rPh>
    <rPh sb="10" eb="12">
      <t>カンバン</t>
    </rPh>
    <rPh sb="12" eb="14">
      <t>サクセイ</t>
    </rPh>
    <rPh sb="14" eb="15">
      <t>スウ</t>
    </rPh>
    <rPh sb="15" eb="17">
      <t>カクニン</t>
    </rPh>
    <rPh sb="17" eb="20">
      <t>シンセイショ</t>
    </rPh>
    <phoneticPr fontId="3"/>
  </si>
  <si>
    <t>　次の個人演説会場用立札・看板作成数につき、公職選挙法施行令第１２５条の３において</t>
    <rPh sb="3" eb="5">
      <t>コジン</t>
    </rPh>
    <rPh sb="5" eb="7">
      <t>エンゼツ</t>
    </rPh>
    <rPh sb="7" eb="8">
      <t>カイ</t>
    </rPh>
    <rPh sb="8" eb="9">
      <t>バ</t>
    </rPh>
    <rPh sb="9" eb="10">
      <t>ヨウ</t>
    </rPh>
    <rPh sb="10" eb="12">
      <t>タテフダ</t>
    </rPh>
    <rPh sb="13" eb="15">
      <t>カンバン</t>
    </rPh>
    <rPh sb="22" eb="24">
      <t>コウショク</t>
    </rPh>
    <rPh sb="24" eb="27">
      <t>センキョホウ</t>
    </rPh>
    <rPh sb="27" eb="30">
      <t>セコウレイ</t>
    </rPh>
    <rPh sb="30" eb="31">
      <t>ダイ</t>
    </rPh>
    <rPh sb="34" eb="35">
      <t>ジョウ</t>
    </rPh>
    <phoneticPr fontId="3"/>
  </si>
  <si>
    <t>様式３０</t>
    <rPh sb="0" eb="2">
      <t>ヨウシキ</t>
    </rPh>
    <phoneticPr fontId="3"/>
  </si>
  <si>
    <t>個人演説会場用立札・看板作成数確認書</t>
    <rPh sb="0" eb="2">
      <t>コジン</t>
    </rPh>
    <rPh sb="2" eb="4">
      <t>エンゼツ</t>
    </rPh>
    <rPh sb="4" eb="6">
      <t>カイジョウ</t>
    </rPh>
    <rPh sb="6" eb="7">
      <t>ヨウ</t>
    </rPh>
    <rPh sb="7" eb="9">
      <t>タテフダ</t>
    </rPh>
    <rPh sb="10" eb="12">
      <t>カンバン</t>
    </rPh>
    <rPh sb="12" eb="14">
      <t>サクセイ</t>
    </rPh>
    <rPh sb="14" eb="15">
      <t>スウ</t>
    </rPh>
    <rPh sb="15" eb="18">
      <t>カクニンショ</t>
    </rPh>
    <phoneticPr fontId="3"/>
  </si>
  <si>
    <t>　公職選挙法施行令第１２５条の３において準用する第１１０条の２第２項の規定に基づき、</t>
    <rPh sb="1" eb="3">
      <t>コウショク</t>
    </rPh>
    <rPh sb="3" eb="6">
      <t>センキョホウ</t>
    </rPh>
    <rPh sb="6" eb="9">
      <t>セコウレイ</t>
    </rPh>
    <rPh sb="9" eb="10">
      <t>ダイ</t>
    </rPh>
    <rPh sb="13" eb="14">
      <t>ジョウ</t>
    </rPh>
    <rPh sb="20" eb="22">
      <t>ジュンヨウ</t>
    </rPh>
    <rPh sb="24" eb="25">
      <t>ダイ</t>
    </rPh>
    <rPh sb="28" eb="29">
      <t>ジョウ</t>
    </rPh>
    <rPh sb="31" eb="32">
      <t>ダイ</t>
    </rPh>
    <rPh sb="33" eb="34">
      <t>コウ</t>
    </rPh>
    <rPh sb="35" eb="37">
      <t>キテイ</t>
    </rPh>
    <rPh sb="38" eb="39">
      <t>モト</t>
    </rPh>
    <phoneticPr fontId="3"/>
  </si>
  <si>
    <t>次の個人演説会場用立札・看板作成数は、同項に定める数の範囲内のものであることを確認</t>
    <rPh sb="2" eb="4">
      <t>コジン</t>
    </rPh>
    <rPh sb="4" eb="6">
      <t>エンゼツ</t>
    </rPh>
    <rPh sb="6" eb="8">
      <t>カイジョウ</t>
    </rPh>
    <rPh sb="8" eb="9">
      <t>ヨウ</t>
    </rPh>
    <rPh sb="15" eb="16">
      <t>ナリ</t>
    </rPh>
    <rPh sb="16" eb="17">
      <t>スウ</t>
    </rPh>
    <rPh sb="19" eb="20">
      <t>ドウ</t>
    </rPh>
    <rPh sb="20" eb="21">
      <t>コウ</t>
    </rPh>
    <rPh sb="39" eb="41">
      <t>カクニン</t>
    </rPh>
    <phoneticPr fontId="3"/>
  </si>
  <si>
    <t>様式３１</t>
    <rPh sb="0" eb="2">
      <t>ヨウシキ</t>
    </rPh>
    <phoneticPr fontId="3"/>
  </si>
  <si>
    <t>個人演説会場用立札・看板作成証明書</t>
    <rPh sb="0" eb="2">
      <t>コジン</t>
    </rPh>
    <rPh sb="2" eb="4">
      <t>エンゼツ</t>
    </rPh>
    <rPh sb="4" eb="6">
      <t>カイジョウ</t>
    </rPh>
    <rPh sb="6" eb="7">
      <t>ヨウ</t>
    </rPh>
    <rPh sb="7" eb="9">
      <t>タテフダ</t>
    </rPh>
    <rPh sb="10" eb="12">
      <t>カンバン</t>
    </rPh>
    <rPh sb="12" eb="14">
      <t>サクセイ</t>
    </rPh>
    <rPh sb="14" eb="17">
      <t>ショウメイショ</t>
    </rPh>
    <phoneticPr fontId="3"/>
  </si>
  <si>
    <t>　次のとおり個人演説会場用立札・看板を作成したものであることを証明します。</t>
    <rPh sb="1" eb="2">
      <t>ツギ</t>
    </rPh>
    <rPh sb="6" eb="8">
      <t>コジン</t>
    </rPh>
    <rPh sb="8" eb="10">
      <t>エンゼツ</t>
    </rPh>
    <rPh sb="10" eb="12">
      <t>カイジョウ</t>
    </rPh>
    <rPh sb="12" eb="13">
      <t>ヨウ</t>
    </rPh>
    <rPh sb="13" eb="15">
      <t>タテフダ</t>
    </rPh>
    <rPh sb="16" eb="18">
      <t>カンバン</t>
    </rPh>
    <rPh sb="19" eb="21">
      <t>サクセイ</t>
    </rPh>
    <phoneticPr fontId="3"/>
  </si>
  <si>
    <t xml:space="preserve">      (1) 数　　　５</t>
    <phoneticPr fontId="3"/>
  </si>
  <si>
    <t>様式３２</t>
    <rPh sb="0" eb="2">
      <t>ヨウシキ</t>
    </rPh>
    <phoneticPr fontId="3"/>
  </si>
  <si>
    <t>（個人演説会場用立札・看板の作成）</t>
    <rPh sb="1" eb="3">
      <t>コジン</t>
    </rPh>
    <rPh sb="3" eb="5">
      <t>エンゼツ</t>
    </rPh>
    <rPh sb="5" eb="7">
      <t>カイジョウ</t>
    </rPh>
    <rPh sb="7" eb="8">
      <t>ヨウ</t>
    </rPh>
    <rPh sb="8" eb="10">
      <t>タテフダ</t>
    </rPh>
    <rPh sb="11" eb="13">
      <t>カンバン</t>
    </rPh>
    <rPh sb="14" eb="16">
      <t>サクセイ</t>
    </rPh>
    <phoneticPr fontId="3"/>
  </si>
  <si>
    <t>　公職選挙法施行令第１２５条の３において準用する第１１０条の２第２項の規定により、次</t>
    <rPh sb="1" eb="3">
      <t>コウショク</t>
    </rPh>
    <rPh sb="3" eb="6">
      <t>センキョホウ</t>
    </rPh>
    <rPh sb="6" eb="9">
      <t>セコウレイ</t>
    </rPh>
    <rPh sb="9" eb="10">
      <t>ダイ</t>
    </rPh>
    <rPh sb="13" eb="14">
      <t>ジョウ</t>
    </rPh>
    <rPh sb="20" eb="22">
      <t>ジュンヨウ</t>
    </rPh>
    <rPh sb="24" eb="25">
      <t>ダイ</t>
    </rPh>
    <rPh sb="28" eb="29">
      <t>ジョウ</t>
    </rPh>
    <rPh sb="31" eb="32">
      <t>ダイ</t>
    </rPh>
    <rPh sb="33" eb="34">
      <t>コウ</t>
    </rPh>
    <rPh sb="35" eb="37">
      <t>キテイ</t>
    </rPh>
    <rPh sb="41" eb="42">
      <t>ツギ</t>
    </rPh>
    <phoneticPr fontId="3"/>
  </si>
  <si>
    <t>選挙運動用通常葉書作成契約書</t>
    <rPh sb="0" eb="2">
      <t>センキョ</t>
    </rPh>
    <rPh sb="2" eb="5">
      <t>ウンドウヨウ</t>
    </rPh>
    <rPh sb="5" eb="7">
      <t>ツウジョウ</t>
    </rPh>
    <rPh sb="7" eb="9">
      <t>ハガキ</t>
    </rPh>
    <rPh sb="9" eb="11">
      <t>サクセイ</t>
    </rPh>
    <rPh sb="11" eb="14">
      <t>ケイヤクショ</t>
    </rPh>
    <phoneticPr fontId="3"/>
  </si>
  <si>
    <t xml:space="preserve">    公職選挙法第１４２条に定める選挙運動用通常葉書</t>
    <rPh sb="23" eb="25">
      <t>ツウジョウ</t>
    </rPh>
    <rPh sb="25" eb="27">
      <t>ハガキ</t>
    </rPh>
    <phoneticPr fontId="3"/>
  </si>
  <si>
    <t>４　請求及び支払</t>
    <phoneticPr fontId="3"/>
  </si>
  <si>
    <t xml:space="preserve">    ただし、甲が公職選挙法第９３条（供託物の没収）の規定に該当した場合は、乙は青森県に</t>
    <phoneticPr fontId="3"/>
  </si>
  <si>
    <t>　は請求できない。</t>
    <phoneticPr fontId="3"/>
  </si>
  <si>
    <t>別紙７</t>
    <rPh sb="0" eb="2">
      <t>ベッシ</t>
    </rPh>
    <phoneticPr fontId="3"/>
  </si>
  <si>
    <t>選挙事務所用立札・看板作成契約書</t>
    <rPh sb="0" eb="2">
      <t>センキョ</t>
    </rPh>
    <rPh sb="2" eb="4">
      <t>ジム</t>
    </rPh>
    <rPh sb="4" eb="5">
      <t>ショ</t>
    </rPh>
    <rPh sb="5" eb="6">
      <t>ヨウ</t>
    </rPh>
    <rPh sb="6" eb="8">
      <t>タテフダ</t>
    </rPh>
    <rPh sb="9" eb="11">
      <t>カンバン</t>
    </rPh>
    <rPh sb="11" eb="13">
      <t>サクセイ</t>
    </rPh>
    <rPh sb="13" eb="16">
      <t>ケイヤクショ</t>
    </rPh>
    <phoneticPr fontId="3"/>
  </si>
  <si>
    <t xml:space="preserve">    公職選挙法第１４３条に定める選挙事務所用立札・看板</t>
    <rPh sb="20" eb="22">
      <t>ジム</t>
    </rPh>
    <rPh sb="22" eb="23">
      <t>ショ</t>
    </rPh>
    <rPh sb="24" eb="26">
      <t>タテフダ</t>
    </rPh>
    <rPh sb="27" eb="29">
      <t>カンバン</t>
    </rPh>
    <phoneticPr fontId="3"/>
  </si>
  <si>
    <t xml:space="preserve">    （単価　　　円　　　銭×数量　　　　）</t>
    <phoneticPr fontId="3"/>
  </si>
  <si>
    <t>別紙８</t>
    <rPh sb="0" eb="2">
      <t>ベッシ</t>
    </rPh>
    <phoneticPr fontId="3"/>
  </si>
  <si>
    <t>選挙運動用自動車等取付用立札・看板作成契約書</t>
    <rPh sb="0" eb="2">
      <t>センキョ</t>
    </rPh>
    <rPh sb="2" eb="5">
      <t>ウンドウヨウ</t>
    </rPh>
    <rPh sb="5" eb="9">
      <t>ジドウシャトウ</t>
    </rPh>
    <rPh sb="9" eb="11">
      <t>トリツケ</t>
    </rPh>
    <rPh sb="11" eb="12">
      <t>ヨウ</t>
    </rPh>
    <rPh sb="12" eb="14">
      <t>タテフダ</t>
    </rPh>
    <rPh sb="15" eb="17">
      <t>カンバン</t>
    </rPh>
    <rPh sb="17" eb="19">
      <t>サクセイ</t>
    </rPh>
    <rPh sb="19" eb="22">
      <t>ケイヤクショ</t>
    </rPh>
    <phoneticPr fontId="3"/>
  </si>
  <si>
    <t xml:space="preserve">    公職選挙法第１４３条に定める選挙運動用自動車等取付用立札・看板</t>
    <rPh sb="20" eb="23">
      <t>ウンドウヨウ</t>
    </rPh>
    <rPh sb="23" eb="27">
      <t>ジドウシャトウ</t>
    </rPh>
    <rPh sb="27" eb="29">
      <t>トリツケ</t>
    </rPh>
    <rPh sb="30" eb="32">
      <t>タテフダ</t>
    </rPh>
    <rPh sb="33" eb="35">
      <t>カンバン</t>
    </rPh>
    <phoneticPr fontId="3"/>
  </si>
  <si>
    <t xml:space="preserve">    （単価　　　円　　　銭×数量　　　　）</t>
    <phoneticPr fontId="3"/>
  </si>
  <si>
    <t>４　請求及び支払</t>
    <phoneticPr fontId="3"/>
  </si>
  <si>
    <t>別紙９</t>
    <rPh sb="0" eb="2">
      <t>ベッシ</t>
    </rPh>
    <phoneticPr fontId="3"/>
  </si>
  <si>
    <t>個人演説会場用立札・看板作成契約書</t>
    <rPh sb="0" eb="2">
      <t>コジン</t>
    </rPh>
    <rPh sb="2" eb="4">
      <t>エンゼツ</t>
    </rPh>
    <rPh sb="4" eb="6">
      <t>カイジョウ</t>
    </rPh>
    <rPh sb="6" eb="7">
      <t>ヨウ</t>
    </rPh>
    <rPh sb="7" eb="9">
      <t>タテフダ</t>
    </rPh>
    <rPh sb="10" eb="12">
      <t>カンバン</t>
    </rPh>
    <rPh sb="12" eb="14">
      <t>サクセイ</t>
    </rPh>
    <rPh sb="14" eb="17">
      <t>ケイヤクショ</t>
    </rPh>
    <phoneticPr fontId="3"/>
  </si>
  <si>
    <t xml:space="preserve">    公職選挙法第１６４条の２に定める個人演説会場用立札・看板</t>
    <rPh sb="20" eb="22">
      <t>コジン</t>
    </rPh>
    <rPh sb="22" eb="24">
      <t>エンゼツ</t>
    </rPh>
    <rPh sb="24" eb="26">
      <t>カイジョウ</t>
    </rPh>
    <rPh sb="27" eb="29">
      <t>タテフダ</t>
    </rPh>
    <rPh sb="30" eb="32">
      <t>カンバン</t>
    </rPh>
    <phoneticPr fontId="3"/>
  </si>
  <si>
    <t>別紙１０</t>
    <rPh sb="0" eb="2">
      <t>ベッシ</t>
    </rPh>
    <phoneticPr fontId="3"/>
  </si>
  <si>
    <t>候補者届出事項の異動届出書</t>
    <rPh sb="0" eb="3">
      <t>コウホシャ</t>
    </rPh>
    <rPh sb="3" eb="4">
      <t>トド</t>
    </rPh>
    <rPh sb="4" eb="5">
      <t>デ</t>
    </rPh>
    <rPh sb="5" eb="7">
      <t>ジコウ</t>
    </rPh>
    <rPh sb="8" eb="10">
      <t>イドウ</t>
    </rPh>
    <rPh sb="10" eb="13">
      <t>トドケデショ</t>
    </rPh>
    <phoneticPr fontId="3"/>
  </si>
  <si>
    <t>　住　所</t>
    <rPh sb="1" eb="2">
      <t>ジュウ</t>
    </rPh>
    <rPh sb="3" eb="4">
      <t>ショ</t>
    </rPh>
    <phoneticPr fontId="3"/>
  </si>
  <si>
    <t>　氏　名</t>
    <rPh sb="1" eb="2">
      <t>ウジ</t>
    </rPh>
    <rPh sb="3" eb="4">
      <t>メイ</t>
    </rPh>
    <phoneticPr fontId="3"/>
  </si>
  <si>
    <t>異動の内容</t>
    <rPh sb="0" eb="2">
      <t>イドウ</t>
    </rPh>
    <rPh sb="3" eb="5">
      <t>ナイヨウ</t>
    </rPh>
    <phoneticPr fontId="3"/>
  </si>
  <si>
    <t>新</t>
    <rPh sb="0" eb="1">
      <t>シン</t>
    </rPh>
    <phoneticPr fontId="3"/>
  </si>
  <si>
    <t>旧</t>
    <rPh sb="0" eb="1">
      <t>キュウ</t>
    </rPh>
    <phoneticPr fontId="3"/>
  </si>
  <si>
    <t>様式３３</t>
    <rPh sb="0" eb="2">
      <t>ヨウシキ</t>
    </rPh>
    <phoneticPr fontId="3"/>
  </si>
  <si>
    <t>様式３４</t>
    <rPh sb="0" eb="2">
      <t>ヨウシキ</t>
    </rPh>
    <phoneticPr fontId="3"/>
  </si>
  <si>
    <t>様式３５</t>
    <rPh sb="0" eb="2">
      <t>ヨウシキ</t>
    </rPh>
    <phoneticPr fontId="3"/>
  </si>
  <si>
    <t>様式３６</t>
    <rPh sb="0" eb="2">
      <t>ヨウシキ</t>
    </rPh>
    <phoneticPr fontId="3"/>
  </si>
  <si>
    <t>様式３７</t>
    <rPh sb="0" eb="2">
      <t>ヨウシキ</t>
    </rPh>
    <phoneticPr fontId="3"/>
  </si>
  <si>
    <t>様式３７の別紙</t>
    <rPh sb="0" eb="2">
      <t>ヨウシキ</t>
    </rPh>
    <rPh sb="5" eb="7">
      <t>ベッシ</t>
    </rPh>
    <phoneticPr fontId="3"/>
  </si>
  <si>
    <t>という。）と、　　　　　　　　　　　　　　　　　　　　　　　　　（以下「乙」という。）</t>
    <rPh sb="33" eb="35">
      <t>イカ</t>
    </rPh>
    <rPh sb="36" eb="37">
      <t>オツ</t>
    </rPh>
    <phoneticPr fontId="3"/>
  </si>
  <si>
    <t>は、選挙運動のための自動車の運送について次のとおり契約を締結する。</t>
    <phoneticPr fontId="3"/>
  </si>
  <si>
    <t>参議院青森県選挙区選出議員選挙候補者</t>
    <rPh sb="0" eb="3">
      <t>サンギイン</t>
    </rPh>
    <rPh sb="3" eb="6">
      <t>アオモリケン</t>
    </rPh>
    <rPh sb="6" eb="9">
      <t>センキョク</t>
    </rPh>
    <rPh sb="9" eb="11">
      <t>センシュツ</t>
    </rPh>
    <rPh sb="11" eb="13">
      <t>ギイン</t>
    </rPh>
    <rPh sb="13" eb="14">
      <t>セン</t>
    </rPh>
    <rPh sb="15" eb="18">
      <t>コウホシャ</t>
    </rPh>
    <phoneticPr fontId="3"/>
  </si>
  <si>
    <t>は、選挙運動用自動車の燃料の供給について次のとおり契約を締結する。</t>
    <rPh sb="2" eb="4">
      <t>センキョ</t>
    </rPh>
    <rPh sb="4" eb="7">
      <t>ウンドウヨウ</t>
    </rPh>
    <rPh sb="7" eb="10">
      <t>ジドウシャ</t>
    </rPh>
    <rPh sb="11" eb="13">
      <t>ネンリョウ</t>
    </rPh>
    <rPh sb="14" eb="16">
      <t>キョウキュウ</t>
    </rPh>
    <phoneticPr fontId="3"/>
  </si>
  <si>
    <t>は、甲が使用する公職選挙法第１４１条に定める選挙運動用自動車の運転について次のとおり契</t>
    <rPh sb="2" eb="3">
      <t>コウ</t>
    </rPh>
    <rPh sb="4" eb="6">
      <t>シヨウ</t>
    </rPh>
    <rPh sb="8" eb="10">
      <t>コウショク</t>
    </rPh>
    <rPh sb="10" eb="13">
      <t>センキョホウ</t>
    </rPh>
    <rPh sb="13" eb="14">
      <t>ダイ</t>
    </rPh>
    <rPh sb="17" eb="18">
      <t>ジョウ</t>
    </rPh>
    <rPh sb="19" eb="20">
      <t>サダ</t>
    </rPh>
    <rPh sb="22" eb="24">
      <t>センキョ</t>
    </rPh>
    <rPh sb="24" eb="27">
      <t>ウンドウヨウ</t>
    </rPh>
    <rPh sb="27" eb="30">
      <t>ジドウシャ</t>
    </rPh>
    <rPh sb="31" eb="33">
      <t>ウンテン</t>
    </rPh>
    <phoneticPr fontId="3"/>
  </si>
  <si>
    <t>約を締結する。</t>
    <phoneticPr fontId="3"/>
  </si>
  <si>
    <t>は、印刷物の作成について次のとおり契約を締結する。</t>
    <rPh sb="2" eb="5">
      <t>インサツブツ</t>
    </rPh>
    <rPh sb="6" eb="8">
      <t>サクセイ</t>
    </rPh>
    <phoneticPr fontId="3"/>
  </si>
  <si>
    <t>は、次の立札・看板の作成について次のとおり契約を締結する。</t>
    <rPh sb="2" eb="3">
      <t>ツギ</t>
    </rPh>
    <rPh sb="4" eb="6">
      <t>タテフダ</t>
    </rPh>
    <rPh sb="7" eb="9">
      <t>カンバン</t>
    </rPh>
    <rPh sb="10" eb="12">
      <t>サクセイ</t>
    </rPh>
    <phoneticPr fontId="3"/>
  </si>
  <si>
    <t>⇒氏名結合</t>
    <rPh sb="1" eb="3">
      <t>シメイ</t>
    </rPh>
    <rPh sb="3" eb="5">
      <t>ケツゴウ</t>
    </rPh>
    <phoneticPr fontId="3"/>
  </si>
  <si>
    <t>　参議院青森県選挙区選出議員選挙候補者</t>
    <rPh sb="1" eb="4">
      <t>サンギイン</t>
    </rPh>
    <rPh sb="4" eb="7">
      <t>アオモリケン</t>
    </rPh>
    <rPh sb="7" eb="10">
      <t>センキョク</t>
    </rPh>
    <rPh sb="10" eb="12">
      <t>センシュツ</t>
    </rPh>
    <rPh sb="12" eb="14">
      <t>ギイン</t>
    </rPh>
    <rPh sb="14" eb="16">
      <t>センキョ</t>
    </rPh>
    <phoneticPr fontId="3"/>
  </si>
  <si>
    <t>　　         （以下「甲」</t>
    <phoneticPr fontId="3"/>
  </si>
  <si>
    <t>事項について、下記のとおり異動があったので届け出ます。</t>
    <rPh sb="7" eb="9">
      <t>カキ</t>
    </rPh>
    <rPh sb="13" eb="15">
      <t>イドウ</t>
    </rPh>
    <rPh sb="21" eb="22">
      <t>トド</t>
    </rPh>
    <rPh sb="23" eb="24">
      <t>デ</t>
    </rPh>
    <phoneticPr fontId="3"/>
  </si>
  <si>
    <t>公営17請求内訳</t>
    <rPh sb="0" eb="2">
      <t>コウエイ</t>
    </rPh>
    <rPh sb="4" eb="6">
      <t>セイキュウ</t>
    </rPh>
    <rPh sb="6" eb="8">
      <t>ウチワケ</t>
    </rPh>
    <phoneticPr fontId="3"/>
  </si>
  <si>
    <t>自動車等取付用立札・看板作成証明書</t>
    <rPh sb="0" eb="3">
      <t>ジドウシャ</t>
    </rPh>
    <rPh sb="3" eb="4">
      <t>トウ</t>
    </rPh>
    <rPh sb="4" eb="7">
      <t>トリツケヨウ</t>
    </rPh>
    <rPh sb="7" eb="9">
      <t>タテフダ</t>
    </rPh>
    <rPh sb="10" eb="12">
      <t>カンバン</t>
    </rPh>
    <rPh sb="12" eb="14">
      <t>サクセイ</t>
    </rPh>
    <rPh sb="14" eb="17">
      <t>ショウメイショ</t>
    </rPh>
    <phoneticPr fontId="3"/>
  </si>
  <si>
    <t xml:space="preserve">        イ　確認された作成枚数が35,000枚以下の場合</t>
    <rPh sb="10" eb="12">
      <t>カクニン</t>
    </rPh>
    <rPh sb="15" eb="17">
      <t>サクセイ</t>
    </rPh>
    <rPh sb="17" eb="19">
      <t>マイスウ</t>
    </rPh>
    <rPh sb="26" eb="27">
      <t>マイ</t>
    </rPh>
    <rPh sb="27" eb="29">
      <t>イカ</t>
    </rPh>
    <rPh sb="30" eb="32">
      <t>バアイ</t>
    </rPh>
    <phoneticPr fontId="3"/>
  </si>
  <si>
    <t>　ロ　確認された作成枚数が35,000枚を超える場合</t>
    <rPh sb="3" eb="5">
      <t>カクニン</t>
    </rPh>
    <rPh sb="8" eb="10">
      <t>サクセイ</t>
    </rPh>
    <rPh sb="10" eb="12">
      <t>マイスウ</t>
    </rPh>
    <rPh sb="19" eb="20">
      <t>マイ</t>
    </rPh>
    <rPh sb="21" eb="22">
      <t>コ</t>
    </rPh>
    <rPh sb="24" eb="26">
      <t>バアイ</t>
    </rPh>
    <phoneticPr fontId="3"/>
  </si>
  <si>
    <t>葉書作成枚数</t>
    <rPh sb="0" eb="2">
      <t>ハガキ</t>
    </rPh>
    <rPh sb="2" eb="4">
      <t>サクセイ</t>
    </rPh>
    <rPh sb="4" eb="6">
      <t>マイスウ</t>
    </rPh>
    <phoneticPr fontId="3"/>
  </si>
  <si>
    <t>35,000枚以下の場合</t>
    <rPh sb="6" eb="7">
      <t>マイ</t>
    </rPh>
    <rPh sb="7" eb="9">
      <t>イカ</t>
    </rPh>
    <rPh sb="10" eb="12">
      <t>バアイ</t>
    </rPh>
    <phoneticPr fontId="3"/>
  </si>
  <si>
    <t>35,001枚以上の場合</t>
    <rPh sb="6" eb="9">
      <t>マイイジョウ</t>
    </rPh>
    <rPh sb="10" eb="12">
      <t>バアイ</t>
    </rPh>
    <phoneticPr fontId="3"/>
  </si>
  <si>
    <t>職務代行開始（廃止）年月日</t>
    <rPh sb="0" eb="2">
      <t>ショクム</t>
    </rPh>
    <rPh sb="2" eb="4">
      <t>ダイコウ</t>
    </rPh>
    <rPh sb="4" eb="6">
      <t>カイシ</t>
    </rPh>
    <rPh sb="7" eb="9">
      <t>ハイシ</t>
    </rPh>
    <rPh sb="10" eb="13">
      <t>ネンガッピ</t>
    </rPh>
    <phoneticPr fontId="3"/>
  </si>
  <si>
    <t>　　　話通訳者」と、専ら要約筆記（同法第１９７条の２第２項に規定する要約筆記をいう。）のために使用</t>
    <rPh sb="10" eb="11">
      <t>モッパ</t>
    </rPh>
    <rPh sb="12" eb="14">
      <t>ヨウヤク</t>
    </rPh>
    <rPh sb="14" eb="16">
      <t>ヒッキ</t>
    </rPh>
    <rPh sb="17" eb="19">
      <t>ドウホウ</t>
    </rPh>
    <rPh sb="19" eb="20">
      <t>ダイ</t>
    </rPh>
    <rPh sb="23" eb="24">
      <t>ジョウ</t>
    </rPh>
    <rPh sb="26" eb="27">
      <t>ダイ</t>
    </rPh>
    <rPh sb="28" eb="29">
      <t>コウ</t>
    </rPh>
    <rPh sb="30" eb="32">
      <t>キテイ</t>
    </rPh>
    <rPh sb="34" eb="36">
      <t>ヨウヤク</t>
    </rPh>
    <rPh sb="36" eb="38">
      <t>ヒッキ</t>
    </rPh>
    <rPh sb="47" eb="49">
      <t>シヨウ</t>
    </rPh>
    <phoneticPr fontId="3"/>
  </si>
  <si>
    <t>　　　する者にあっては「要約筆記者」と記載してください。</t>
    <phoneticPr fontId="3"/>
  </si>
  <si>
    <t>ポスター作成単価算定</t>
    <rPh sb="4" eb="6">
      <t>サクセイ</t>
    </rPh>
    <rPh sb="6" eb="8">
      <t>タンカ</t>
    </rPh>
    <rPh sb="8" eb="10">
      <t>サンテイ</t>
    </rPh>
    <phoneticPr fontId="3"/>
  </si>
  <si>
    <t>　上記のとおり政見放送の申込みをします。</t>
    <rPh sb="1" eb="3">
      <t>ジョウキ</t>
    </rPh>
    <rPh sb="7" eb="9">
      <t>セイケン</t>
    </rPh>
    <rPh sb="9" eb="11">
      <t>ホウソウ</t>
    </rPh>
    <rPh sb="12" eb="14">
      <t>モウシコ</t>
    </rPh>
    <phoneticPr fontId="3"/>
  </si>
  <si>
    <t>　　８　上記の表中、記載欄に不足を生じる場合は、備考欄に「別紙のとおり」と記入の上、別紙</t>
    <rPh sb="4" eb="6">
      <t>ジョウキ</t>
    </rPh>
    <rPh sb="7" eb="9">
      <t>ヒョウチュウ</t>
    </rPh>
    <rPh sb="10" eb="12">
      <t>キサイ</t>
    </rPh>
    <rPh sb="12" eb="13">
      <t>ラン</t>
    </rPh>
    <rPh sb="14" eb="16">
      <t>フソク</t>
    </rPh>
    <rPh sb="17" eb="18">
      <t>ショウ</t>
    </rPh>
    <rPh sb="20" eb="22">
      <t>バアイ</t>
    </rPh>
    <rPh sb="24" eb="26">
      <t>ビコウ</t>
    </rPh>
    <rPh sb="26" eb="27">
      <t>ラン</t>
    </rPh>
    <rPh sb="29" eb="31">
      <t>ベッシ</t>
    </rPh>
    <rPh sb="37" eb="39">
      <t>キニュウ</t>
    </rPh>
    <rPh sb="40" eb="41">
      <t>ウエ</t>
    </rPh>
    <rPh sb="42" eb="44">
      <t>ベッシ</t>
    </rPh>
    <phoneticPr fontId="3"/>
  </si>
  <si>
    <t>　　　に記載し、この証明書を添付してください。</t>
    <rPh sb="4" eb="6">
      <t>キサイ</t>
    </rPh>
    <rPh sb="10" eb="13">
      <t>ショウメイショ</t>
    </rPh>
    <rPh sb="14" eb="16">
      <t>テンプ</t>
    </rPh>
    <phoneticPr fontId="3"/>
  </si>
  <si>
    <t>　　７　上記の表中、記載欄に不足を生じる場合には、備考欄に「別紙のとおり」と記入のうえ、</t>
    <rPh sb="4" eb="6">
      <t>ジョウキ</t>
    </rPh>
    <rPh sb="7" eb="9">
      <t>ヒョウチュウ</t>
    </rPh>
    <rPh sb="10" eb="12">
      <t>キサイ</t>
    </rPh>
    <rPh sb="12" eb="13">
      <t>ラン</t>
    </rPh>
    <rPh sb="14" eb="16">
      <t>フソク</t>
    </rPh>
    <rPh sb="17" eb="18">
      <t>ショウ</t>
    </rPh>
    <rPh sb="20" eb="22">
      <t>バアイ</t>
    </rPh>
    <rPh sb="25" eb="27">
      <t>ビコウ</t>
    </rPh>
    <rPh sb="27" eb="28">
      <t>ラン</t>
    </rPh>
    <rPh sb="30" eb="32">
      <t>ベッシ</t>
    </rPh>
    <rPh sb="38" eb="40">
      <t>キニュウ</t>
    </rPh>
    <phoneticPr fontId="3"/>
  </si>
  <si>
    <t>　　　別紙に記載し、この証明書に添付してください。</t>
    <rPh sb="3" eb="5">
      <t>ベッシ</t>
    </rPh>
    <rPh sb="6" eb="8">
      <t>キサイ</t>
    </rPh>
    <rPh sb="12" eb="15">
      <t>ショウメイショ</t>
    </rPh>
    <rPh sb="16" eb="18">
      <t>テンプ</t>
    </rPh>
    <phoneticPr fontId="3"/>
  </si>
  <si>
    <t>　　８　上記の表中、記載欄に不足を生じる場合には、備考欄に「別紙のとおり」と記入のうえ、</t>
    <rPh sb="4" eb="6">
      <t>ジョウキ</t>
    </rPh>
    <rPh sb="7" eb="9">
      <t>ヒョウチュウ</t>
    </rPh>
    <rPh sb="10" eb="12">
      <t>キサイ</t>
    </rPh>
    <rPh sb="12" eb="13">
      <t>ラン</t>
    </rPh>
    <rPh sb="14" eb="16">
      <t>フソク</t>
    </rPh>
    <rPh sb="17" eb="18">
      <t>ショウ</t>
    </rPh>
    <rPh sb="20" eb="22">
      <t>バアイ</t>
    </rPh>
    <rPh sb="25" eb="27">
      <t>ビコウ</t>
    </rPh>
    <rPh sb="27" eb="28">
      <t>ラン</t>
    </rPh>
    <rPh sb="30" eb="32">
      <t>ベッシ</t>
    </rPh>
    <rPh sb="38" eb="40">
      <t>キニュウ</t>
    </rPh>
    <phoneticPr fontId="3"/>
  </si>
  <si>
    <t>　　２ 　(D)欄には、次により算出した額を記載してください。</t>
    <rPh sb="8" eb="9">
      <t>ラン</t>
    </rPh>
    <rPh sb="12" eb="13">
      <t>ツギ</t>
    </rPh>
    <rPh sb="16" eb="18">
      <t>サンシュツ</t>
    </rPh>
    <rPh sb="20" eb="21">
      <t>ガク</t>
    </rPh>
    <rPh sb="22" eb="24">
      <t>キサイ</t>
    </rPh>
    <phoneticPr fontId="3"/>
  </si>
  <si>
    <t xml:space="preserve">     (1)  確認書により確認された作成枚数が35,000枚以下の場合</t>
    <rPh sb="10" eb="13">
      <t>カクニンショ</t>
    </rPh>
    <rPh sb="16" eb="18">
      <t>カクニン</t>
    </rPh>
    <rPh sb="21" eb="23">
      <t>サクセイ</t>
    </rPh>
    <rPh sb="23" eb="25">
      <t>マイスウ</t>
    </rPh>
    <rPh sb="32" eb="35">
      <t>マイイカ</t>
    </rPh>
    <phoneticPr fontId="3"/>
  </si>
  <si>
    <t xml:space="preserve">     (2)  確認書により確認された作成枚数が35,000枚を超える場合</t>
    <rPh sb="10" eb="13">
      <t>カクニンショ</t>
    </rPh>
    <rPh sb="16" eb="18">
      <t>カクニン</t>
    </rPh>
    <rPh sb="21" eb="23">
      <t>サクセイ</t>
    </rPh>
    <rPh sb="23" eb="25">
      <t>マイスウ</t>
    </rPh>
    <rPh sb="32" eb="33">
      <t>マイ</t>
    </rPh>
    <rPh sb="34" eb="35">
      <t>コ</t>
    </rPh>
    <phoneticPr fontId="3"/>
  </si>
  <si>
    <t xml:space="preserve">    ３　 (E)欄には、確認書により確認された作成枚数を記載してください。</t>
    <phoneticPr fontId="3"/>
  </si>
  <si>
    <t>　　４　 (G)欄には、(A)欄と(D)欄とを比較して少ない方の額を記載してください。</t>
    <phoneticPr fontId="3"/>
  </si>
  <si>
    <t xml:space="preserve">    ５　 (H)欄には、(B)欄と(E)欄とを比較して少ない方の枚数を記載してください。</t>
    <phoneticPr fontId="3"/>
  </si>
  <si>
    <t xml:space="preserve">    ６　候補者が供託物を没収された場合には、青森県に支払を請求することはできません。</t>
    <phoneticPr fontId="3"/>
  </si>
  <si>
    <t>　　２　「選挙区におけるポスター掲示場数」の欄には、ポスター作成証明書の「当該選挙区におけるポ</t>
    <rPh sb="5" eb="8">
      <t>センキョク</t>
    </rPh>
    <phoneticPr fontId="3"/>
  </si>
  <si>
    <t>　　　スター掲示場数」欄に記載されたポスター掲示場数を記載してください。</t>
    <phoneticPr fontId="3"/>
  </si>
  <si>
    <t>備考１　この請求書は、候補者から受領したポスター作成枚数確認書及びポスター作成証明書とともに選</t>
    <rPh sb="24" eb="26">
      <t>サクセイ</t>
    </rPh>
    <rPh sb="26" eb="28">
      <t>マイスウ</t>
    </rPh>
    <rPh sb="37" eb="39">
      <t>サクセイ</t>
    </rPh>
    <phoneticPr fontId="3"/>
  </si>
  <si>
    <t>　　　挙の期日後速やかに提出してください。</t>
    <phoneticPr fontId="3"/>
  </si>
  <si>
    <t>　　４　 (E)欄には、確認書により確認された作成枚数を記載してください。</t>
    <phoneticPr fontId="3"/>
  </si>
  <si>
    <t xml:space="preserve">    ５　 (G)欄には、(A)欄と(D)欄とを比較して少ない方の額を記載してください。</t>
    <phoneticPr fontId="3"/>
  </si>
  <si>
    <t xml:space="preserve">    ６　 (H)欄には、(B)欄と(E)欄とを比較して少ない方の枚数を記載してください。</t>
    <phoneticPr fontId="3"/>
  </si>
  <si>
    <t xml:space="preserve">    ７　候補者が供託物を没収された場合には、青森県に支払を請求することはできません。</t>
    <phoneticPr fontId="3"/>
  </si>
  <si>
    <t>選挙の公示日</t>
    <rPh sb="0" eb="2">
      <t>センキョ</t>
    </rPh>
    <rPh sb="3" eb="5">
      <t>コウジ</t>
    </rPh>
    <rPh sb="5" eb="6">
      <t>ビ</t>
    </rPh>
    <phoneticPr fontId="3"/>
  </si>
  <si>
    <t>R</t>
    <phoneticPr fontId="3"/>
  </si>
  <si>
    <t>選挙の公示日（西暦入力）</t>
    <rPh sb="0" eb="2">
      <t>センキョ</t>
    </rPh>
    <rPh sb="3" eb="5">
      <t>コウジ</t>
    </rPh>
    <rPh sb="5" eb="6">
      <t>ビ</t>
    </rPh>
    <rPh sb="7" eb="9">
      <t>セイレキ</t>
    </rPh>
    <rPh sb="9" eb="11">
      <t>ニュウリョク</t>
    </rPh>
    <phoneticPr fontId="3"/>
  </si>
  <si>
    <t>⇒西暦</t>
    <rPh sb="1" eb="3">
      <t>セイレキ</t>
    </rPh>
    <phoneticPr fontId="3"/>
  </si>
  <si>
    <t>（西暦で入力してください。）⇒和暦表示</t>
    <rPh sb="1" eb="2">
      <t>ニシ</t>
    </rPh>
    <rPh sb="2" eb="3">
      <t>レキ</t>
    </rPh>
    <rPh sb="4" eb="6">
      <t>ニュウリョク</t>
    </rPh>
    <rPh sb="15" eb="17">
      <t>ワレキ</t>
    </rPh>
    <rPh sb="17" eb="19">
      <t>ヒョウジ</t>
    </rPh>
    <phoneticPr fontId="3"/>
  </si>
  <si>
    <t>開票立会人就任承諾年月日（西暦）</t>
    <rPh sb="0" eb="2">
      <t>カイヒョウ</t>
    </rPh>
    <rPh sb="2" eb="4">
      <t>タチアイ</t>
    </rPh>
    <rPh sb="4" eb="5">
      <t>ニン</t>
    </rPh>
    <rPh sb="5" eb="7">
      <t>シュウニン</t>
    </rPh>
    <rPh sb="7" eb="9">
      <t>ショウダク</t>
    </rPh>
    <rPh sb="9" eb="10">
      <t>ネン</t>
    </rPh>
    <rPh sb="10" eb="11">
      <t>ツキ</t>
    </rPh>
    <rPh sb="11" eb="12">
      <t>ビ</t>
    </rPh>
    <rPh sb="13" eb="15">
      <t>セイレキ</t>
    </rPh>
    <phoneticPr fontId="3"/>
  </si>
  <si>
    <t>開票立会人届出年月日（西暦入力）</t>
    <rPh sb="0" eb="2">
      <t>カイヒョウ</t>
    </rPh>
    <rPh sb="2" eb="4">
      <t>タチアイ</t>
    </rPh>
    <rPh sb="4" eb="5">
      <t>ニン</t>
    </rPh>
    <rPh sb="5" eb="7">
      <t>トドケデ</t>
    </rPh>
    <rPh sb="7" eb="10">
      <t>ネンガッピ</t>
    </rPh>
    <rPh sb="11" eb="13">
      <t>セイレキ</t>
    </rPh>
    <rPh sb="13" eb="15">
      <t>ニュウリョク</t>
    </rPh>
    <phoneticPr fontId="3"/>
  </si>
  <si>
    <t>⇒令和元年表示</t>
    <rPh sb="1" eb="3">
      <t>レイワ</t>
    </rPh>
    <rPh sb="3" eb="5">
      <t>ガンネン</t>
    </rPh>
    <rPh sb="5" eb="7">
      <t>ヒョウジ</t>
    </rPh>
    <phoneticPr fontId="3"/>
  </si>
  <si>
    <t>議員選挙において候補者となることができない者でないことを誓います。</t>
    <rPh sb="2" eb="4">
      <t>センキョ</t>
    </rPh>
    <phoneticPr fontId="3"/>
  </si>
  <si>
    <t>　　２　公職選挙法第１５０条第１項第２号イ又はロに掲げる者が同条第２項の政見の放送のための録画をす</t>
    <phoneticPr fontId="3"/>
  </si>
  <si>
    <t>　　　る場合において、その者が同法第１９７条の２第２項の規定により専ら手話通訳のために使用する者に</t>
    <phoneticPr fontId="3"/>
  </si>
  <si>
    <t>　　　対して報酬を支給するときは、「使用する期間」の欄に、同法第８６条の４第１項、第２項、第５項の</t>
    <phoneticPr fontId="3"/>
  </si>
  <si>
    <t>　　　規定による届出のあつた日から当該選挙の期日の前日までの間のいずれかの日（その日に使用する者が</t>
    <phoneticPr fontId="3"/>
  </si>
  <si>
    <t>　　　当該専ら手話通訳のために使用する者を含め５０人を超えない日に限る。）を記載し、「備考」の欄に</t>
    <phoneticPr fontId="3"/>
  </si>
  <si>
    <t>　　　「公職選挙法施行令第１２９条第７項に規定する場合である」と記載してください。</t>
    <phoneticPr fontId="3"/>
  </si>
  <si>
    <t>します。</t>
    <phoneticPr fontId="3"/>
  </si>
  <si>
    <t>様式15</t>
    <phoneticPr fontId="3"/>
  </si>
  <si>
    <t>様式16</t>
  </si>
  <si>
    <t>様式17</t>
  </si>
  <si>
    <t>様式18</t>
  </si>
  <si>
    <t>様式19</t>
    <phoneticPr fontId="3"/>
  </si>
  <si>
    <t>候補者届出事項の異動届出書</t>
    <rPh sb="0" eb="3">
      <t>コウホシャ</t>
    </rPh>
    <rPh sb="3" eb="5">
      <t>トドケデ</t>
    </rPh>
    <rPh sb="5" eb="7">
      <t>ジコウ</t>
    </rPh>
    <rPh sb="8" eb="10">
      <t>イドウ</t>
    </rPh>
    <rPh sb="10" eb="13">
      <t>トドケデショ</t>
    </rPh>
    <phoneticPr fontId="3"/>
  </si>
  <si>
    <t>政見様式１</t>
    <rPh sb="0" eb="2">
      <t>セイケン</t>
    </rPh>
    <rPh sb="2" eb="4">
      <t>ヨウシキ</t>
    </rPh>
    <phoneticPr fontId="3"/>
  </si>
  <si>
    <t>氏　　名
連絡場所</t>
    <rPh sb="0" eb="1">
      <t>ウジ</t>
    </rPh>
    <rPh sb="3" eb="4">
      <t>ナ</t>
    </rPh>
    <rPh sb="5" eb="7">
      <t>レンラク</t>
    </rPh>
    <rPh sb="7" eb="9">
      <t>バショ</t>
    </rPh>
    <phoneticPr fontId="3"/>
  </si>
  <si>
    <t>持込み</t>
    <rPh sb="0" eb="2">
      <t>モチコ</t>
    </rPh>
    <phoneticPr fontId="3"/>
  </si>
  <si>
    <t>（ラジオ使用　　有　・　無）</t>
    <rPh sb="4" eb="6">
      <t>シヨウ</t>
    </rPh>
    <rPh sb="8" eb="9">
      <t>ユウ</t>
    </rPh>
    <rPh sb="12" eb="13">
      <t>ム</t>
    </rPh>
    <phoneticPr fontId="3"/>
  </si>
  <si>
    <t>推薦団体の名称、本部の所在地及び代表者の氏名</t>
    <rPh sb="0" eb="2">
      <t>スイセン</t>
    </rPh>
    <rPh sb="2" eb="4">
      <t>ダンタイ</t>
    </rPh>
    <rPh sb="5" eb="7">
      <t>メイショウ</t>
    </rPh>
    <rPh sb="8" eb="10">
      <t>ホンブ</t>
    </rPh>
    <rPh sb="11" eb="14">
      <t>ショザイチ</t>
    </rPh>
    <rPh sb="14" eb="15">
      <t>オヨ</t>
    </rPh>
    <rPh sb="16" eb="19">
      <t>ダイヒョウシャ</t>
    </rPh>
    <rPh sb="20" eb="22">
      <t>シメイ</t>
    </rPh>
    <phoneticPr fontId="3"/>
  </si>
  <si>
    <t>ふりがな
名　　称</t>
    <rPh sb="5" eb="6">
      <t>メイ</t>
    </rPh>
    <rPh sb="8" eb="9">
      <t>ショウ</t>
    </rPh>
    <phoneticPr fontId="3"/>
  </si>
  <si>
    <t>本部の所在地</t>
    <rPh sb="0" eb="2">
      <t>ホンブ</t>
    </rPh>
    <rPh sb="3" eb="6">
      <t>ショザイチ</t>
    </rPh>
    <phoneticPr fontId="3"/>
  </si>
  <si>
    <t>代表者の氏名</t>
    <rPh sb="0" eb="3">
      <t>ダイヒョウシャ</t>
    </rPh>
    <rPh sb="4" eb="6">
      <t>シメイ</t>
    </rPh>
    <phoneticPr fontId="3"/>
  </si>
  <si>
    <t>局収録</t>
    <rPh sb="0" eb="1">
      <t>キョク</t>
    </rPh>
    <rPh sb="1" eb="3">
      <t>シュウロク</t>
    </rPh>
    <phoneticPr fontId="3"/>
  </si>
  <si>
    <t>日本放送協会においてのみ収録</t>
    <rPh sb="0" eb="2">
      <t>ニホン</t>
    </rPh>
    <rPh sb="2" eb="4">
      <t>ホウソウ</t>
    </rPh>
    <rPh sb="4" eb="6">
      <t>キョウカイ</t>
    </rPh>
    <rPh sb="12" eb="14">
      <t>シュウロク</t>
    </rPh>
    <phoneticPr fontId="3"/>
  </si>
  <si>
    <t>手話通訳を
付す場合の
手話通訳士</t>
    <rPh sb="0" eb="2">
      <t>シュワ</t>
    </rPh>
    <rPh sb="2" eb="4">
      <t>ツウヤク</t>
    </rPh>
    <rPh sb="6" eb="7">
      <t>フ</t>
    </rPh>
    <rPh sb="8" eb="10">
      <t>バアイ</t>
    </rPh>
    <rPh sb="12" eb="14">
      <t>シュワ</t>
    </rPh>
    <rPh sb="14" eb="16">
      <t>ツウヤク</t>
    </rPh>
    <rPh sb="16" eb="17">
      <t>シ</t>
    </rPh>
    <phoneticPr fontId="3"/>
  </si>
  <si>
    <t>ふりがな
氏　　名</t>
    <rPh sb="5" eb="6">
      <t>ウジ</t>
    </rPh>
    <rPh sb="8" eb="9">
      <t>メイ</t>
    </rPh>
    <phoneticPr fontId="3"/>
  </si>
  <si>
    <t>連絡先</t>
    <rPh sb="0" eb="3">
      <t>レンラクサキ</t>
    </rPh>
    <phoneticPr fontId="3"/>
  </si>
  <si>
    <t>選　　　　　択</t>
    <rPh sb="0" eb="1">
      <t>セン</t>
    </rPh>
    <rPh sb="6" eb="7">
      <t>タク</t>
    </rPh>
    <phoneticPr fontId="3"/>
  </si>
  <si>
    <t>　ラジオ</t>
    <phoneticPr fontId="3"/>
  </si>
  <si>
    <t>電話（　　　　　　　　　　　　　　　）</t>
    <rPh sb="0" eb="2">
      <t>デンワ</t>
    </rPh>
    <phoneticPr fontId="3"/>
  </si>
  <si>
    <t>（実施放送局）</t>
    <rPh sb="1" eb="3">
      <t>ジッシ</t>
    </rPh>
    <rPh sb="3" eb="6">
      <t>ホウソウキョク</t>
    </rPh>
    <phoneticPr fontId="3"/>
  </si>
  <si>
    <t>備考１　「候補者名」の欄には当該選挙長が認定した通称を使用する場合は通称を記載し</t>
    <phoneticPr fontId="3"/>
  </si>
  <si>
    <t>　　　てください。</t>
    <phoneticPr fontId="3"/>
  </si>
  <si>
    <t>　　２　「所属党派名」の欄には、所属党派証明書に記載された党派を記載してください。</t>
    <phoneticPr fontId="3"/>
  </si>
  <si>
    <t>　　　所属党派証明書のない候補者は「無所属」と記載してください。</t>
    <phoneticPr fontId="3"/>
  </si>
  <si>
    <t>　　３　「選択」の欄中「持込み」の欄又は「局収録」の欄には、選択する方式に該当す</t>
    <phoneticPr fontId="3"/>
  </si>
  <si>
    <t>　　　る箇所に「○」を記入してください。なお、事前の申込みを行う場合において、持</t>
    <phoneticPr fontId="3"/>
  </si>
  <si>
    <t>　　　込みを選択し、公職選挙法第１５０条第１項第２号イに掲げる者に該当するときは、</t>
    <phoneticPr fontId="3"/>
  </si>
  <si>
    <t>政見様式６－１</t>
    <rPh sb="0" eb="2">
      <t>セイケン</t>
    </rPh>
    <rPh sb="2" eb="4">
      <t>ヨウシキ</t>
    </rPh>
    <phoneticPr fontId="3"/>
  </si>
  <si>
    <t>政見様式２</t>
    <rPh sb="0" eb="2">
      <t>セイケン</t>
    </rPh>
    <rPh sb="2" eb="4">
      <t>ヨウシキ</t>
    </rPh>
    <phoneticPr fontId="3"/>
  </si>
  <si>
    <t>　本政党（政治団体）は、所属する衆議院議員又は参議院議員を、下記のとおり５人以上有しており、</t>
    <rPh sb="1" eb="2">
      <t>ホン</t>
    </rPh>
    <rPh sb="2" eb="4">
      <t>セイトウ</t>
    </rPh>
    <rPh sb="5" eb="7">
      <t>セイジ</t>
    </rPh>
    <rPh sb="7" eb="9">
      <t>ダンタイ</t>
    </rPh>
    <rPh sb="12" eb="14">
      <t>ショゾク</t>
    </rPh>
    <rPh sb="16" eb="19">
      <t>シュウギイン</t>
    </rPh>
    <rPh sb="19" eb="21">
      <t>ギイン</t>
    </rPh>
    <rPh sb="21" eb="22">
      <t>マタ</t>
    </rPh>
    <rPh sb="23" eb="26">
      <t>サンギイン</t>
    </rPh>
    <rPh sb="26" eb="28">
      <t>ギイン</t>
    </rPh>
    <rPh sb="30" eb="32">
      <t>カキ</t>
    </rPh>
    <rPh sb="37" eb="38">
      <t>ヒト</t>
    </rPh>
    <rPh sb="38" eb="40">
      <t>イジョウ</t>
    </rPh>
    <rPh sb="40" eb="41">
      <t>ユウ</t>
    </rPh>
    <phoneticPr fontId="3"/>
  </si>
  <si>
    <t>政党その他の政治団体の名称</t>
    <rPh sb="0" eb="2">
      <t>セイトウ</t>
    </rPh>
    <rPh sb="4" eb="5">
      <t>タ</t>
    </rPh>
    <rPh sb="6" eb="8">
      <t>セイジ</t>
    </rPh>
    <rPh sb="8" eb="10">
      <t>ダンタイ</t>
    </rPh>
    <rPh sb="11" eb="13">
      <t>メイショウ</t>
    </rPh>
    <phoneticPr fontId="3"/>
  </si>
  <si>
    <t>　　本部の所在地　</t>
    <rPh sb="2" eb="4">
      <t>ホンブ</t>
    </rPh>
    <rPh sb="5" eb="8">
      <t>ショザイチ</t>
    </rPh>
    <phoneticPr fontId="3"/>
  </si>
  <si>
    <t>　代 　表　 者　</t>
    <rPh sb="1" eb="2">
      <t>ダイ</t>
    </rPh>
    <rPh sb="4" eb="5">
      <t>ヒョウ</t>
    </rPh>
    <rPh sb="7" eb="8">
      <t>シャ</t>
    </rPh>
    <phoneticPr fontId="3"/>
  </si>
  <si>
    <t>衆議院議員又は　参議院議員の別</t>
    <rPh sb="0" eb="3">
      <t>シュウギイン</t>
    </rPh>
    <rPh sb="3" eb="5">
      <t>ギイン</t>
    </rPh>
    <rPh sb="5" eb="6">
      <t>マタ</t>
    </rPh>
    <rPh sb="8" eb="11">
      <t>サンギイン</t>
    </rPh>
    <rPh sb="11" eb="13">
      <t>ギイン</t>
    </rPh>
    <rPh sb="14" eb="15">
      <t>ベツ</t>
    </rPh>
    <phoneticPr fontId="3"/>
  </si>
  <si>
    <t>氏　　　　名</t>
    <rPh sb="0" eb="1">
      <t>ウジ</t>
    </rPh>
    <rPh sb="5" eb="6">
      <t>メイ</t>
    </rPh>
    <phoneticPr fontId="3"/>
  </si>
  <si>
    <t>選挙執行年月日</t>
    <rPh sb="0" eb="2">
      <t>センキョ</t>
    </rPh>
    <rPh sb="2" eb="4">
      <t>シッコウ</t>
    </rPh>
    <rPh sb="4" eb="7">
      <t>ネンガッピ</t>
    </rPh>
    <phoneticPr fontId="3"/>
  </si>
  <si>
    <t>１　「選挙区」欄は、参議院比例代表選出議員については、「比例代表」と記載しなければなりませ</t>
    <rPh sb="3" eb="6">
      <t>センキョク</t>
    </rPh>
    <rPh sb="7" eb="8">
      <t>ラン</t>
    </rPh>
    <rPh sb="10" eb="13">
      <t>サンギイン</t>
    </rPh>
    <rPh sb="13" eb="15">
      <t>ヒレイ</t>
    </rPh>
    <rPh sb="15" eb="17">
      <t>ダイヒョウ</t>
    </rPh>
    <rPh sb="17" eb="19">
      <t>センシュツ</t>
    </rPh>
    <rPh sb="19" eb="21">
      <t>ギイン</t>
    </rPh>
    <rPh sb="28" eb="30">
      <t>ヒレイ</t>
    </rPh>
    <rPh sb="30" eb="32">
      <t>ダイヒョウ</t>
    </rPh>
    <rPh sb="34" eb="36">
      <t>キサイ</t>
    </rPh>
    <phoneticPr fontId="3"/>
  </si>
  <si>
    <t>　ん。</t>
    <phoneticPr fontId="3"/>
  </si>
  <si>
    <t>（添付書類１）</t>
    <rPh sb="1" eb="3">
      <t>テンプ</t>
    </rPh>
    <rPh sb="3" eb="5">
      <t>ショルイ</t>
    </rPh>
    <phoneticPr fontId="3"/>
  </si>
  <si>
    <t>に所属する</t>
    <rPh sb="1" eb="3">
      <t>ショゾク</t>
    </rPh>
    <phoneticPr fontId="3"/>
  </si>
  <si>
    <t>衆議院議員</t>
  </si>
  <si>
    <t>代表者氏名</t>
    <rPh sb="0" eb="3">
      <t>ダイヒョウシャ</t>
    </rPh>
    <rPh sb="3" eb="5">
      <t>シメイ</t>
    </rPh>
    <phoneticPr fontId="3"/>
  </si>
  <si>
    <t>（添付書類２）</t>
    <rPh sb="1" eb="3">
      <t>テンプ</t>
    </rPh>
    <rPh sb="3" eb="5">
      <t>ショルイ</t>
    </rPh>
    <phoneticPr fontId="3"/>
  </si>
  <si>
    <t>　　政党その他の政治団体の名称</t>
    <rPh sb="2" eb="4">
      <t>セイトウ</t>
    </rPh>
    <rPh sb="6" eb="7">
      <t>タ</t>
    </rPh>
    <rPh sb="8" eb="10">
      <t>セイジ</t>
    </rPh>
    <rPh sb="10" eb="12">
      <t>ダンタイ</t>
    </rPh>
    <rPh sb="13" eb="15">
      <t>メイショウ</t>
    </rPh>
    <phoneticPr fontId="3"/>
  </si>
  <si>
    <t>党（政治団体）の得票総数は　　　　　　　　　　　票であり、本政党（政治団体）は、公職選挙法</t>
    <rPh sb="0" eb="1">
      <t>トウ</t>
    </rPh>
    <rPh sb="24" eb="25">
      <t>ヒョウ</t>
    </rPh>
    <rPh sb="29" eb="30">
      <t>ホン</t>
    </rPh>
    <rPh sb="30" eb="32">
      <t>セイトウ</t>
    </rPh>
    <rPh sb="33" eb="35">
      <t>セイジ</t>
    </rPh>
    <rPh sb="35" eb="37">
      <t>ダンタイ</t>
    </rPh>
    <rPh sb="40" eb="42">
      <t>コウショク</t>
    </rPh>
    <rPh sb="42" eb="45">
      <t>センキョホウ</t>
    </rPh>
    <phoneticPr fontId="3"/>
  </si>
  <si>
    <t>（内訳）</t>
    <rPh sb="1" eb="3">
      <t>ウチワケ</t>
    </rPh>
    <phoneticPr fontId="3"/>
  </si>
  <si>
    <t>公職の候補者の氏名</t>
    <rPh sb="0" eb="2">
      <t>コウショク</t>
    </rPh>
    <rPh sb="3" eb="6">
      <t>コウホシャ</t>
    </rPh>
    <rPh sb="7" eb="9">
      <t>シメイ</t>
    </rPh>
    <phoneticPr fontId="3"/>
  </si>
  <si>
    <t>得　　票　　数</t>
    <rPh sb="0" eb="1">
      <t>エ</t>
    </rPh>
    <rPh sb="3" eb="4">
      <t>ヒョウ</t>
    </rPh>
    <rPh sb="6" eb="7">
      <t>スウ</t>
    </rPh>
    <phoneticPr fontId="3"/>
  </si>
  <si>
    <t>（その１）</t>
    <phoneticPr fontId="3"/>
  </si>
  <si>
    <t>政見放送の録音・録画に録音物を使用とする場合における録音用原稿用紙</t>
    <rPh sb="0" eb="2">
      <t>セイケン</t>
    </rPh>
    <rPh sb="2" eb="4">
      <t>ホウソウ</t>
    </rPh>
    <rPh sb="5" eb="7">
      <t>ロクオン</t>
    </rPh>
    <rPh sb="8" eb="10">
      <t>ロクガ</t>
    </rPh>
    <rPh sb="11" eb="13">
      <t>ロクオン</t>
    </rPh>
    <rPh sb="13" eb="14">
      <t>ブツ</t>
    </rPh>
    <rPh sb="15" eb="17">
      <t>シヨウ</t>
    </rPh>
    <rPh sb="20" eb="22">
      <t>バアイ</t>
    </rPh>
    <rPh sb="26" eb="29">
      <t>ロクオンヨウ</t>
    </rPh>
    <rPh sb="29" eb="31">
      <t>ゲンコウ</t>
    </rPh>
    <rPh sb="31" eb="33">
      <t>ヨウシ</t>
    </rPh>
    <phoneticPr fontId="3"/>
  </si>
  <si>
    <t>録音物使用申請者氏名</t>
    <rPh sb="0" eb="2">
      <t>ロクオン</t>
    </rPh>
    <rPh sb="2" eb="3">
      <t>ブツ</t>
    </rPh>
    <rPh sb="3" eb="5">
      <t>シヨウ</t>
    </rPh>
    <rPh sb="5" eb="7">
      <t>シンセイ</t>
    </rPh>
    <rPh sb="7" eb="8">
      <t>シャ</t>
    </rPh>
    <rPh sb="8" eb="10">
      <t>シメイ</t>
    </rPh>
    <phoneticPr fontId="3"/>
  </si>
  <si>
    <t>（その２）</t>
    <phoneticPr fontId="3"/>
  </si>
  <si>
    <t>（その３）</t>
    <phoneticPr fontId="3"/>
  </si>
  <si>
    <t>（その６）</t>
    <phoneticPr fontId="3"/>
  </si>
  <si>
    <t>　　　ともに提出してください。</t>
    <phoneticPr fontId="3"/>
  </si>
  <si>
    <t>備考一　録音用原稿は、この用紙により政見放送の申込みの際、録音物使用申請書等と</t>
    <rPh sb="0" eb="2">
      <t>ビコウ</t>
    </rPh>
    <rPh sb="2" eb="3">
      <t>１</t>
    </rPh>
    <rPh sb="4" eb="7">
      <t>ロクオンヨウ</t>
    </rPh>
    <rPh sb="7" eb="9">
      <t>ゲンコウ</t>
    </rPh>
    <rPh sb="13" eb="15">
      <t>ヨウシ</t>
    </rPh>
    <rPh sb="18" eb="20">
      <t>セイケン</t>
    </rPh>
    <rPh sb="20" eb="22">
      <t>ホウソウ</t>
    </rPh>
    <rPh sb="23" eb="25">
      <t>モウシコ</t>
    </rPh>
    <rPh sb="27" eb="28">
      <t>サイ</t>
    </rPh>
    <rPh sb="29" eb="31">
      <t>ロクオン</t>
    </rPh>
    <rPh sb="31" eb="32">
      <t>ブツ</t>
    </rPh>
    <rPh sb="32" eb="34">
      <t>シヨウ</t>
    </rPh>
    <rPh sb="34" eb="38">
      <t>シンセイショトウ</t>
    </rPh>
    <phoneticPr fontId="3"/>
  </si>
  <si>
    <t>　右のとおり提出します。</t>
    <rPh sb="1" eb="2">
      <t>ミギ</t>
    </rPh>
    <rPh sb="6" eb="8">
      <t>テイシュツ</t>
    </rPh>
    <phoneticPr fontId="3"/>
  </si>
  <si>
    <t>録音物使用申請者の住所</t>
    <rPh sb="0" eb="2">
      <t>ロクオン</t>
    </rPh>
    <rPh sb="2" eb="3">
      <t>ブツ</t>
    </rPh>
    <rPh sb="3" eb="5">
      <t>シヨウ</t>
    </rPh>
    <rPh sb="5" eb="7">
      <t>シンセイ</t>
    </rPh>
    <rPh sb="7" eb="8">
      <t>シャ</t>
    </rPh>
    <rPh sb="9" eb="11">
      <t>ジュウショ</t>
    </rPh>
    <phoneticPr fontId="3"/>
  </si>
  <si>
    <t>氏　　名</t>
    <rPh sb="0" eb="1">
      <t>シ</t>
    </rPh>
    <rPh sb="3" eb="4">
      <t>メイ</t>
    </rPh>
    <phoneticPr fontId="3"/>
  </si>
  <si>
    <t>政見放送用の録音・録画の契約届出書</t>
    <rPh sb="0" eb="2">
      <t>セイケン</t>
    </rPh>
    <rPh sb="2" eb="5">
      <t>ホウソウヨウ</t>
    </rPh>
    <rPh sb="6" eb="8">
      <t>ロクオン</t>
    </rPh>
    <rPh sb="9" eb="11">
      <t>ロクガ</t>
    </rPh>
    <rPh sb="12" eb="14">
      <t>ケイヤク</t>
    </rPh>
    <rPh sb="14" eb="17">
      <t>トドケデショ</t>
    </rPh>
    <phoneticPr fontId="3"/>
  </si>
  <si>
    <t>　次のとおり政見放送用の録音・録画の契約を締結したので届け出ます。</t>
    <rPh sb="1" eb="2">
      <t>ツギ</t>
    </rPh>
    <rPh sb="6" eb="8">
      <t>セイケン</t>
    </rPh>
    <rPh sb="8" eb="11">
      <t>ホウソウヨウ</t>
    </rPh>
    <rPh sb="12" eb="14">
      <t>ロクオン</t>
    </rPh>
    <rPh sb="15" eb="17">
      <t>ロクガ</t>
    </rPh>
    <rPh sb="18" eb="20">
      <t>ケイヤク</t>
    </rPh>
    <rPh sb="21" eb="23">
      <t>テイケツ</t>
    </rPh>
    <rPh sb="27" eb="28">
      <t>トド</t>
    </rPh>
    <rPh sb="29" eb="30">
      <t>デ</t>
    </rPh>
    <phoneticPr fontId="3"/>
  </si>
  <si>
    <t>（青森県）</t>
    <rPh sb="1" eb="4">
      <t>アオモリケン</t>
    </rPh>
    <phoneticPr fontId="3"/>
  </si>
  <si>
    <t>契約の相手方の氏名又は名称及び住所並びに法人にあってはその代表者の氏名</t>
    <rPh sb="0" eb="2">
      <t>ケイヤク</t>
    </rPh>
    <rPh sb="3" eb="6">
      <t>アイテガタ</t>
    </rPh>
    <rPh sb="7" eb="9">
      <t>シメイ</t>
    </rPh>
    <rPh sb="9" eb="10">
      <t>マタ</t>
    </rPh>
    <rPh sb="11" eb="13">
      <t>メイショウ</t>
    </rPh>
    <rPh sb="13" eb="14">
      <t>オヨ</t>
    </rPh>
    <rPh sb="15" eb="17">
      <t>ジュウショ</t>
    </rPh>
    <rPh sb="17" eb="18">
      <t>ナラ</t>
    </rPh>
    <rPh sb="20" eb="22">
      <t>ホウジン</t>
    </rPh>
    <rPh sb="29" eb="32">
      <t>ダイヒョウシャ</t>
    </rPh>
    <rPh sb="33" eb="35">
      <t>シメイ</t>
    </rPh>
    <phoneticPr fontId="3"/>
  </si>
  <si>
    <t>契　約　内　容</t>
    <rPh sb="0" eb="1">
      <t>チギリ</t>
    </rPh>
    <rPh sb="2" eb="3">
      <t>ヤク</t>
    </rPh>
    <rPh sb="4" eb="5">
      <t>ウチ</t>
    </rPh>
    <rPh sb="6" eb="7">
      <t>カタチ</t>
    </rPh>
    <phoneticPr fontId="3"/>
  </si>
  <si>
    <t>複製数</t>
    <rPh sb="0" eb="2">
      <t>フクセイ</t>
    </rPh>
    <rPh sb="2" eb="3">
      <t>スウ</t>
    </rPh>
    <phoneticPr fontId="3"/>
  </si>
  <si>
    <t>政見放送用の録音</t>
    <rPh sb="0" eb="2">
      <t>セイケン</t>
    </rPh>
    <rPh sb="2" eb="5">
      <t>ホウソウヨウ</t>
    </rPh>
    <rPh sb="6" eb="8">
      <t>ロクオン</t>
    </rPh>
    <phoneticPr fontId="3"/>
  </si>
  <si>
    <t>　年　月　日</t>
    <rPh sb="1" eb="2">
      <t>ネン</t>
    </rPh>
    <rPh sb="3" eb="4">
      <t>ツキ</t>
    </rPh>
    <rPh sb="5" eb="6">
      <t>ニチ</t>
    </rPh>
    <phoneticPr fontId="3"/>
  </si>
  <si>
    <t>政見放送用の録画</t>
    <rPh sb="0" eb="2">
      <t>セイケン</t>
    </rPh>
    <rPh sb="2" eb="5">
      <t>ホウソウヨウ</t>
    </rPh>
    <rPh sb="6" eb="8">
      <t>ロクガ</t>
    </rPh>
    <phoneticPr fontId="3"/>
  </si>
  <si>
    <t>政見放送用録音・録画証明書</t>
    <rPh sb="0" eb="2">
      <t>セイケン</t>
    </rPh>
    <rPh sb="2" eb="5">
      <t>ホウソウヨウ</t>
    </rPh>
    <rPh sb="5" eb="7">
      <t>ロクオン</t>
    </rPh>
    <rPh sb="8" eb="10">
      <t>ロクガ</t>
    </rPh>
    <rPh sb="10" eb="13">
      <t>ショウメイショ</t>
    </rPh>
    <phoneticPr fontId="3"/>
  </si>
  <si>
    <t>　次のとおり政見放送用に録音又は録画したものであることを証明します。</t>
    <rPh sb="1" eb="2">
      <t>ツギ</t>
    </rPh>
    <rPh sb="6" eb="8">
      <t>セイケン</t>
    </rPh>
    <rPh sb="8" eb="11">
      <t>ホウソウヨウ</t>
    </rPh>
    <rPh sb="12" eb="14">
      <t>ロクオン</t>
    </rPh>
    <rPh sb="14" eb="15">
      <t>マタ</t>
    </rPh>
    <rPh sb="16" eb="18">
      <t>ロクガ</t>
    </rPh>
    <rPh sb="28" eb="30">
      <t>ショウメイ</t>
    </rPh>
    <phoneticPr fontId="3"/>
  </si>
  <si>
    <t>録音又は録画の区分　　　　　　　　　　　　　　　（該当する方の番号に○をしてください。）</t>
    <rPh sb="0" eb="2">
      <t>ロクオン</t>
    </rPh>
    <rPh sb="2" eb="3">
      <t>マタ</t>
    </rPh>
    <rPh sb="4" eb="6">
      <t>ロクガ</t>
    </rPh>
    <rPh sb="7" eb="9">
      <t>クブン</t>
    </rPh>
    <rPh sb="25" eb="27">
      <t>ガイトウ</t>
    </rPh>
    <rPh sb="29" eb="30">
      <t>ホウ</t>
    </rPh>
    <rPh sb="31" eb="33">
      <t>バンゴウ</t>
    </rPh>
    <phoneticPr fontId="3"/>
  </si>
  <si>
    <t>１　録音の場合</t>
    <rPh sb="2" eb="4">
      <t>ロクオン</t>
    </rPh>
    <rPh sb="5" eb="7">
      <t>バアイ</t>
    </rPh>
    <phoneticPr fontId="3"/>
  </si>
  <si>
    <t>２　録画の場合</t>
    <rPh sb="2" eb="4">
      <t>ロクガ</t>
    </rPh>
    <rPh sb="5" eb="7">
      <t>バアイ</t>
    </rPh>
    <phoneticPr fontId="3"/>
  </si>
  <si>
    <t>録音・録画業者の氏名又は名称及び住所並びに法人にあってはその代表者の氏名</t>
    <rPh sb="0" eb="2">
      <t>ロクオン</t>
    </rPh>
    <rPh sb="3" eb="5">
      <t>ロクガ</t>
    </rPh>
    <rPh sb="5" eb="7">
      <t>ギョウシャ</t>
    </rPh>
    <rPh sb="8" eb="10">
      <t>シメイ</t>
    </rPh>
    <rPh sb="10" eb="11">
      <t>マタ</t>
    </rPh>
    <rPh sb="12" eb="14">
      <t>メイショウ</t>
    </rPh>
    <rPh sb="14" eb="15">
      <t>オヨ</t>
    </rPh>
    <rPh sb="16" eb="18">
      <t>ジュウショ</t>
    </rPh>
    <rPh sb="18" eb="19">
      <t>ナラ</t>
    </rPh>
    <rPh sb="21" eb="23">
      <t>ホウジン</t>
    </rPh>
    <rPh sb="30" eb="33">
      <t>ダイヒョウシャ</t>
    </rPh>
    <rPh sb="34" eb="36">
      <t>シメイ</t>
    </rPh>
    <phoneticPr fontId="3"/>
  </si>
  <si>
    <t>氏名又は名称</t>
    <rPh sb="0" eb="2">
      <t>シメイ</t>
    </rPh>
    <rPh sb="2" eb="3">
      <t>マタ</t>
    </rPh>
    <rPh sb="4" eb="6">
      <t>メイショウ</t>
    </rPh>
    <phoneticPr fontId="3"/>
  </si>
  <si>
    <t>録音・録画一種類の単価</t>
    <rPh sb="0" eb="2">
      <t>ロクオン</t>
    </rPh>
    <rPh sb="3" eb="5">
      <t>ロクガ</t>
    </rPh>
    <rPh sb="5" eb="8">
      <t>イッシュルイ</t>
    </rPh>
    <rPh sb="9" eb="11">
      <t>タンカ</t>
    </rPh>
    <phoneticPr fontId="3"/>
  </si>
  <si>
    <t>複製金額</t>
    <rPh sb="0" eb="2">
      <t>フクセイ</t>
    </rPh>
    <rPh sb="2" eb="4">
      <t>キンガク</t>
    </rPh>
    <phoneticPr fontId="3"/>
  </si>
  <si>
    <t>３　録音・録画業者が青森県に支払を請求するときは、この証明書を請求書に添付してください。</t>
    <rPh sb="2" eb="4">
      <t>ロクオン</t>
    </rPh>
    <rPh sb="5" eb="7">
      <t>ロクガ</t>
    </rPh>
    <rPh sb="7" eb="9">
      <t>ギョウシャ</t>
    </rPh>
    <rPh sb="10" eb="13">
      <t>アオモリケン</t>
    </rPh>
    <rPh sb="14" eb="16">
      <t>シハライ</t>
    </rPh>
    <rPh sb="17" eb="19">
      <t>セイキュウ</t>
    </rPh>
    <rPh sb="27" eb="30">
      <t>ショウメイショ</t>
    </rPh>
    <rPh sb="31" eb="34">
      <t>セイキュウショ</t>
    </rPh>
    <rPh sb="35" eb="37">
      <t>テンプ</t>
    </rPh>
    <phoneticPr fontId="3"/>
  </si>
  <si>
    <t xml:space="preserve"> (1)　録音又は録画に要した金額</t>
    <rPh sb="5" eb="7">
      <t>ロクオン</t>
    </rPh>
    <rPh sb="7" eb="8">
      <t>マタ</t>
    </rPh>
    <rPh sb="9" eb="11">
      <t>ロクガ</t>
    </rPh>
    <rPh sb="12" eb="13">
      <t>ヨウ</t>
    </rPh>
    <rPh sb="15" eb="17">
      <t>キンガク</t>
    </rPh>
    <phoneticPr fontId="3"/>
  </si>
  <si>
    <t>　　①　録音の場合　　　　一種類につき</t>
    <rPh sb="4" eb="6">
      <t>ロクオン</t>
    </rPh>
    <rPh sb="7" eb="9">
      <t>バアイ</t>
    </rPh>
    <rPh sb="13" eb="16">
      <t>イッシュルイ</t>
    </rPh>
    <phoneticPr fontId="3"/>
  </si>
  <si>
    <t>226,000円</t>
    <rPh sb="7" eb="8">
      <t>エン</t>
    </rPh>
    <phoneticPr fontId="3"/>
  </si>
  <si>
    <t>　　②　録画の場合　　　　一種類につき</t>
    <rPh sb="4" eb="6">
      <t>ロクガ</t>
    </rPh>
    <rPh sb="7" eb="9">
      <t>バアイ</t>
    </rPh>
    <rPh sb="13" eb="16">
      <t>イッシュルイ</t>
    </rPh>
    <phoneticPr fontId="3"/>
  </si>
  <si>
    <t>2,873,000円</t>
    <rPh sb="9" eb="10">
      <t>エン</t>
    </rPh>
    <phoneticPr fontId="3"/>
  </si>
  <si>
    <t xml:space="preserve"> (2)　複製に要した金額</t>
    <rPh sb="5" eb="7">
      <t>フクセイ</t>
    </rPh>
    <rPh sb="8" eb="9">
      <t>ヨウ</t>
    </rPh>
    <rPh sb="11" eb="13">
      <t>キンガク</t>
    </rPh>
    <phoneticPr fontId="3"/>
  </si>
  <si>
    <t>2,000円</t>
    <rPh sb="5" eb="6">
      <t>エン</t>
    </rPh>
    <phoneticPr fontId="3"/>
  </si>
  <si>
    <t>34,000円</t>
    <rPh sb="6" eb="7">
      <t>エン</t>
    </rPh>
    <phoneticPr fontId="3"/>
  </si>
  <si>
    <t>（政見放送用の録音・録画）</t>
    <rPh sb="1" eb="3">
      <t>セイケン</t>
    </rPh>
    <rPh sb="3" eb="6">
      <t>ホウソウヨウ</t>
    </rPh>
    <rPh sb="7" eb="9">
      <t>ロクオン</t>
    </rPh>
    <rPh sb="10" eb="12">
      <t>ロクガ</t>
    </rPh>
    <phoneticPr fontId="3"/>
  </si>
  <si>
    <t>　公職選挙法施行令第１１１条の５第２項の規定により、次の金額の支払を請求します。</t>
    <rPh sb="1" eb="3">
      <t>コウショク</t>
    </rPh>
    <rPh sb="3" eb="6">
      <t>センキョホウ</t>
    </rPh>
    <rPh sb="6" eb="9">
      <t>セコウレイ</t>
    </rPh>
    <rPh sb="9" eb="10">
      <t>ダイ</t>
    </rPh>
    <rPh sb="13" eb="14">
      <t>ジョウ</t>
    </rPh>
    <rPh sb="16" eb="17">
      <t>ダイ</t>
    </rPh>
    <rPh sb="18" eb="19">
      <t>コウ</t>
    </rPh>
    <rPh sb="20" eb="22">
      <t>キテイ</t>
    </rPh>
    <rPh sb="26" eb="27">
      <t>ツギ</t>
    </rPh>
    <rPh sb="28" eb="30">
      <t>キンガク</t>
    </rPh>
    <rPh sb="31" eb="33">
      <t>シハライ</t>
    </rPh>
    <rPh sb="34" eb="36">
      <t>セイキュウ</t>
    </rPh>
    <phoneticPr fontId="3"/>
  </si>
  <si>
    <t>　　別紙記請求内訳書のとおり</t>
    <rPh sb="2" eb="4">
      <t>ベッシ</t>
    </rPh>
    <rPh sb="4" eb="5">
      <t>キ</t>
    </rPh>
    <rPh sb="5" eb="7">
      <t>セイキュウ</t>
    </rPh>
    <rPh sb="7" eb="10">
      <t>ウチワケショ</t>
    </rPh>
    <phoneticPr fontId="3"/>
  </si>
  <si>
    <t>(1) 録音の場合</t>
    <rPh sb="4" eb="6">
      <t>ロクオン</t>
    </rPh>
    <rPh sb="7" eb="9">
      <t>バアイ</t>
    </rPh>
    <phoneticPr fontId="3"/>
  </si>
  <si>
    <t>録音単価</t>
    <rPh sb="0" eb="2">
      <t>ロクオン</t>
    </rPh>
    <rPh sb="2" eb="4">
      <t>タンカ</t>
    </rPh>
    <phoneticPr fontId="3"/>
  </si>
  <si>
    <t>複製基準限度額</t>
    <rPh sb="0" eb="2">
      <t>フクセイ</t>
    </rPh>
    <rPh sb="2" eb="4">
      <t>キジュン</t>
    </rPh>
    <rPh sb="4" eb="6">
      <t>ゲンド</t>
    </rPh>
    <rPh sb="6" eb="7">
      <t>ガク</t>
    </rPh>
    <phoneticPr fontId="3"/>
  </si>
  <si>
    <t>録音に要した金額</t>
    <rPh sb="0" eb="2">
      <t>ロクオン</t>
    </rPh>
    <rPh sb="3" eb="4">
      <t>ヨウ</t>
    </rPh>
    <rPh sb="6" eb="8">
      <t>キンガク</t>
    </rPh>
    <phoneticPr fontId="3"/>
  </si>
  <si>
    <t>複製に要した金額</t>
    <rPh sb="0" eb="2">
      <t>フクセイ</t>
    </rPh>
    <rPh sb="3" eb="4">
      <t>ヨウ</t>
    </rPh>
    <rPh sb="6" eb="8">
      <t>キンガク</t>
    </rPh>
    <phoneticPr fontId="3"/>
  </si>
  <si>
    <t>(E)+(F)=</t>
    <phoneticPr fontId="3"/>
  </si>
  <si>
    <t>(A)</t>
    <phoneticPr fontId="3"/>
  </si>
  <si>
    <t>(B)</t>
    <phoneticPr fontId="3"/>
  </si>
  <si>
    <t>(C)</t>
    <phoneticPr fontId="3"/>
  </si>
  <si>
    <t>(D)</t>
    <phoneticPr fontId="3"/>
  </si>
  <si>
    <t>(E)</t>
    <phoneticPr fontId="3"/>
  </si>
  <si>
    <t>(F)</t>
    <phoneticPr fontId="3"/>
  </si>
  <si>
    <t>(G)</t>
    <phoneticPr fontId="3"/>
  </si>
  <si>
    <t>(2) 録画の場合</t>
    <rPh sb="4" eb="6">
      <t>ロクガ</t>
    </rPh>
    <rPh sb="7" eb="9">
      <t>バアイ</t>
    </rPh>
    <phoneticPr fontId="3"/>
  </si>
  <si>
    <t>録画に要した金額</t>
    <rPh sb="3" eb="4">
      <t>ヨウ</t>
    </rPh>
    <rPh sb="6" eb="8">
      <t>キンガク</t>
    </rPh>
    <phoneticPr fontId="3"/>
  </si>
  <si>
    <t>(C)</t>
    <phoneticPr fontId="3"/>
  </si>
  <si>
    <t>(E)</t>
    <phoneticPr fontId="3"/>
  </si>
  <si>
    <t>(F)</t>
    <phoneticPr fontId="3"/>
  </si>
  <si>
    <t>(G)</t>
    <phoneticPr fontId="3"/>
  </si>
  <si>
    <t>政見様式１０</t>
    <rPh sb="0" eb="2">
      <t>セイケン</t>
    </rPh>
    <rPh sb="2" eb="3">
      <t>サマ</t>
    </rPh>
    <rPh sb="3" eb="4">
      <t>シキ</t>
    </rPh>
    <phoneticPr fontId="3"/>
  </si>
  <si>
    <t>令和　　年　　月　　日　</t>
    <rPh sb="0" eb="2">
      <t>レイワ</t>
    </rPh>
    <rPh sb="4" eb="5">
      <t>ネン</t>
    </rPh>
    <rPh sb="7" eb="8">
      <t>ツキ</t>
    </rPh>
    <rPh sb="10" eb="11">
      <t>ヒ</t>
    </rPh>
    <phoneticPr fontId="3"/>
  </si>
  <si>
    <t>４　候補者の氏名</t>
    <rPh sb="2" eb="5">
      <t>コウホシャ</t>
    </rPh>
    <rPh sb="6" eb="7">
      <t>ウジ</t>
    </rPh>
    <phoneticPr fontId="3"/>
  </si>
  <si>
    <t>　　２　 (E)欄には、(A)欄と(B)欄とを比較して少ない方の額を記載してください。</t>
    <rPh sb="8" eb="9">
      <t>ラン</t>
    </rPh>
    <rPh sb="15" eb="16">
      <t>ラン</t>
    </rPh>
    <rPh sb="20" eb="21">
      <t>ラン</t>
    </rPh>
    <rPh sb="23" eb="25">
      <t>ヒカク</t>
    </rPh>
    <rPh sb="27" eb="28">
      <t>スク</t>
    </rPh>
    <rPh sb="30" eb="31">
      <t>ホウ</t>
    </rPh>
    <rPh sb="32" eb="33">
      <t>ガク</t>
    </rPh>
    <rPh sb="34" eb="36">
      <t>キサイ</t>
    </rPh>
    <phoneticPr fontId="3"/>
  </si>
  <si>
    <t>　　３　 (F)欄には、(C)欄と(D)欄とを比較して少ない方の額を記載してください。</t>
    <rPh sb="8" eb="9">
      <t>ラン</t>
    </rPh>
    <rPh sb="15" eb="16">
      <t>ラン</t>
    </rPh>
    <rPh sb="20" eb="21">
      <t>ラン</t>
    </rPh>
    <rPh sb="23" eb="25">
      <t>ヒカク</t>
    </rPh>
    <rPh sb="27" eb="28">
      <t>スク</t>
    </rPh>
    <rPh sb="30" eb="31">
      <t>ホウ</t>
    </rPh>
    <rPh sb="32" eb="33">
      <t>ガク</t>
    </rPh>
    <rPh sb="34" eb="36">
      <t>キサイ</t>
    </rPh>
    <phoneticPr fontId="3"/>
  </si>
  <si>
    <t>録音基準
限度額</t>
    <rPh sb="0" eb="2">
      <t>ロクオン</t>
    </rPh>
    <rPh sb="2" eb="4">
      <t>キジュン</t>
    </rPh>
    <rPh sb="5" eb="7">
      <t>ゲンド</t>
    </rPh>
    <rPh sb="7" eb="8">
      <t>ガク</t>
    </rPh>
    <phoneticPr fontId="3"/>
  </si>
  <si>
    <t>録画単価</t>
    <rPh sb="0" eb="2">
      <t>ロクガ</t>
    </rPh>
    <rPh sb="2" eb="4">
      <t>タンカ</t>
    </rPh>
    <phoneticPr fontId="3"/>
  </si>
  <si>
    <t>録画基準
限度額</t>
    <rPh sb="0" eb="2">
      <t>ロクガ</t>
    </rPh>
    <rPh sb="2" eb="4">
      <t>キジュン</t>
    </rPh>
    <rPh sb="5" eb="7">
      <t>ゲンド</t>
    </rPh>
    <rPh sb="7" eb="8">
      <t>ガク</t>
    </rPh>
    <phoneticPr fontId="3"/>
  </si>
  <si>
    <t>政見様式８</t>
    <rPh sb="0" eb="2">
      <t>セイケン</t>
    </rPh>
    <rPh sb="2" eb="3">
      <t>サマ</t>
    </rPh>
    <rPh sb="3" eb="4">
      <t>シキ</t>
    </rPh>
    <phoneticPr fontId="3"/>
  </si>
  <si>
    <t>令和　　年　　月　　日</t>
    <rPh sb="0" eb="2">
      <t>レイワ</t>
    </rPh>
    <rPh sb="4" eb="5">
      <t>ネン</t>
    </rPh>
    <rPh sb="7" eb="8">
      <t>ツキ</t>
    </rPh>
    <rPh sb="10" eb="11">
      <t>ニチ</t>
    </rPh>
    <phoneticPr fontId="3"/>
  </si>
  <si>
    <t>政見様式９</t>
    <rPh sb="0" eb="2">
      <t>セイケン</t>
    </rPh>
    <rPh sb="2" eb="4">
      <t>ヨウシキ</t>
    </rPh>
    <phoneticPr fontId="3"/>
  </si>
  <si>
    <t>４　公費負担の限度額は、録音・録画一種類につき次の金額までです。</t>
    <rPh sb="2" eb="4">
      <t>コウヒ</t>
    </rPh>
    <rPh sb="4" eb="6">
      <t>フタン</t>
    </rPh>
    <rPh sb="7" eb="9">
      <t>ゲンド</t>
    </rPh>
    <rPh sb="9" eb="10">
      <t>ガク</t>
    </rPh>
    <rPh sb="12" eb="14">
      <t>ロクオン</t>
    </rPh>
    <rPh sb="15" eb="17">
      <t>ロクガ</t>
    </rPh>
    <rPh sb="17" eb="19">
      <t>イッシュ</t>
    </rPh>
    <rPh sb="19" eb="20">
      <t>ルイ</t>
    </rPh>
    <rPh sb="23" eb="24">
      <t>ツギ</t>
    </rPh>
    <rPh sb="25" eb="27">
      <t>キンガク</t>
    </rPh>
    <phoneticPr fontId="3"/>
  </si>
  <si>
    <t>参・選（青森県）</t>
    <rPh sb="0" eb="1">
      <t>サン</t>
    </rPh>
    <rPh sb="2" eb="3">
      <t>セン</t>
    </rPh>
    <rPh sb="4" eb="7">
      <t>アオモリケン</t>
    </rPh>
    <phoneticPr fontId="3"/>
  </si>
  <si>
    <t>政見放送収録約定書</t>
    <rPh sb="4" eb="6">
      <t>シュウロク</t>
    </rPh>
    <rPh sb="6" eb="9">
      <t>ヤクジョウショ</t>
    </rPh>
    <phoneticPr fontId="3"/>
  </si>
  <si>
    <t>放送局</t>
    <rPh sb="0" eb="3">
      <t>ホウソウキョク</t>
    </rPh>
    <phoneticPr fontId="3"/>
  </si>
  <si>
    <t xml:space="preserve">  政見放送の収録を下記のとおり実施することについて約定します。
</t>
    <phoneticPr fontId="3"/>
  </si>
  <si>
    <t>　なお、候補者が正当な理由なく定められた録音又は録画の日時、場所に出向かなかった</t>
    <phoneticPr fontId="3"/>
  </si>
  <si>
    <t>ため、録音又は録画ができなかったときは、政見放送を行わないことを確認します。</t>
    <phoneticPr fontId="3"/>
  </si>
  <si>
    <t>方　　法</t>
    <rPh sb="0" eb="1">
      <t>カタ</t>
    </rPh>
    <rPh sb="3" eb="4">
      <t>ホウ</t>
    </rPh>
    <phoneticPr fontId="3"/>
  </si>
  <si>
    <t>日　　時</t>
    <rPh sb="0" eb="1">
      <t>ニチ</t>
    </rPh>
    <rPh sb="3" eb="4">
      <t>ジ</t>
    </rPh>
    <phoneticPr fontId="3"/>
  </si>
  <si>
    <t>場　　所</t>
    <rPh sb="0" eb="1">
      <t>バ</t>
    </rPh>
    <rPh sb="3" eb="4">
      <t>ショ</t>
    </rPh>
    <phoneticPr fontId="3"/>
  </si>
  <si>
    <t>録画</t>
    <rPh sb="0" eb="2">
      <t>ロクガ</t>
    </rPh>
    <phoneticPr fontId="3"/>
  </si>
  <si>
    <t>録音</t>
    <rPh sb="0" eb="2">
      <t>ロクオン</t>
    </rPh>
    <phoneticPr fontId="3"/>
  </si>
  <si>
    <t>政見様式７</t>
    <rPh sb="0" eb="2">
      <t>セイケン</t>
    </rPh>
    <rPh sb="2" eb="4">
      <t>ヨウシキ</t>
    </rPh>
    <phoneticPr fontId="3"/>
  </si>
  <si>
    <t>政見様式６－２</t>
    <rPh sb="0" eb="2">
      <t>セイケン</t>
    </rPh>
    <rPh sb="2" eb="3">
      <t>サマ</t>
    </rPh>
    <rPh sb="3" eb="4">
      <t>シキ</t>
    </rPh>
    <phoneticPr fontId="3"/>
  </si>
  <si>
    <t>（参議院青森県選挙区選出議員選挙用）</t>
    <rPh sb="1" eb="4">
      <t>サンギイン</t>
    </rPh>
    <rPh sb="4" eb="7">
      <t>アオモリケン</t>
    </rPh>
    <rPh sb="7" eb="10">
      <t>センキョク</t>
    </rPh>
    <rPh sb="10" eb="12">
      <t>センシュツ</t>
    </rPh>
    <rPh sb="12" eb="14">
      <t>ギイン</t>
    </rPh>
    <rPh sb="14" eb="17">
      <t>センキョヨウ</t>
    </rPh>
    <phoneticPr fontId="3"/>
  </si>
  <si>
    <t>（その４）</t>
    <phoneticPr fontId="3"/>
  </si>
  <si>
    <t>（その５）</t>
    <phoneticPr fontId="3"/>
  </si>
  <si>
    <t>　　　</t>
    <phoneticPr fontId="3"/>
  </si>
  <si>
    <t>　　二　録音用原稿は、千五百字以内で記載し、固有名詞等にはふりがなを付けてくだ</t>
    <rPh sb="2" eb="3">
      <t>２</t>
    </rPh>
    <rPh sb="4" eb="7">
      <t>ロクオンヨウ</t>
    </rPh>
    <rPh sb="7" eb="9">
      <t>ゲンコウ</t>
    </rPh>
    <phoneticPr fontId="3"/>
  </si>
  <si>
    <t>　　　さい。</t>
    <phoneticPr fontId="3"/>
  </si>
  <si>
    <t>政見様式４</t>
    <rPh sb="0" eb="2">
      <t>セイケン</t>
    </rPh>
    <rPh sb="2" eb="4">
      <t>ヨウシキ</t>
    </rPh>
    <phoneticPr fontId="3"/>
  </si>
  <si>
    <t>参議院選挙区選出議員の選挙における政見放送に係る要件該当確認書</t>
    <rPh sb="0" eb="3">
      <t>サンギイン</t>
    </rPh>
    <rPh sb="3" eb="6">
      <t>センキョク</t>
    </rPh>
    <rPh sb="6" eb="8">
      <t>センシュツ</t>
    </rPh>
    <rPh sb="8" eb="10">
      <t>ギイン</t>
    </rPh>
    <rPh sb="11" eb="13">
      <t>センキョ</t>
    </rPh>
    <rPh sb="17" eb="19">
      <t>セイケン</t>
    </rPh>
    <rPh sb="19" eb="21">
      <t>ホウソウ</t>
    </rPh>
    <rPh sb="22" eb="23">
      <t>カカ</t>
    </rPh>
    <rPh sb="24" eb="26">
      <t>ヨウケン</t>
    </rPh>
    <rPh sb="26" eb="28">
      <t>ガイトウ</t>
    </rPh>
    <rPh sb="28" eb="31">
      <t>カクニンショ</t>
    </rPh>
    <phoneticPr fontId="3"/>
  </si>
  <si>
    <t>　　　　　　年　　　月　　　日執行の　　　　　　　　　　　　　　　　　　　選挙における本政</t>
    <rPh sb="6" eb="7">
      <t>ネン</t>
    </rPh>
    <rPh sb="10" eb="11">
      <t>ツキ</t>
    </rPh>
    <rPh sb="14" eb="15">
      <t>ニチ</t>
    </rPh>
    <rPh sb="15" eb="17">
      <t>シッコウ</t>
    </rPh>
    <rPh sb="37" eb="39">
      <t>センキョ</t>
    </rPh>
    <rPh sb="43" eb="44">
      <t>ホン</t>
    </rPh>
    <rPh sb="44" eb="45">
      <t>セイ</t>
    </rPh>
    <phoneticPr fontId="3"/>
  </si>
  <si>
    <t>第１５０条第１項第２号イ（２）に該当するものであります。</t>
    <rPh sb="0" eb="1">
      <t>ダイ</t>
    </rPh>
    <rPh sb="4" eb="5">
      <t>ジョウ</t>
    </rPh>
    <rPh sb="5" eb="6">
      <t>ダイ</t>
    </rPh>
    <rPh sb="7" eb="8">
      <t>コウ</t>
    </rPh>
    <rPh sb="8" eb="9">
      <t>ダイ</t>
    </rPh>
    <rPh sb="10" eb="11">
      <t>ゴウ</t>
    </rPh>
    <rPh sb="16" eb="18">
      <t>ガイトウ</t>
    </rPh>
    <phoneticPr fontId="3"/>
  </si>
  <si>
    <t>政見様式３</t>
    <rPh sb="0" eb="2">
      <t>セイケン</t>
    </rPh>
    <rPh sb="2" eb="4">
      <t>ヨウシキ</t>
    </rPh>
    <phoneticPr fontId="3"/>
  </si>
  <si>
    <t>五　人　要　件　文　書</t>
    <rPh sb="0" eb="1">
      <t>ゴ</t>
    </rPh>
    <rPh sb="2" eb="3">
      <t>ヒト</t>
    </rPh>
    <rPh sb="4" eb="5">
      <t>ヨウ</t>
    </rPh>
    <rPh sb="6" eb="7">
      <t>ケン</t>
    </rPh>
    <rPh sb="8" eb="9">
      <t>ブン</t>
    </rPh>
    <rPh sb="10" eb="11">
      <t>ショ</t>
    </rPh>
    <phoneticPr fontId="3"/>
  </si>
  <si>
    <t>公職選挙法第１５０条第１項第２号イ（１）に該当するものであります。</t>
    <rPh sb="0" eb="2">
      <t>コウショク</t>
    </rPh>
    <rPh sb="2" eb="5">
      <t>センキョホウ</t>
    </rPh>
    <rPh sb="5" eb="6">
      <t>ダイ</t>
    </rPh>
    <rPh sb="9" eb="10">
      <t>ジョウ</t>
    </rPh>
    <rPh sb="10" eb="11">
      <t>ダイ</t>
    </rPh>
    <rPh sb="12" eb="13">
      <t>コウ</t>
    </rPh>
    <rPh sb="13" eb="14">
      <t>ダイ</t>
    </rPh>
    <rPh sb="15" eb="16">
      <t>ゴウ</t>
    </rPh>
    <rPh sb="21" eb="23">
      <t>ガイトウ</t>
    </rPh>
    <phoneticPr fontId="3"/>
  </si>
  <si>
    <t>２　令第１１１条の８第１項の場合には、「備考」欄に「前議員」と記載しなければなりません。</t>
    <rPh sb="2" eb="3">
      <t>レイ</t>
    </rPh>
    <rPh sb="3" eb="4">
      <t>ダイ</t>
    </rPh>
    <rPh sb="7" eb="8">
      <t>ジョウ</t>
    </rPh>
    <rPh sb="10" eb="11">
      <t>ダイ</t>
    </rPh>
    <rPh sb="12" eb="13">
      <t>コウ</t>
    </rPh>
    <rPh sb="14" eb="16">
      <t>バアイ</t>
    </rPh>
    <rPh sb="20" eb="22">
      <t>ビコウ</t>
    </rPh>
    <rPh sb="23" eb="24">
      <t>ラン</t>
    </rPh>
    <rPh sb="26" eb="27">
      <t>ゼン</t>
    </rPh>
    <rPh sb="27" eb="29">
      <t>ギイン</t>
    </rPh>
    <rPh sb="31" eb="33">
      <t>キサイ</t>
    </rPh>
    <phoneticPr fontId="3"/>
  </si>
  <si>
    <t>３　所属する衆議院議員又は参議院議員として五人要件文書にその氏名を記載されることについての</t>
    <rPh sb="2" eb="4">
      <t>ショゾク</t>
    </rPh>
    <rPh sb="6" eb="9">
      <t>シュウギイン</t>
    </rPh>
    <rPh sb="9" eb="11">
      <t>ギイン</t>
    </rPh>
    <rPh sb="11" eb="12">
      <t>マタ</t>
    </rPh>
    <rPh sb="13" eb="16">
      <t>サンギイン</t>
    </rPh>
    <rPh sb="16" eb="18">
      <t>ギイン</t>
    </rPh>
    <rPh sb="21" eb="23">
      <t>ゴニン</t>
    </rPh>
    <rPh sb="23" eb="25">
      <t>ヨウケン</t>
    </rPh>
    <rPh sb="25" eb="27">
      <t>ブンショ</t>
    </rPh>
    <rPh sb="30" eb="32">
      <t>シメイ</t>
    </rPh>
    <rPh sb="33" eb="35">
      <t>キサイ</t>
    </rPh>
    <phoneticPr fontId="3"/>
  </si>
  <si>
    <t>　当該衆議院議員又は参議院議員の承諾書（添付書類１）及び令第１１１条の８第２項又は第３項の</t>
    <rPh sb="1" eb="3">
      <t>トウガイ</t>
    </rPh>
    <rPh sb="3" eb="6">
      <t>シュウギイン</t>
    </rPh>
    <rPh sb="6" eb="8">
      <t>ギイン</t>
    </rPh>
    <rPh sb="8" eb="9">
      <t>マタ</t>
    </rPh>
    <rPh sb="10" eb="13">
      <t>サンギイン</t>
    </rPh>
    <rPh sb="13" eb="15">
      <t>ギイン</t>
    </rPh>
    <rPh sb="16" eb="19">
      <t>ショウダクショ</t>
    </rPh>
    <rPh sb="20" eb="22">
      <t>テンプ</t>
    </rPh>
    <rPh sb="22" eb="24">
      <t>ショルイ</t>
    </rPh>
    <rPh sb="26" eb="27">
      <t>オヨ</t>
    </rPh>
    <rPh sb="28" eb="29">
      <t>レイ</t>
    </rPh>
    <rPh sb="29" eb="30">
      <t>ダイ</t>
    </rPh>
    <rPh sb="33" eb="34">
      <t>ジョウ</t>
    </rPh>
    <rPh sb="36" eb="37">
      <t>ダイ</t>
    </rPh>
    <rPh sb="38" eb="39">
      <t>コウ</t>
    </rPh>
    <rPh sb="39" eb="40">
      <t>マタ</t>
    </rPh>
    <phoneticPr fontId="3"/>
  </si>
  <si>
    <t>　規定によりその氏名を記載することができないこととされている者の氏名を記載していないことを</t>
    <rPh sb="1" eb="3">
      <t>キテイ</t>
    </rPh>
    <rPh sb="8" eb="10">
      <t>シメイ</t>
    </rPh>
    <rPh sb="11" eb="13">
      <t>キサイ</t>
    </rPh>
    <rPh sb="30" eb="31">
      <t>シャ</t>
    </rPh>
    <rPh sb="32" eb="34">
      <t>シメイ</t>
    </rPh>
    <rPh sb="35" eb="37">
      <t>キサイ</t>
    </rPh>
    <phoneticPr fontId="3"/>
  </si>
  <si>
    <t>　</t>
    <phoneticPr fontId="3"/>
  </si>
  <si>
    <t>　政党その他の政治団体の代表者が誓う旨の宣誓書（添付書類２）を添付しなければなりません。</t>
    <rPh sb="1" eb="3">
      <t>セイトウ</t>
    </rPh>
    <rPh sb="5" eb="6">
      <t>タ</t>
    </rPh>
    <rPh sb="7" eb="9">
      <t>セイジ</t>
    </rPh>
    <rPh sb="9" eb="11">
      <t>ダンタイ</t>
    </rPh>
    <rPh sb="12" eb="15">
      <t>ダイヒョウシャ</t>
    </rPh>
    <rPh sb="16" eb="17">
      <t>チカ</t>
    </rPh>
    <rPh sb="18" eb="19">
      <t>ムネ</t>
    </rPh>
    <rPh sb="20" eb="23">
      <t>センセイショ</t>
    </rPh>
    <rPh sb="24" eb="26">
      <t>テンプ</t>
    </rPh>
    <rPh sb="26" eb="28">
      <t>ショルイ</t>
    </rPh>
    <rPh sb="31" eb="33">
      <t>テンプ</t>
    </rPh>
    <phoneticPr fontId="3"/>
  </si>
  <si>
    <t>　　　　年　　月　　日</t>
    <rPh sb="4" eb="5">
      <t>ネン</t>
    </rPh>
    <rPh sb="7" eb="8">
      <t>ツキ</t>
    </rPh>
    <rPh sb="10" eb="11">
      <t>ニチ</t>
    </rPh>
    <phoneticPr fontId="3"/>
  </si>
  <si>
    <t>いて、</t>
    <phoneticPr fontId="3"/>
  </si>
  <si>
    <t>として五人要件文書に記載</t>
    <rPh sb="3" eb="5">
      <t>ゴニン</t>
    </rPh>
    <rPh sb="5" eb="7">
      <t>ヨウケン</t>
    </rPh>
    <rPh sb="7" eb="9">
      <t>ブンショ</t>
    </rPh>
    <rPh sb="10" eb="12">
      <t>キサイ</t>
    </rPh>
    <phoneticPr fontId="3"/>
  </si>
  <si>
    <t>されることを承諾します。</t>
    <rPh sb="6" eb="8">
      <t>ショウダク</t>
    </rPh>
    <phoneticPr fontId="3"/>
  </si>
  <si>
    <t>（　　　　選挙区）</t>
    <rPh sb="5" eb="7">
      <t>センキョ</t>
    </rPh>
    <rPh sb="7" eb="8">
      <t>ク</t>
    </rPh>
    <phoneticPr fontId="3"/>
  </si>
  <si>
    <t>備考　「選挙区」欄は、参議院比例代表選出議員については、「比例代表」と記載しなけ</t>
    <phoneticPr fontId="3"/>
  </si>
  <si>
    <t>　　ればなりません。</t>
    <phoneticPr fontId="3"/>
  </si>
  <si>
    <t>してその氏名を五人要件文書に記載していないことを誓います。</t>
    <rPh sb="4" eb="6">
      <t>シメイ</t>
    </rPh>
    <rPh sb="7" eb="8">
      <t>イ</t>
    </rPh>
    <rPh sb="8" eb="9">
      <t>ニン</t>
    </rPh>
    <rPh sb="9" eb="11">
      <t>ヨウケン</t>
    </rPh>
    <rPh sb="11" eb="13">
      <t>ブンショ</t>
    </rPh>
    <rPh sb="14" eb="16">
      <t>キサイ</t>
    </rPh>
    <rPh sb="24" eb="25">
      <t>チカ</t>
    </rPh>
    <phoneticPr fontId="3"/>
  </si>
  <si>
    <t>選挙法施行令第１１１条の８第２項又は第３項の規定によりその氏名を記載することがで</t>
    <rPh sb="2" eb="3">
      <t>ホウ</t>
    </rPh>
    <rPh sb="3" eb="5">
      <t>セコウ</t>
    </rPh>
    <rPh sb="5" eb="6">
      <t>レイ</t>
    </rPh>
    <rPh sb="6" eb="7">
      <t>ダイ</t>
    </rPh>
    <rPh sb="10" eb="11">
      <t>ジョウ</t>
    </rPh>
    <rPh sb="13" eb="14">
      <t>ダイ</t>
    </rPh>
    <rPh sb="15" eb="16">
      <t>コウ</t>
    </rPh>
    <rPh sb="16" eb="17">
      <t>マタ</t>
    </rPh>
    <rPh sb="18" eb="19">
      <t>ダイ</t>
    </rPh>
    <rPh sb="20" eb="21">
      <t>コウ</t>
    </rPh>
    <rPh sb="22" eb="24">
      <t>キテイ</t>
    </rPh>
    <rPh sb="29" eb="31">
      <t>シメイ</t>
    </rPh>
    <rPh sb="32" eb="34">
      <t>キサイ</t>
    </rPh>
    <phoneticPr fontId="3"/>
  </si>
  <si>
    <t>きないこととされている者を本政党（政治団体）に所属する衆議院議員又は参議院議員と</t>
    <rPh sb="11" eb="12">
      <t>シャ</t>
    </rPh>
    <rPh sb="13" eb="14">
      <t>ホン</t>
    </rPh>
    <rPh sb="14" eb="16">
      <t>セイトウ</t>
    </rPh>
    <rPh sb="17" eb="19">
      <t>セイジ</t>
    </rPh>
    <rPh sb="19" eb="21">
      <t>ダンタイ</t>
    </rPh>
    <rPh sb="23" eb="25">
      <t>ショゾク</t>
    </rPh>
    <rPh sb="27" eb="30">
      <t>シュウギイン</t>
    </rPh>
    <rPh sb="30" eb="32">
      <t>ギイン</t>
    </rPh>
    <rPh sb="32" eb="33">
      <t>マタ</t>
    </rPh>
    <rPh sb="34" eb="35">
      <t>サン</t>
    </rPh>
    <phoneticPr fontId="3"/>
  </si>
  <si>
    <t>政見様式５</t>
    <rPh sb="0" eb="2">
      <t>セイケン</t>
    </rPh>
    <rPh sb="2" eb="4">
      <t>ヨウシキ</t>
    </rPh>
    <phoneticPr fontId="3"/>
  </si>
  <si>
    <t>政見放送手話通訳士派遣申込書</t>
    <rPh sb="0" eb="2">
      <t>セイケン</t>
    </rPh>
    <rPh sb="2" eb="4">
      <t>ホウソウ</t>
    </rPh>
    <rPh sb="4" eb="6">
      <t>シュワ</t>
    </rPh>
    <rPh sb="6" eb="8">
      <t>ツウヤク</t>
    </rPh>
    <rPh sb="8" eb="9">
      <t>シ</t>
    </rPh>
    <rPh sb="9" eb="11">
      <t>ハケン</t>
    </rPh>
    <rPh sb="11" eb="14">
      <t>モウシコミショ</t>
    </rPh>
    <phoneticPr fontId="3"/>
  </si>
  <si>
    <t>担当者名</t>
    <rPh sb="0" eb="3">
      <t>タントウシャ</t>
    </rPh>
    <rPh sb="3" eb="4">
      <t>メイ</t>
    </rPh>
    <phoneticPr fontId="3"/>
  </si>
  <si>
    <t>TEL：</t>
    <phoneticPr fontId="3"/>
  </si>
  <si>
    <t>FAX：</t>
    <phoneticPr fontId="3"/>
  </si>
  <si>
    <t>＜依頼者等＞</t>
    <rPh sb="1" eb="4">
      <t>イライシャ</t>
    </rPh>
    <rPh sb="4" eb="5">
      <t>トウ</t>
    </rPh>
    <phoneticPr fontId="3"/>
  </si>
  <si>
    <t>＜収録場所・日時等＞</t>
    <rPh sb="1" eb="3">
      <t>シュウロク</t>
    </rPh>
    <rPh sb="3" eb="5">
      <t>バショ</t>
    </rPh>
    <rPh sb="6" eb="8">
      <t>ニチジ</t>
    </rPh>
    <rPh sb="8" eb="9">
      <t>トウ</t>
    </rPh>
    <phoneticPr fontId="3"/>
  </si>
  <si>
    <t>収録放送局</t>
    <rPh sb="0" eb="2">
      <t>シュウロク</t>
    </rPh>
    <rPh sb="2" eb="5">
      <t>ホウソウキョク</t>
    </rPh>
    <phoneticPr fontId="3"/>
  </si>
  <si>
    <t>収録期日</t>
    <rPh sb="0" eb="2">
      <t>シュウロク</t>
    </rPh>
    <rPh sb="2" eb="4">
      <t>キジツ</t>
    </rPh>
    <phoneticPr fontId="3"/>
  </si>
  <si>
    <t>収録時間</t>
    <rPh sb="0" eb="2">
      <t>シュウロク</t>
    </rPh>
    <rPh sb="2" eb="4">
      <t>ジカン</t>
    </rPh>
    <phoneticPr fontId="3"/>
  </si>
  <si>
    <t>集合時間</t>
    <rPh sb="0" eb="2">
      <t>シュウゴウ</t>
    </rPh>
    <rPh sb="2" eb="4">
      <t>ジカン</t>
    </rPh>
    <phoneticPr fontId="3"/>
  </si>
  <si>
    <t>収録スタジオ名</t>
    <rPh sb="0" eb="2">
      <t>シュウロク</t>
    </rPh>
    <rPh sb="6" eb="7">
      <t>ナ</t>
    </rPh>
    <phoneticPr fontId="3"/>
  </si>
  <si>
    <t>ＮＨＫ</t>
    <phoneticPr fontId="3"/>
  </si>
  <si>
    <t>ＲＡＢ</t>
    <phoneticPr fontId="3"/>
  </si>
  <si>
    <t>ＡＴＶ</t>
    <phoneticPr fontId="3"/>
  </si>
  <si>
    <t>ＡＢＡ</t>
    <phoneticPr fontId="3"/>
  </si>
  <si>
    <t>　月　日（　）</t>
    <rPh sb="1" eb="2">
      <t>ツキ</t>
    </rPh>
    <rPh sb="3" eb="4">
      <t>ニチ</t>
    </rPh>
    <phoneticPr fontId="3"/>
  </si>
  <si>
    <t>：</t>
    <phoneticPr fontId="3"/>
  </si>
  <si>
    <t>＜資料関係・他＞</t>
    <rPh sb="1" eb="3">
      <t>シリョウ</t>
    </rPh>
    <rPh sb="3" eb="5">
      <t>カンケイ</t>
    </rPh>
    <rPh sb="6" eb="7">
      <t>タ</t>
    </rPh>
    <phoneticPr fontId="3"/>
  </si>
  <si>
    <t>資料の有無</t>
    <rPh sb="0" eb="2">
      <t>シリョウ</t>
    </rPh>
    <rPh sb="3" eb="5">
      <t>ウム</t>
    </rPh>
    <phoneticPr fontId="3"/>
  </si>
  <si>
    <t>資料入手可能日時</t>
    <rPh sb="0" eb="2">
      <t>シリョウ</t>
    </rPh>
    <rPh sb="2" eb="4">
      <t>ニュウシュ</t>
    </rPh>
    <rPh sb="4" eb="6">
      <t>カノウ</t>
    </rPh>
    <rPh sb="6" eb="8">
      <t>ニチジ</t>
    </rPh>
    <phoneticPr fontId="3"/>
  </si>
  <si>
    <t>資料送付方法</t>
    <rPh sb="0" eb="2">
      <t>シリョウ</t>
    </rPh>
    <rPh sb="2" eb="4">
      <t>ソウフ</t>
    </rPh>
    <rPh sb="4" eb="6">
      <t>ホウホウ</t>
    </rPh>
    <phoneticPr fontId="3"/>
  </si>
  <si>
    <t>　無・有（原稿・ビデオテープ・ＤＶＤ・音声テープ・その他）</t>
    <rPh sb="1" eb="2">
      <t>ム</t>
    </rPh>
    <rPh sb="3" eb="4">
      <t>ユウ</t>
    </rPh>
    <rPh sb="5" eb="7">
      <t>ゲンコウ</t>
    </rPh>
    <rPh sb="19" eb="21">
      <t>オンセイ</t>
    </rPh>
    <rPh sb="27" eb="28">
      <t>タ</t>
    </rPh>
    <phoneticPr fontId="3"/>
  </si>
  <si>
    <t>月　　日（　）　　　　時頃</t>
    <rPh sb="0" eb="1">
      <t>ツキ</t>
    </rPh>
    <rPh sb="3" eb="4">
      <t>ニチ</t>
    </rPh>
    <rPh sb="11" eb="12">
      <t>ジ</t>
    </rPh>
    <rPh sb="12" eb="13">
      <t>コロ</t>
    </rPh>
    <phoneticPr fontId="3"/>
  </si>
  <si>
    <t>※　窓口担当者記入欄</t>
    <rPh sb="2" eb="4">
      <t>マドグチ</t>
    </rPh>
    <rPh sb="4" eb="7">
      <t>タントウシャ</t>
    </rPh>
    <rPh sb="7" eb="9">
      <t>キニュウ</t>
    </rPh>
    <rPh sb="9" eb="10">
      <t>ラン</t>
    </rPh>
    <phoneticPr fontId="3"/>
  </si>
  <si>
    <t>担当手話通訳士名</t>
    <rPh sb="0" eb="2">
      <t>タントウ</t>
    </rPh>
    <rPh sb="2" eb="4">
      <t>シュワ</t>
    </rPh>
    <rPh sb="4" eb="6">
      <t>ツウヤク</t>
    </rPh>
    <rPh sb="6" eb="7">
      <t>シ</t>
    </rPh>
    <rPh sb="7" eb="8">
      <t>ナ</t>
    </rPh>
    <phoneticPr fontId="3"/>
  </si>
  <si>
    <t>サブ手話通訳士名</t>
    <rPh sb="2" eb="4">
      <t>シュワ</t>
    </rPh>
    <rPh sb="4" eb="6">
      <t>ツウヤク</t>
    </rPh>
    <rPh sb="6" eb="7">
      <t>シ</t>
    </rPh>
    <rPh sb="7" eb="8">
      <t>ナ</t>
    </rPh>
    <phoneticPr fontId="3"/>
  </si>
  <si>
    <t>　　　　　　　　　　　　　　</t>
    <phoneticPr fontId="3"/>
  </si>
  <si>
    <t>一般社団法人　青森県ろうあ協会</t>
  </si>
  <si>
    <t>〒０３０－０９４４　青森市筒井字八ツ橋７６－９　</t>
  </si>
  <si>
    <t>　　　　　　　　　　　　　　　　　　　　　　　</t>
    <phoneticPr fontId="3"/>
  </si>
  <si>
    <t>　　　　　　　　　　　　　　　　　　　　　　　　　　　　</t>
    <phoneticPr fontId="3"/>
  </si>
  <si>
    <t>連絡先</t>
    <phoneticPr fontId="3"/>
  </si>
  <si>
    <t>電　話：０１７－７２８－２２７９</t>
    <phoneticPr fontId="3"/>
  </si>
  <si>
    <t>ＦＡＸ：０１７－７２８－２２７３</t>
    <phoneticPr fontId="3"/>
  </si>
  <si>
    <t>E-mail：afd.1967@aqua.ocn.ne.jp</t>
    <phoneticPr fontId="3"/>
  </si>
  <si>
    <t>※　火曜日休</t>
    <rPh sb="2" eb="5">
      <t>カヨウビ</t>
    </rPh>
    <rPh sb="5" eb="6">
      <t>ヤス</t>
    </rPh>
    <phoneticPr fontId="3"/>
  </si>
  <si>
    <t>政見１</t>
    <rPh sb="0" eb="2">
      <t>セイケン</t>
    </rPh>
    <phoneticPr fontId="3"/>
  </si>
  <si>
    <t>政見２</t>
    <rPh sb="0" eb="2">
      <t>セイケン</t>
    </rPh>
    <phoneticPr fontId="3"/>
  </si>
  <si>
    <t>政見３</t>
    <rPh sb="0" eb="2">
      <t>セイケン</t>
    </rPh>
    <phoneticPr fontId="3"/>
  </si>
  <si>
    <t>政見３添付１</t>
    <rPh sb="0" eb="2">
      <t>セイケン</t>
    </rPh>
    <rPh sb="3" eb="5">
      <t>テンプ</t>
    </rPh>
    <phoneticPr fontId="3"/>
  </si>
  <si>
    <t>政見３添付２</t>
    <rPh sb="0" eb="2">
      <t>セイケン</t>
    </rPh>
    <rPh sb="3" eb="5">
      <t>テンプ</t>
    </rPh>
    <phoneticPr fontId="3"/>
  </si>
  <si>
    <t>政見４</t>
    <rPh sb="0" eb="2">
      <t>セイケン</t>
    </rPh>
    <phoneticPr fontId="3"/>
  </si>
  <si>
    <t>政見５</t>
    <rPh sb="0" eb="2">
      <t>セイケン</t>
    </rPh>
    <phoneticPr fontId="3"/>
  </si>
  <si>
    <t>政見６－１</t>
    <rPh sb="0" eb="2">
      <t>セイケン</t>
    </rPh>
    <phoneticPr fontId="3"/>
  </si>
  <si>
    <t>政見６－２</t>
    <rPh sb="0" eb="2">
      <t>セイケン</t>
    </rPh>
    <phoneticPr fontId="3"/>
  </si>
  <si>
    <t>政見７</t>
    <rPh sb="0" eb="2">
      <t>セイケン</t>
    </rPh>
    <phoneticPr fontId="3"/>
  </si>
  <si>
    <t>政見８</t>
    <rPh sb="0" eb="2">
      <t>セイケン</t>
    </rPh>
    <phoneticPr fontId="3"/>
  </si>
  <si>
    <t>政見９</t>
    <rPh sb="0" eb="2">
      <t>セイケン</t>
    </rPh>
    <phoneticPr fontId="3"/>
  </si>
  <si>
    <t>政見10</t>
    <rPh sb="0" eb="2">
      <t>セイケン</t>
    </rPh>
    <phoneticPr fontId="3"/>
  </si>
  <si>
    <t>政見放送申込書</t>
    <rPh sb="0" eb="2">
      <t>セイケン</t>
    </rPh>
    <rPh sb="2" eb="4">
      <t>ホウソウ</t>
    </rPh>
    <rPh sb="4" eb="7">
      <t>モウシコミショ</t>
    </rPh>
    <phoneticPr fontId="3"/>
  </si>
  <si>
    <t>経歴書</t>
    <rPh sb="0" eb="3">
      <t>ケイレキショ</t>
    </rPh>
    <phoneticPr fontId="3"/>
  </si>
  <si>
    <t>五人要件文書</t>
    <rPh sb="0" eb="2">
      <t>ゴニン</t>
    </rPh>
    <rPh sb="2" eb="4">
      <t>ヨウケン</t>
    </rPh>
    <rPh sb="4" eb="6">
      <t>ブンショ</t>
    </rPh>
    <phoneticPr fontId="3"/>
  </si>
  <si>
    <t>承諾書</t>
    <rPh sb="0" eb="3">
      <t>ショウダクショ</t>
    </rPh>
    <phoneticPr fontId="3"/>
  </si>
  <si>
    <t>宣誓書</t>
    <rPh sb="0" eb="3">
      <t>センセイショ</t>
    </rPh>
    <phoneticPr fontId="3"/>
  </si>
  <si>
    <t>参議院選挙区選出議員の選挙における政見放送に係る要件該当確認書</t>
    <rPh sb="0" eb="3">
      <t>サンギイン</t>
    </rPh>
    <rPh sb="3" eb="6">
      <t>センキョク</t>
    </rPh>
    <rPh sb="6" eb="8">
      <t>センシュツ</t>
    </rPh>
    <rPh sb="8" eb="10">
      <t>ギイン</t>
    </rPh>
    <rPh sb="11" eb="13">
      <t>センキョ</t>
    </rPh>
    <rPh sb="17" eb="19">
      <t>セイケン</t>
    </rPh>
    <rPh sb="19" eb="21">
      <t>ホウソウ</t>
    </rPh>
    <rPh sb="22" eb="23">
      <t>カカ</t>
    </rPh>
    <rPh sb="24" eb="26">
      <t>ヨウケン</t>
    </rPh>
    <rPh sb="26" eb="28">
      <t>ガイトウ</t>
    </rPh>
    <rPh sb="28" eb="31">
      <t>カクニンショ</t>
    </rPh>
    <phoneticPr fontId="3"/>
  </si>
  <si>
    <t>録音物使用申請書</t>
    <rPh sb="0" eb="2">
      <t>ロクオン</t>
    </rPh>
    <rPh sb="2" eb="3">
      <t>ブツ</t>
    </rPh>
    <rPh sb="3" eb="5">
      <t>シヨウ</t>
    </rPh>
    <rPh sb="5" eb="8">
      <t>シンセイショ</t>
    </rPh>
    <phoneticPr fontId="3"/>
  </si>
  <si>
    <t>録音用原稿用紙</t>
    <rPh sb="0" eb="3">
      <t>ロクオンヨウ</t>
    </rPh>
    <rPh sb="3" eb="5">
      <t>ゲンコウ</t>
    </rPh>
    <rPh sb="5" eb="7">
      <t>ヨウシ</t>
    </rPh>
    <phoneticPr fontId="3"/>
  </si>
  <si>
    <t>政見放送収録約定書</t>
    <rPh sb="0" eb="2">
      <t>セイケン</t>
    </rPh>
    <rPh sb="2" eb="4">
      <t>ホウソウ</t>
    </rPh>
    <rPh sb="4" eb="6">
      <t>シュウロク</t>
    </rPh>
    <rPh sb="6" eb="9">
      <t>ヤクジョウショ</t>
    </rPh>
    <phoneticPr fontId="3"/>
  </si>
  <si>
    <t>政見放送用録音・録画の契約届出書</t>
    <rPh sb="0" eb="2">
      <t>セイケン</t>
    </rPh>
    <rPh sb="2" eb="5">
      <t>ホウソウヨウ</t>
    </rPh>
    <rPh sb="5" eb="7">
      <t>ロクオン</t>
    </rPh>
    <rPh sb="8" eb="10">
      <t>ロクガ</t>
    </rPh>
    <rPh sb="11" eb="13">
      <t>ケイヤク</t>
    </rPh>
    <rPh sb="13" eb="16">
      <t>トドケデショ</t>
    </rPh>
    <phoneticPr fontId="3"/>
  </si>
  <si>
    <t>請求書</t>
    <rPh sb="0" eb="3">
      <t>セイキュウショ</t>
    </rPh>
    <phoneticPr fontId="3"/>
  </si>
  <si>
    <t>選挙運動用自動車等取付用立札・看板作成契約書例</t>
    <rPh sb="2" eb="4">
      <t>ウンドウ</t>
    </rPh>
    <rPh sb="4" eb="5">
      <t>ヨウ</t>
    </rPh>
    <rPh sb="5" eb="8">
      <t>ジドウシャ</t>
    </rPh>
    <rPh sb="8" eb="9">
      <t>トウ</t>
    </rPh>
    <rPh sb="9" eb="12">
      <t>トリツケヨウ</t>
    </rPh>
    <rPh sb="12" eb="14">
      <t>タテフダ</t>
    </rPh>
    <rPh sb="15" eb="17">
      <t>カンバン</t>
    </rPh>
    <phoneticPr fontId="3"/>
  </si>
  <si>
    <t>個人演説会場用立札・看板作成契約書例</t>
    <rPh sb="0" eb="5">
      <t>コジンエンゼツカイ</t>
    </rPh>
    <rPh sb="5" eb="6">
      <t>バ</t>
    </rPh>
    <rPh sb="6" eb="7">
      <t>ヨウ</t>
    </rPh>
    <rPh sb="7" eb="9">
      <t>タテフダ</t>
    </rPh>
    <rPh sb="10" eb="12">
      <t>カンバン</t>
    </rPh>
    <phoneticPr fontId="3"/>
  </si>
  <si>
    <t>公営37内訳</t>
    <rPh sb="0" eb="2">
      <t>コウエイ</t>
    </rPh>
    <rPh sb="4" eb="6">
      <t>ウチワケ</t>
    </rPh>
    <phoneticPr fontId="3"/>
  </si>
  <si>
    <t>公営37請求内訳</t>
    <rPh sb="0" eb="2">
      <t>コウエイ</t>
    </rPh>
    <rPh sb="4" eb="8">
      <t>セイキュウウチワケ</t>
    </rPh>
    <phoneticPr fontId="3"/>
  </si>
  <si>
    <t>２</t>
    <phoneticPr fontId="3"/>
  </si>
  <si>
    <t>確認枚数</t>
    <phoneticPr fontId="3"/>
  </si>
  <si>
    <t xml:space="preserve">      (1) 枚　数　　１３０，０００枚</t>
    <phoneticPr fontId="3"/>
  </si>
  <si>
    <t>４０，０００枚</t>
    <rPh sb="6" eb="7">
      <t>マイ</t>
    </rPh>
    <phoneticPr fontId="3"/>
  </si>
  <si>
    <t>複製契約
金　　額</t>
    <rPh sb="0" eb="2">
      <t>フクセイ</t>
    </rPh>
    <rPh sb="2" eb="4">
      <t>ケイヤク</t>
    </rPh>
    <rPh sb="5" eb="6">
      <t>キン</t>
    </rPh>
    <rPh sb="8" eb="9">
      <t>ガク</t>
    </rPh>
    <phoneticPr fontId="3"/>
  </si>
  <si>
    <t>録音・録画
一種類の契
約単価</t>
    <rPh sb="0" eb="2">
      <t>ロクオン</t>
    </rPh>
    <rPh sb="3" eb="5">
      <t>ロクガ</t>
    </rPh>
    <rPh sb="6" eb="9">
      <t>イッシュルイ</t>
    </rPh>
    <rPh sb="10" eb="11">
      <t>ケイ</t>
    </rPh>
    <rPh sb="12" eb="13">
      <t>ヤク</t>
    </rPh>
    <rPh sb="13" eb="15">
      <t>タンカ</t>
    </rPh>
    <phoneticPr fontId="3"/>
  </si>
  <si>
    <t>を添えて申請します。</t>
    <phoneticPr fontId="3"/>
  </si>
  <si>
    <t>　公職選挙法第１４２条第１項の規定により、選挙運動のために頒布するビラを下記</t>
    <rPh sb="1" eb="3">
      <t>コウショク</t>
    </rPh>
    <rPh sb="3" eb="6">
      <t>センキョホウ</t>
    </rPh>
    <rPh sb="11" eb="12">
      <t>ダイ</t>
    </rPh>
    <rPh sb="13" eb="14">
      <t>コウ</t>
    </rPh>
    <rPh sb="21" eb="23">
      <t>センキョ</t>
    </rPh>
    <rPh sb="23" eb="25">
      <t>ウンドウ</t>
    </rPh>
    <rPh sb="29" eb="31">
      <t>ハンプ</t>
    </rPh>
    <rPh sb="36" eb="38">
      <t>カキ</t>
    </rPh>
    <phoneticPr fontId="3"/>
  </si>
  <si>
    <t>のとおり届け出ます。</t>
    <rPh sb="4" eb="5">
      <t>トド</t>
    </rPh>
    <rPh sb="6" eb="7">
      <t>デ</t>
    </rPh>
    <phoneticPr fontId="3"/>
  </si>
  <si>
    <t>　　　ビラ作成業者に提出してください。</t>
    <phoneticPr fontId="3"/>
  </si>
  <si>
    <t>Ｒ４参議院青森県選挙区選出議員選挙立候補届出に係る提出書類作成支援ソフト（本人届出用）</t>
    <rPh sb="2" eb="5">
      <t>サンギイン</t>
    </rPh>
    <rPh sb="5" eb="8">
      <t>アオモリケン</t>
    </rPh>
    <rPh sb="8" eb="11">
      <t>センキョク</t>
    </rPh>
    <rPh sb="11" eb="13">
      <t>センシュツ</t>
    </rPh>
    <rPh sb="13" eb="15">
      <t>ギイン</t>
    </rPh>
    <rPh sb="15" eb="17">
      <t>センキョ</t>
    </rPh>
    <rPh sb="17" eb="20">
      <t>リッコウホ</t>
    </rPh>
    <rPh sb="20" eb="22">
      <t>トドケデ</t>
    </rPh>
    <rPh sb="23" eb="24">
      <t>カカ</t>
    </rPh>
    <rPh sb="25" eb="27">
      <t>テイシュツ</t>
    </rPh>
    <rPh sb="27" eb="29">
      <t>ショルイ</t>
    </rPh>
    <rPh sb="29" eb="31">
      <t>サクセイ</t>
    </rPh>
    <rPh sb="31" eb="33">
      <t>シエン</t>
    </rPh>
    <rPh sb="37" eb="39">
      <t>ホンニン</t>
    </rPh>
    <rPh sb="39" eb="41">
      <t>トドケデ</t>
    </rPh>
    <rPh sb="41" eb="42">
      <t>ヨウ</t>
    </rPh>
    <phoneticPr fontId="11"/>
  </si>
  <si>
    <t>参考様式2</t>
    <rPh sb="0" eb="2">
      <t>サンコウ</t>
    </rPh>
    <rPh sb="2" eb="4">
      <t>ヨウシキ</t>
    </rPh>
    <phoneticPr fontId="3"/>
  </si>
  <si>
    <t>代理人証明書（委任状）</t>
    <rPh sb="0" eb="3">
      <t>ダイリニン</t>
    </rPh>
    <rPh sb="3" eb="6">
      <t>ショウメイショ</t>
    </rPh>
    <rPh sb="7" eb="10">
      <t>イニンジョウ</t>
    </rPh>
    <phoneticPr fontId="3"/>
  </si>
  <si>
    <t>参考様式1</t>
    <rPh sb="0" eb="2">
      <t>サンコウ</t>
    </rPh>
    <rPh sb="2" eb="4">
      <t>ヨウシキ</t>
    </rPh>
    <phoneticPr fontId="3"/>
  </si>
  <si>
    <t>令和4年7月10日執行参議院青森県選挙区選出議員選挙</t>
    <rPh sb="0" eb="2">
      <t>レイワ</t>
    </rPh>
    <rPh sb="3" eb="4">
      <t>ネン</t>
    </rPh>
    <rPh sb="5" eb="6">
      <t>ガツ</t>
    </rPh>
    <rPh sb="8" eb="9">
      <t>ニチ</t>
    </rPh>
    <rPh sb="9" eb="11">
      <t>シッコウ</t>
    </rPh>
    <rPh sb="11" eb="14">
      <t>サンギイン</t>
    </rPh>
    <rPh sb="14" eb="17">
      <t>アオモリケン</t>
    </rPh>
    <rPh sb="17" eb="20">
      <t>センキョク</t>
    </rPh>
    <rPh sb="20" eb="22">
      <t>センシュツ</t>
    </rPh>
    <rPh sb="22" eb="24">
      <t>ギイン</t>
    </rPh>
    <rPh sb="24" eb="26">
      <t>センキョ</t>
    </rPh>
    <phoneticPr fontId="3"/>
  </si>
  <si>
    <t>宣誓書</t>
    <rPh sb="0" eb="3">
      <t>センセイショ</t>
    </rPh>
    <phoneticPr fontId="3"/>
  </si>
  <si>
    <t>所属党派証明書</t>
    <rPh sb="0" eb="2">
      <t>ショゾク</t>
    </rPh>
    <rPh sb="2" eb="3">
      <t>トウ</t>
    </rPh>
    <rPh sb="4" eb="7">
      <t>ショウメイショ</t>
    </rPh>
    <phoneticPr fontId="3"/>
  </si>
  <si>
    <t>供託証明書</t>
    <rPh sb="0" eb="2">
      <t>キョウタク</t>
    </rPh>
    <rPh sb="2" eb="5">
      <t>ショウメイショ</t>
    </rPh>
    <phoneticPr fontId="3"/>
  </si>
  <si>
    <t>戸籍の謄本又は抄本</t>
    <rPh sb="0" eb="2">
      <t>コセキ</t>
    </rPh>
    <rPh sb="3" eb="5">
      <t>トウホン</t>
    </rPh>
    <rPh sb="5" eb="6">
      <t>マタ</t>
    </rPh>
    <rPh sb="7" eb="9">
      <t>ショウホン</t>
    </rPh>
    <phoneticPr fontId="3"/>
  </si>
  <si>
    <t>住民票の抄本</t>
    <rPh sb="0" eb="3">
      <t>ジュウミンヒョウ</t>
    </rPh>
    <rPh sb="4" eb="6">
      <t>ショウホン</t>
    </rPh>
    <phoneticPr fontId="3"/>
  </si>
  <si>
    <t>（通称認定申請書）</t>
    <rPh sb="1" eb="3">
      <t>ツウショウ</t>
    </rPh>
    <rPh sb="3" eb="5">
      <t>ニンテイ</t>
    </rPh>
    <rPh sb="5" eb="8">
      <t>シンセイショ</t>
    </rPh>
    <phoneticPr fontId="3"/>
  </si>
  <si>
    <t>　参議院青森県選挙区選出議員選挙　選挙長　畑井　義德　殿</t>
    <rPh sb="1" eb="4">
      <t>サンギイン</t>
    </rPh>
    <rPh sb="4" eb="7">
      <t>アオモリケン</t>
    </rPh>
    <rPh sb="7" eb="10">
      <t>センキョク</t>
    </rPh>
    <rPh sb="10" eb="12">
      <t>センシュツ</t>
    </rPh>
    <rPh sb="12" eb="14">
      <t>ギイン</t>
    </rPh>
    <rPh sb="14" eb="16">
      <t>センキョ</t>
    </rPh>
    <rPh sb="17" eb="19">
      <t>センキョ</t>
    </rPh>
    <rPh sb="19" eb="20">
      <t>チョウ</t>
    </rPh>
    <rPh sb="21" eb="23">
      <t>ハタイ</t>
    </rPh>
    <rPh sb="24" eb="25">
      <t>タダシ</t>
    </rPh>
    <rPh sb="25" eb="26">
      <t>トク</t>
    </rPh>
    <rPh sb="27" eb="28">
      <t>ドノ</t>
    </rPh>
    <phoneticPr fontId="3"/>
  </si>
  <si>
    <t>記載上の注意</t>
    <phoneticPr fontId="3"/>
  </si>
  <si>
    <t>１　「生年月日」欄の年齢は、選挙の期日現在の満年齢を記載しなければなりません。</t>
    <phoneticPr fontId="3"/>
  </si>
  <si>
    <t>２　公職選挙法第８６条の４第４項に規定する政党その他の政治団体の証明書（参議</t>
    <rPh sb="36" eb="38">
      <t>サンギ</t>
    </rPh>
    <phoneticPr fontId="3"/>
  </si>
  <si>
    <t>　院選挙区選出議員の候補者については、当該政党その他の政治団体の代表者の証明</t>
    <rPh sb="1" eb="2">
      <t>イン</t>
    </rPh>
    <rPh sb="2" eb="5">
      <t>センキョク</t>
    </rPh>
    <rPh sb="5" eb="7">
      <t>センシュツ</t>
    </rPh>
    <rPh sb="7" eb="9">
      <t>ギイン</t>
    </rPh>
    <rPh sb="10" eb="13">
      <t>コウホシャ</t>
    </rPh>
    <rPh sb="19" eb="21">
      <t>トウガイ</t>
    </rPh>
    <rPh sb="21" eb="23">
      <t>セイトウ</t>
    </rPh>
    <rPh sb="25" eb="26">
      <t>タ</t>
    </rPh>
    <rPh sb="27" eb="29">
      <t>セイジ</t>
    </rPh>
    <rPh sb="29" eb="31">
      <t>ダンタイ</t>
    </rPh>
    <rPh sb="32" eb="35">
      <t>ダイヒョウシャ</t>
    </rPh>
    <rPh sb="36" eb="38">
      <t>ショウメイ</t>
    </rPh>
    <phoneticPr fontId="3"/>
  </si>
  <si>
    <t>　書）を有しない者は、「党派」欄に「無所属」と記載しなければなりません。</t>
    <rPh sb="1" eb="2">
      <t>ショ</t>
    </rPh>
    <rPh sb="4" eb="5">
      <t>ユウ</t>
    </rPh>
    <rPh sb="8" eb="9">
      <t>シャ</t>
    </rPh>
    <rPh sb="12" eb="13">
      <t>トウ</t>
    </rPh>
    <rPh sb="15" eb="16">
      <t>ラン</t>
    </rPh>
    <rPh sb="18" eb="21">
      <t>ムショゾク</t>
    </rPh>
    <rPh sb="23" eb="25">
      <t>キサイ</t>
    </rPh>
    <phoneticPr fontId="3"/>
  </si>
  <si>
    <t>４　「職業」欄には、職業をなるべく詳細に記載しなければなりません。</t>
    <phoneticPr fontId="3"/>
  </si>
  <si>
    <t>６　候補者本人が届け出る場合には、本人確認書類の提示又は提出を、代理人が届け</t>
    <rPh sb="2" eb="5">
      <t>コウホシャ</t>
    </rPh>
    <rPh sb="5" eb="7">
      <t>ホンニン</t>
    </rPh>
    <rPh sb="8" eb="9">
      <t>トド</t>
    </rPh>
    <rPh sb="10" eb="11">
      <t>デ</t>
    </rPh>
    <rPh sb="12" eb="14">
      <t>バアイ</t>
    </rPh>
    <rPh sb="17" eb="19">
      <t>ホンニン</t>
    </rPh>
    <rPh sb="19" eb="21">
      <t>カクニン</t>
    </rPh>
    <rPh sb="21" eb="23">
      <t>ショルイ</t>
    </rPh>
    <rPh sb="24" eb="26">
      <t>テイジ</t>
    </rPh>
    <rPh sb="26" eb="27">
      <t>マタ</t>
    </rPh>
    <rPh sb="28" eb="30">
      <t>テイシュツ</t>
    </rPh>
    <rPh sb="32" eb="35">
      <t>ダイリニン</t>
    </rPh>
    <rPh sb="36" eb="37">
      <t>トド</t>
    </rPh>
    <phoneticPr fontId="3"/>
  </si>
  <si>
    <t>　出る場合には、委任状の提示又は提出及び当該代理人の本人確認書類の提示又は提</t>
    <rPh sb="1" eb="2">
      <t>デ</t>
    </rPh>
    <rPh sb="3" eb="5">
      <t>バアイ</t>
    </rPh>
    <rPh sb="8" eb="11">
      <t>イニンジョウ</t>
    </rPh>
    <rPh sb="12" eb="14">
      <t>テイジ</t>
    </rPh>
    <rPh sb="14" eb="15">
      <t>マタ</t>
    </rPh>
    <rPh sb="16" eb="18">
      <t>テイシュツ</t>
    </rPh>
    <rPh sb="18" eb="19">
      <t>オヨ</t>
    </rPh>
    <rPh sb="20" eb="22">
      <t>トウガイ</t>
    </rPh>
    <rPh sb="22" eb="25">
      <t>ダイリニン</t>
    </rPh>
    <rPh sb="26" eb="28">
      <t>ホンニン</t>
    </rPh>
    <rPh sb="28" eb="30">
      <t>カクニン</t>
    </rPh>
    <rPh sb="30" eb="32">
      <t>ショルイ</t>
    </rPh>
    <rPh sb="33" eb="35">
      <t>テイジ</t>
    </rPh>
    <rPh sb="35" eb="36">
      <t>マタ</t>
    </rPh>
    <rPh sb="37" eb="38">
      <t>テイ</t>
    </rPh>
    <phoneticPr fontId="3"/>
  </si>
  <si>
    <t>　出を行ってください。ただし、候補者本人の署名や記名押印がある場合はこの限り</t>
    <rPh sb="1" eb="2">
      <t>シュツ</t>
    </rPh>
    <rPh sb="3" eb="4">
      <t>オコナ</t>
    </rPh>
    <rPh sb="15" eb="18">
      <t>コウホシャ</t>
    </rPh>
    <rPh sb="18" eb="20">
      <t>ホンニン</t>
    </rPh>
    <rPh sb="21" eb="23">
      <t>ショメイ</t>
    </rPh>
    <rPh sb="24" eb="26">
      <t>キメイ</t>
    </rPh>
    <rPh sb="26" eb="28">
      <t>オウイン</t>
    </rPh>
    <rPh sb="31" eb="33">
      <t>バアイ</t>
    </rPh>
    <rPh sb="36" eb="37">
      <t>カギ</t>
    </rPh>
    <phoneticPr fontId="3"/>
  </si>
  <si>
    <t>　ではありません。</t>
    <phoneticPr fontId="3"/>
  </si>
  <si>
    <t>２又は第２５１条の３の規定により、令和４年７月１０日執行の参議院青森県選挙区選出</t>
    <rPh sb="17" eb="19">
      <t>レイワ</t>
    </rPh>
    <rPh sb="29" eb="32">
      <t>サンギイン</t>
    </rPh>
    <rPh sb="35" eb="38">
      <t>センキョク</t>
    </rPh>
    <rPh sb="38" eb="39">
      <t>セン</t>
    </rPh>
    <rPh sb="39" eb="40">
      <t>デ</t>
    </rPh>
    <phoneticPr fontId="3"/>
  </si>
  <si>
    <t>令和４年　　月　　日</t>
    <rPh sb="6" eb="7">
      <t>ツキ</t>
    </rPh>
    <rPh sb="9" eb="10">
      <t>ニチ</t>
    </rPh>
    <phoneticPr fontId="3"/>
  </si>
  <si>
    <t>　参議院青森県選挙区選出議員選挙　選挙長　畑井　義德　殿</t>
    <rPh sb="1" eb="4">
      <t>サンギイン</t>
    </rPh>
    <rPh sb="4" eb="6">
      <t>アオモリ</t>
    </rPh>
    <rPh sb="6" eb="7">
      <t>ケン</t>
    </rPh>
    <rPh sb="7" eb="10">
      <t>センキョク</t>
    </rPh>
    <rPh sb="10" eb="12">
      <t>センシュツ</t>
    </rPh>
    <rPh sb="12" eb="14">
      <t>ギイン</t>
    </rPh>
    <rPh sb="14" eb="16">
      <t>センキョ</t>
    </rPh>
    <rPh sb="17" eb="19">
      <t>センキョ</t>
    </rPh>
    <rPh sb="19" eb="20">
      <t>チョウ</t>
    </rPh>
    <rPh sb="21" eb="23">
      <t>ハタイ</t>
    </rPh>
    <rPh sb="24" eb="25">
      <t>タダシ</t>
    </rPh>
    <rPh sb="25" eb="26">
      <t>トク</t>
    </rPh>
    <rPh sb="27" eb="28">
      <t>ドノ</t>
    </rPh>
    <phoneticPr fontId="3"/>
  </si>
  <si>
    <t>住所</t>
    <rPh sb="0" eb="2">
      <t>ジュウショ</t>
    </rPh>
    <phoneticPr fontId="3"/>
  </si>
  <si>
    <t>令和４年　　月　　日</t>
    <rPh sb="0" eb="2">
      <t>レイワ</t>
    </rPh>
    <rPh sb="3" eb="4">
      <t>ネン</t>
    </rPh>
    <rPh sb="6" eb="7">
      <t>ツキ</t>
    </rPh>
    <rPh sb="9" eb="10">
      <t>ニチ</t>
    </rPh>
    <phoneticPr fontId="3"/>
  </si>
  <si>
    <t>選挙長　畑井　義德　殿</t>
    <rPh sb="0" eb="2">
      <t>センキョ</t>
    </rPh>
    <rPh sb="2" eb="3">
      <t>チョウ</t>
    </rPh>
    <rPh sb="4" eb="6">
      <t>ハタイ</t>
    </rPh>
    <rPh sb="7" eb="8">
      <t>タダシ</t>
    </rPh>
    <rPh sb="8" eb="9">
      <t>トク</t>
    </rPh>
    <rPh sb="10" eb="11">
      <t>ドノ</t>
    </rPh>
    <phoneticPr fontId="3"/>
  </si>
  <si>
    <t>　令和４年　　月　　日に届出した参議院青森県選挙区選出議員選挙候補者届出書の記載</t>
    <rPh sb="1" eb="3">
      <t>レイワ</t>
    </rPh>
    <rPh sb="4" eb="5">
      <t>ネン</t>
    </rPh>
    <rPh sb="7" eb="8">
      <t>ツキ</t>
    </rPh>
    <rPh sb="10" eb="11">
      <t>ニチ</t>
    </rPh>
    <rPh sb="12" eb="14">
      <t>トドケデ</t>
    </rPh>
    <rPh sb="16" eb="19">
      <t>サンギイン</t>
    </rPh>
    <rPh sb="19" eb="22">
      <t>アオモリケン</t>
    </rPh>
    <rPh sb="22" eb="25">
      <t>センキョク</t>
    </rPh>
    <rPh sb="25" eb="26">
      <t>セン</t>
    </rPh>
    <rPh sb="26" eb="27">
      <t>シュツ</t>
    </rPh>
    <rPh sb="27" eb="29">
      <t>ギイン</t>
    </rPh>
    <rPh sb="29" eb="31">
      <t>センキョ</t>
    </rPh>
    <rPh sb="31" eb="34">
      <t>コウホシャ</t>
    </rPh>
    <rPh sb="34" eb="35">
      <t>トド</t>
    </rPh>
    <rPh sb="35" eb="36">
      <t>デ</t>
    </rPh>
    <rPh sb="36" eb="37">
      <t>ショ</t>
    </rPh>
    <rPh sb="38" eb="40">
      <t>キサイ</t>
    </rPh>
    <phoneticPr fontId="3"/>
  </si>
  <si>
    <t>　令和４年　　月　　日</t>
    <rPh sb="1" eb="3">
      <t>レイワ</t>
    </rPh>
    <rPh sb="4" eb="5">
      <t>ネン</t>
    </rPh>
    <rPh sb="7" eb="8">
      <t>ツキ</t>
    </rPh>
    <rPh sb="10" eb="11">
      <t>ニチ</t>
    </rPh>
    <phoneticPr fontId="3"/>
  </si>
  <si>
    <t>（備考）候補者本人が届け出る場合には、本人確認書類の提示又は提出を、代理人が</t>
    <rPh sb="1" eb="3">
      <t>ビコウ</t>
    </rPh>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</si>
  <si>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届け出る場合には、委任状の提示又は提出及び当該代理人の本人確認書類の提示</t>
    <rPh sb="2" eb="3">
      <t>トド</t>
    </rPh>
    <rPh sb="4" eb="5">
      <t>デ</t>
    </rPh>
    <rPh sb="6" eb="8">
      <t>バアイ</t>
    </rPh>
    <rPh sb="11" eb="14">
      <t>イニンジョウ</t>
    </rPh>
    <rPh sb="15" eb="17">
      <t>テイジ</t>
    </rPh>
    <rPh sb="17" eb="18">
      <t>マタ</t>
    </rPh>
    <rPh sb="19" eb="21">
      <t>テイシュツ</t>
    </rPh>
    <rPh sb="21" eb="22">
      <t>オヨ</t>
    </rPh>
    <rPh sb="23" eb="25">
      <t>トウガイ</t>
    </rPh>
    <rPh sb="25" eb="28">
      <t>ダイリニン</t>
    </rPh>
    <rPh sb="29" eb="31">
      <t>ホンニン</t>
    </rPh>
    <rPh sb="31" eb="33">
      <t>カクニン</t>
    </rPh>
    <rPh sb="33" eb="35">
      <t>ショルイ</t>
    </rPh>
    <rPh sb="36" eb="37">
      <t>テイ</t>
    </rPh>
    <rPh sb="37" eb="38">
      <t>シメ</t>
    </rPh>
    <phoneticPr fontId="3"/>
  </si>
  <si>
    <t>　令和４年７月１０日執行の参議院青森県選挙区選出議員選挙における選挙立会人と</t>
    <rPh sb="1" eb="3">
      <t>レイワ</t>
    </rPh>
    <rPh sb="4" eb="5">
      <t>ネン</t>
    </rPh>
    <rPh sb="6" eb="7">
      <t>ガツ</t>
    </rPh>
    <rPh sb="9" eb="10">
      <t>ニチ</t>
    </rPh>
    <rPh sb="13" eb="16">
      <t>サンギイン</t>
    </rPh>
    <rPh sb="19" eb="22">
      <t>センキョク</t>
    </rPh>
    <rPh sb="22" eb="24">
      <t>センシュツ</t>
    </rPh>
    <rPh sb="24" eb="26">
      <t>ギイン</t>
    </rPh>
    <rPh sb="26" eb="28">
      <t>センキョ</t>
    </rPh>
    <phoneticPr fontId="3"/>
  </si>
  <si>
    <t>　令和４年７月１０日執行の参議院青森県選挙区選出議員選挙における開票立会人となる</t>
    <rPh sb="13" eb="16">
      <t>サンギイン</t>
    </rPh>
    <rPh sb="19" eb="22">
      <t>センキョク</t>
    </rPh>
    <rPh sb="22" eb="24">
      <t>センシュツ</t>
    </rPh>
    <rPh sb="24" eb="26">
      <t>ギイン</t>
    </rPh>
    <rPh sb="26" eb="28">
      <t>センキョ</t>
    </rPh>
    <rPh sb="32" eb="34">
      <t>カイヒョウ</t>
    </rPh>
    <phoneticPr fontId="3"/>
  </si>
  <si>
    <t>令和４年　　月　　日　</t>
    <rPh sb="0" eb="2">
      <t>レイワ</t>
    </rPh>
    <rPh sb="3" eb="4">
      <t>ネン</t>
    </rPh>
    <rPh sb="6" eb="7">
      <t>ツキ</t>
    </rPh>
    <rPh sb="9" eb="10">
      <t>ヒ</t>
    </rPh>
    <phoneticPr fontId="3"/>
  </si>
  <si>
    <t>令和４年　　月　　日　</t>
    <rPh sb="0" eb="2">
      <t>レイワ</t>
    </rPh>
    <rPh sb="3" eb="4">
      <t>ネン</t>
    </rPh>
    <rPh sb="4" eb="5">
      <t>ヘイネン</t>
    </rPh>
    <rPh sb="6" eb="7">
      <t>ツキ</t>
    </rPh>
    <rPh sb="9" eb="10">
      <t>ヒ</t>
    </rPh>
    <phoneticPr fontId="3"/>
  </si>
  <si>
    <t>　令和４年７月１０日執行の参議院青森県選挙区選出議員選挙における候補者の出納</t>
    <rPh sb="1" eb="3">
      <t>レイワ</t>
    </rPh>
    <rPh sb="4" eb="5">
      <t>ネン</t>
    </rPh>
    <rPh sb="6" eb="7">
      <t>ガツ</t>
    </rPh>
    <rPh sb="9" eb="10">
      <t>ニチ</t>
    </rPh>
    <rPh sb="13" eb="16">
      <t>サンギイン</t>
    </rPh>
    <rPh sb="19" eb="22">
      <t>センキョク</t>
    </rPh>
    <rPh sb="22" eb="24">
      <t>センシュツ</t>
    </rPh>
    <rPh sb="24" eb="26">
      <t>ギイン</t>
    </rPh>
    <rPh sb="26" eb="28">
      <t>センキョ</t>
    </rPh>
    <rPh sb="36" eb="38">
      <t>スイトウ</t>
    </rPh>
    <phoneticPr fontId="3"/>
  </si>
  <si>
    <t>（備考）選任した者本人が届け出る場合には、本人確認書類の提示又は提出を、代理</t>
    <rPh sb="1" eb="3">
      <t>ビコウ</t>
    </rPh>
    <rPh sb="4" eb="6">
      <t>センニン</t>
    </rPh>
    <rPh sb="8" eb="9">
      <t>シャ</t>
    </rPh>
    <rPh sb="9" eb="11">
      <t>ホンニン</t>
    </rPh>
    <rPh sb="12" eb="13">
      <t>トド</t>
    </rPh>
    <rPh sb="14" eb="15">
      <t>デ</t>
    </rPh>
    <rPh sb="16" eb="18">
      <t>バアイ</t>
    </rPh>
    <rPh sb="21" eb="23">
      <t>ホンニン</t>
    </rPh>
    <rPh sb="23" eb="25">
      <t>カクニン</t>
    </rPh>
    <rPh sb="25" eb="27">
      <t>ショルイ</t>
    </rPh>
    <rPh sb="28" eb="30">
      <t>テイジ</t>
    </rPh>
    <rPh sb="30" eb="31">
      <t>マタ</t>
    </rPh>
    <rPh sb="32" eb="34">
      <t>テイシュツ</t>
    </rPh>
    <rPh sb="36" eb="38">
      <t>ダイリ</t>
    </rPh>
    <phoneticPr fontId="3"/>
  </si>
  <si>
    <t>　　人が届け出る場合には、委任状の提示又は提出及び当該代理人の本人確認書類の</t>
    <rPh sb="2" eb="3">
      <t>ヒト</t>
    </rPh>
    <rPh sb="4" eb="5">
      <t>トド</t>
    </rPh>
    <rPh sb="6" eb="7">
      <t>デ</t>
    </rPh>
    <rPh sb="8" eb="10">
      <t>バアイ</t>
    </rPh>
    <rPh sb="13" eb="16">
      <t>イニンジョウ</t>
    </rPh>
    <rPh sb="17" eb="19">
      <t>テイジ</t>
    </rPh>
    <rPh sb="19" eb="20">
      <t>マタ</t>
    </rPh>
    <rPh sb="21" eb="23">
      <t>テイシュツ</t>
    </rPh>
    <rPh sb="23" eb="24">
      <t>オヨ</t>
    </rPh>
    <rPh sb="25" eb="27">
      <t>トウガイ</t>
    </rPh>
    <rPh sb="27" eb="30">
      <t>ダイリニン</t>
    </rPh>
    <rPh sb="31" eb="33">
      <t>ホンニン</t>
    </rPh>
    <rPh sb="33" eb="35">
      <t>カクニン</t>
    </rPh>
    <rPh sb="35" eb="37">
      <t>ショルイ</t>
    </rPh>
    <phoneticPr fontId="3"/>
  </si>
  <si>
    <t>　　又は提出を行ってください。ただし、候補者本人の署名や記名押印がある場合は</t>
    <rPh sb="2" eb="3">
      <t>マタ</t>
    </rPh>
    <rPh sb="4" eb="6">
      <t>テイシュツ</t>
    </rPh>
    <rPh sb="7" eb="8">
      <t>オコナ</t>
    </rPh>
    <rPh sb="19" eb="22">
      <t>コウホシャ</t>
    </rPh>
    <rPh sb="22" eb="24">
      <t>ホンニン</t>
    </rPh>
    <rPh sb="25" eb="27">
      <t>ショメイ</t>
    </rPh>
    <rPh sb="28" eb="30">
      <t>キメイ</t>
    </rPh>
    <rPh sb="30" eb="32">
      <t>オウイン</t>
    </rPh>
    <rPh sb="35" eb="37">
      <t>バアイ</t>
    </rPh>
    <phoneticPr fontId="3"/>
  </si>
  <si>
    <t>　　この限りではありません。</t>
    <rPh sb="4" eb="5">
      <t>カギ</t>
    </rPh>
    <phoneticPr fontId="3"/>
  </si>
  <si>
    <t>　　提示又は提出を行ってください。ただし、選任した者本人の署名や記名押印があ</t>
    <rPh sb="2" eb="4">
      <t>テイジ</t>
    </rPh>
    <rPh sb="4" eb="5">
      <t>マタ</t>
    </rPh>
    <rPh sb="6" eb="8">
      <t>テイシュツ</t>
    </rPh>
    <rPh sb="9" eb="10">
      <t>オコナ</t>
    </rPh>
    <rPh sb="21" eb="23">
      <t>センニン</t>
    </rPh>
    <rPh sb="25" eb="26">
      <t>シャ</t>
    </rPh>
    <rPh sb="26" eb="28">
      <t>ホンニン</t>
    </rPh>
    <rPh sb="29" eb="31">
      <t>ショメイ</t>
    </rPh>
    <rPh sb="32" eb="34">
      <t>キメイ</t>
    </rPh>
    <rPh sb="34" eb="36">
      <t>オウイン</t>
    </rPh>
    <phoneticPr fontId="3"/>
  </si>
  <si>
    <t>　　る場合はこの限りではありません。</t>
    <rPh sb="3" eb="5">
      <t>バアイ</t>
    </rPh>
    <rPh sb="8" eb="9">
      <t>カギ</t>
    </rPh>
    <phoneticPr fontId="3"/>
  </si>
  <si>
    <t>令和４年　　月　　日</t>
    <rPh sb="0" eb="2">
      <t>レイワ</t>
    </rPh>
    <rPh sb="3" eb="4">
      <t>ネン</t>
    </rPh>
    <rPh sb="6" eb="7">
      <t>ツキ</t>
    </rPh>
    <rPh sb="9" eb="10">
      <t>ヒ</t>
    </rPh>
    <phoneticPr fontId="3"/>
  </si>
  <si>
    <t>　令和４年７月１０日執行の参議院青森県選挙区選出議員選挙における候補者の出納</t>
    <rPh sb="1" eb="3">
      <t>レイワ</t>
    </rPh>
    <rPh sb="13" eb="16">
      <t>サンギイン</t>
    </rPh>
    <rPh sb="19" eb="22">
      <t>センキョク</t>
    </rPh>
    <rPh sb="22" eb="24">
      <t>センシュツ</t>
    </rPh>
    <rPh sb="24" eb="26">
      <t>ギイン</t>
    </rPh>
    <rPh sb="26" eb="28">
      <t>センキョ</t>
    </rPh>
    <phoneticPr fontId="3"/>
  </si>
  <si>
    <t>責任者について、下記のとおり異動があったので届け出ます。</t>
    <rPh sb="14" eb="16">
      <t>イドウ</t>
    </rPh>
    <phoneticPr fontId="3"/>
  </si>
  <si>
    <t>令和４年　月　日から</t>
    <rPh sb="5" eb="6">
      <t>ツキ</t>
    </rPh>
    <rPh sb="7" eb="8">
      <t>ヒ</t>
    </rPh>
    <phoneticPr fontId="3"/>
  </si>
  <si>
    <t>令和４年　月　日まで</t>
    <rPh sb="5" eb="6">
      <t>ツキ</t>
    </rPh>
    <rPh sb="7" eb="8">
      <t>ヒ</t>
    </rPh>
    <phoneticPr fontId="3"/>
  </si>
  <si>
    <t>備考１　「使用する者の別」の欄には、選挙運動のために使用する事務員にあっては「事務員」と、専ら公職</t>
    <rPh sb="0" eb="2">
      <t>ビコウ</t>
    </rPh>
    <phoneticPr fontId="3"/>
  </si>
  <si>
    <t>　　３　既に届け出た者につき、その者に係る使用する期間中、その者に代えて異なる者を届け出る場合にお</t>
    <phoneticPr fontId="3"/>
  </si>
  <si>
    <t>　　　いては、その旨を「備考」欄に記載してください。</t>
    <phoneticPr fontId="3"/>
  </si>
  <si>
    <t>　　４　候補者本人が届け出る場合には、本人確認書類の提示又は提出を、代理人が届け出る場合には、委任</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rPh sb="40" eb="41">
      <t>デ</t>
    </rPh>
    <rPh sb="42" eb="44">
      <t>バアイ</t>
    </rPh>
    <rPh sb="47" eb="49">
      <t>イニン</t>
    </rPh>
    <phoneticPr fontId="3"/>
  </si>
  <si>
    <t xml:space="preserve"> 　　 状の提示又は提出及び当該代理人の本人確認書類の提示又は提出を行ってください。ただし、候補者本</t>
    <rPh sb="4" eb="5">
      <t>ジョウ</t>
    </rPh>
    <rPh sb="6" eb="8">
      <t>テイジ</t>
    </rPh>
    <rPh sb="8" eb="9">
      <t>マタ</t>
    </rPh>
    <rPh sb="10" eb="12">
      <t>テイシュツ</t>
    </rPh>
    <rPh sb="12" eb="13">
      <t>オヨ</t>
    </rPh>
    <rPh sb="14" eb="16">
      <t>トウガイ</t>
    </rPh>
    <rPh sb="16" eb="19">
      <t>ダイリニン</t>
    </rPh>
    <rPh sb="20" eb="22">
      <t>ホンニン</t>
    </rPh>
    <rPh sb="22" eb="24">
      <t>カクニン</t>
    </rPh>
    <rPh sb="24" eb="26">
      <t>ショルイ</t>
    </rPh>
    <rPh sb="27" eb="29">
      <t>テイジ</t>
    </rPh>
    <rPh sb="29" eb="30">
      <t>マタ</t>
    </rPh>
    <rPh sb="31" eb="33">
      <t>テイシュツ</t>
    </rPh>
    <rPh sb="34" eb="35">
      <t>オコナ</t>
    </rPh>
    <rPh sb="46" eb="49">
      <t>コウホシャ</t>
    </rPh>
    <rPh sb="49" eb="50">
      <t>ボン</t>
    </rPh>
    <phoneticPr fontId="3"/>
  </si>
  <si>
    <t>　　　人の署名や記名押印がある場合はこの限りではありません。</t>
    <rPh sb="3" eb="4">
      <t>ヒト</t>
    </rPh>
    <rPh sb="5" eb="7">
      <t>ショメイ</t>
    </rPh>
    <rPh sb="8" eb="10">
      <t>キメイ</t>
    </rPh>
    <rPh sb="10" eb="12">
      <t>オウイン</t>
    </rPh>
    <rPh sb="15" eb="17">
      <t>バアイ</t>
    </rPh>
    <rPh sb="20" eb="21">
      <t>カギ</t>
    </rPh>
    <phoneticPr fontId="3"/>
  </si>
  <si>
    <t>　青森県選挙管理委員会委員長　畑　井　義　德　殿</t>
    <rPh sb="1" eb="4">
      <t>アオモリケン</t>
    </rPh>
    <rPh sb="4" eb="6">
      <t>センキョ</t>
    </rPh>
    <rPh sb="6" eb="8">
      <t>カンリ</t>
    </rPh>
    <rPh sb="8" eb="11">
      <t>イインカイ</t>
    </rPh>
    <rPh sb="11" eb="14">
      <t>イインチョウ</t>
    </rPh>
    <rPh sb="15" eb="16">
      <t>ハタケ</t>
    </rPh>
    <rPh sb="17" eb="18">
      <t>イ</t>
    </rPh>
    <rPh sb="19" eb="20">
      <t>タダシ</t>
    </rPh>
    <rPh sb="21" eb="22">
      <t>トク</t>
    </rPh>
    <rPh sb="23" eb="24">
      <t>ドノ</t>
    </rPh>
    <phoneticPr fontId="3"/>
  </si>
  <si>
    <t>（備考）候補者本人が申請する場合には、本人確認書類の提示又は提出を、代理人が</t>
    <rPh sb="1" eb="3">
      <t>ビコウ</t>
    </rPh>
    <rPh sb="4" eb="7">
      <t>コウホシャ</t>
    </rPh>
    <rPh sb="7" eb="9">
      <t>ホンニン</t>
    </rPh>
    <rPh sb="10" eb="12">
      <t>シンセイ</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</si>
  <si>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申請する場合には、委任状の提示又は提出及び当該代理人の本人確認書類の提示</t>
    <rPh sb="2" eb="4">
      <t>シンセイ</t>
    </rPh>
    <rPh sb="6" eb="8">
      <t>バアイ</t>
    </rPh>
    <rPh sb="11" eb="14">
      <t>イニンジョウ</t>
    </rPh>
    <rPh sb="15" eb="17">
      <t>テイジ</t>
    </rPh>
    <rPh sb="17" eb="18">
      <t>マタ</t>
    </rPh>
    <rPh sb="19" eb="21">
      <t>テイシュツ</t>
    </rPh>
    <rPh sb="21" eb="22">
      <t>オヨ</t>
    </rPh>
    <rPh sb="23" eb="25">
      <t>トウガイ</t>
    </rPh>
    <rPh sb="25" eb="28">
      <t>ダイリニン</t>
    </rPh>
    <rPh sb="29" eb="31">
      <t>ホンニン</t>
    </rPh>
    <rPh sb="31" eb="33">
      <t>カクニン</t>
    </rPh>
    <rPh sb="33" eb="35">
      <t>ショルイ</t>
    </rPh>
    <rPh sb="36" eb="37">
      <t>テイ</t>
    </rPh>
    <rPh sb="37" eb="38">
      <t>シメ</t>
    </rPh>
    <phoneticPr fontId="3"/>
  </si>
  <si>
    <t>　令和４年　　月　　日申請した選挙公報の掲載文を修正したいので、修正した掲載文</t>
    <rPh sb="1" eb="3">
      <t>レイワ</t>
    </rPh>
    <phoneticPr fontId="3"/>
  </si>
  <si>
    <t>令和４年　月　　日</t>
    <rPh sb="0" eb="2">
      <t>レイワ</t>
    </rPh>
    <rPh sb="3" eb="4">
      <t>ネン</t>
    </rPh>
    <rPh sb="5" eb="6">
      <t>ガツ</t>
    </rPh>
    <rPh sb="8" eb="9">
      <t>ニチ</t>
    </rPh>
    <phoneticPr fontId="3"/>
  </si>
  <si>
    <t>　令和４年　　月　　日申請した選挙公報の掲載文を撤回したいので、申請します。</t>
    <rPh sb="1" eb="3">
      <t>レイワ</t>
    </rPh>
    <phoneticPr fontId="3"/>
  </si>
  <si>
    <t>令和４年　　月　　日</t>
    <rPh sb="0" eb="2">
      <t>レイワ</t>
    </rPh>
    <rPh sb="3" eb="4">
      <t>ネン</t>
    </rPh>
    <rPh sb="4" eb="5">
      <t>ヘイネン</t>
    </rPh>
    <rPh sb="6" eb="7">
      <t>ツキ</t>
    </rPh>
    <rPh sb="9" eb="10">
      <t>ヒ</t>
    </rPh>
    <phoneticPr fontId="3"/>
  </si>
  <si>
    <t>（備考）候補者本人が申し出る場合には、本人確認書類の提示又は提出を、代理人が</t>
    <rPh sb="1" eb="3">
      <t>ビコウ</t>
    </rPh>
    <rPh sb="4" eb="7">
      <t>コウホシャ</t>
    </rPh>
    <rPh sb="7" eb="9">
      <t>ホンニン</t>
    </rPh>
    <rPh sb="10" eb="11">
      <t>モウ</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</si>
  <si>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申し出る場合には、委任状の提示又は提出及び当該代理人の本人確認書類の提示</t>
    <rPh sb="2" eb="3">
      <t>モウ</t>
    </rPh>
    <rPh sb="4" eb="5">
      <t>デ</t>
    </rPh>
    <rPh sb="6" eb="8">
      <t>バアイ</t>
    </rPh>
    <rPh sb="11" eb="14">
      <t>イニンジョウ</t>
    </rPh>
    <rPh sb="15" eb="17">
      <t>テイジ</t>
    </rPh>
    <rPh sb="17" eb="18">
      <t>マタ</t>
    </rPh>
    <rPh sb="19" eb="21">
      <t>テイシュツ</t>
    </rPh>
    <rPh sb="21" eb="22">
      <t>オヨ</t>
    </rPh>
    <rPh sb="23" eb="25">
      <t>トウガイ</t>
    </rPh>
    <rPh sb="25" eb="28">
      <t>ダイリニン</t>
    </rPh>
    <rPh sb="29" eb="31">
      <t>ホンニン</t>
    </rPh>
    <rPh sb="31" eb="33">
      <t>カクニン</t>
    </rPh>
    <rPh sb="33" eb="35">
      <t>ショルイ</t>
    </rPh>
    <rPh sb="36" eb="37">
      <t>テイ</t>
    </rPh>
    <rPh sb="37" eb="38">
      <t>シメ</t>
    </rPh>
    <phoneticPr fontId="3"/>
  </si>
  <si>
    <t>の</t>
    <phoneticPr fontId="3"/>
  </si>
  <si>
    <t>（備考）候補者氏名は記名押印又は署名とし、署名は必ず候補者本人が自署してください。</t>
    <rPh sb="1" eb="3">
      <t>ビコウ</t>
    </rPh>
    <rPh sb="4" eb="7">
      <t>コウホシャ</t>
    </rPh>
    <rPh sb="7" eb="9">
      <t>シメイ</t>
    </rPh>
    <rPh sb="10" eb="12">
      <t>キメイ</t>
    </rPh>
    <rPh sb="12" eb="14">
      <t>オウイン</t>
    </rPh>
    <rPh sb="14" eb="15">
      <t>マタ</t>
    </rPh>
    <rPh sb="16" eb="18">
      <t>ショメイ</t>
    </rPh>
    <rPh sb="21" eb="23">
      <t>ショメイ</t>
    </rPh>
    <rPh sb="24" eb="25">
      <t>カナラ</t>
    </rPh>
    <rPh sb="26" eb="29">
      <t>コウホシャ</t>
    </rPh>
    <rPh sb="29" eb="31">
      <t>ホンニン</t>
    </rPh>
    <rPh sb="32" eb="34">
      <t>ジショ</t>
    </rPh>
    <phoneticPr fontId="3"/>
  </si>
  <si>
    <t>　上記の者は、</t>
    <rPh sb="1" eb="3">
      <t>ジョウキ</t>
    </rPh>
    <rPh sb="4" eb="5">
      <t>シャ</t>
    </rPh>
    <phoneticPr fontId="3"/>
  </si>
  <si>
    <t>令和4年7月10日執行の参議院青森県選挙区選出議員選挙における届出等について、</t>
    <rPh sb="0" eb="2">
      <t>レイワ</t>
    </rPh>
    <rPh sb="3" eb="4">
      <t>ネン</t>
    </rPh>
    <rPh sb="5" eb="6">
      <t>ガツ</t>
    </rPh>
    <rPh sb="8" eb="9">
      <t>ヒ</t>
    </rPh>
    <rPh sb="9" eb="11">
      <t>シッコウ</t>
    </rPh>
    <rPh sb="12" eb="15">
      <t>サンギイン</t>
    </rPh>
    <rPh sb="15" eb="18">
      <t>アオモリケン</t>
    </rPh>
    <rPh sb="18" eb="21">
      <t>センキョク</t>
    </rPh>
    <rPh sb="21" eb="23">
      <t>センシュツ</t>
    </rPh>
    <rPh sb="23" eb="25">
      <t>ギイン</t>
    </rPh>
    <rPh sb="25" eb="27">
      <t>センキョ</t>
    </rPh>
    <rPh sb="31" eb="33">
      <t>トドケデ</t>
    </rPh>
    <rPh sb="33" eb="34">
      <t>トウ</t>
    </rPh>
    <phoneticPr fontId="3"/>
  </si>
  <si>
    <t>私に代わって届出等に関する事務を行うものであることを証明します。</t>
    <rPh sb="0" eb="1">
      <t>ワタシ</t>
    </rPh>
    <rPh sb="2" eb="3">
      <t>カ</t>
    </rPh>
    <rPh sb="6" eb="7">
      <t>トド</t>
    </rPh>
    <rPh sb="7" eb="8">
      <t>デ</t>
    </rPh>
    <rPh sb="8" eb="9">
      <t>トウ</t>
    </rPh>
    <rPh sb="10" eb="11">
      <t>カン</t>
    </rPh>
    <rPh sb="13" eb="15">
      <t>ジム</t>
    </rPh>
    <rPh sb="16" eb="17">
      <t>オコナ</t>
    </rPh>
    <rPh sb="26" eb="28">
      <t>ショウメイ</t>
    </rPh>
    <phoneticPr fontId="3"/>
  </si>
  <si>
    <t>令和４年７月１０日執行参議院青森県選挙区選出議員選挙政見放送申込書</t>
    <rPh sb="0" eb="2">
      <t>レイワ</t>
    </rPh>
    <rPh sb="3" eb="4">
      <t>ネン</t>
    </rPh>
    <rPh sb="5" eb="6">
      <t>ガツ</t>
    </rPh>
    <rPh sb="8" eb="9">
      <t>ニチ</t>
    </rPh>
    <rPh sb="9" eb="11">
      <t>シッコウ</t>
    </rPh>
    <rPh sb="11" eb="14">
      <t>サンギイン</t>
    </rPh>
    <rPh sb="14" eb="17">
      <t>アオモリケン</t>
    </rPh>
    <rPh sb="17" eb="20">
      <t>センキョク</t>
    </rPh>
    <rPh sb="20" eb="22">
      <t>センシュツ</t>
    </rPh>
    <rPh sb="22" eb="24">
      <t>ギイン</t>
    </rPh>
    <rPh sb="24" eb="26">
      <t>センキョ</t>
    </rPh>
    <rPh sb="26" eb="28">
      <t>セイケン</t>
    </rPh>
    <rPh sb="28" eb="30">
      <t>ホウソウ</t>
    </rPh>
    <rPh sb="30" eb="33">
      <t>モウシコミショ</t>
    </rPh>
    <phoneticPr fontId="3"/>
  </si>
  <si>
    <t>　　　「推薦団体の名称、本部の所在地及び代表者の氏名」欄に必要事項を記入してくだ</t>
    <phoneticPr fontId="3"/>
  </si>
  <si>
    <t>令和４年　月　　　　日</t>
    <rPh sb="0" eb="2">
      <t>レイワ</t>
    </rPh>
    <rPh sb="5" eb="6">
      <t>ツキ</t>
    </rPh>
    <rPh sb="10" eb="11">
      <t>ヒ</t>
    </rPh>
    <phoneticPr fontId="3"/>
  </si>
  <si>
    <t>一　当該選挙の公示があった日までに、この経歴書を提出してください。</t>
    <rPh sb="0" eb="1">
      <t>１</t>
    </rPh>
    <rPh sb="2" eb="4">
      <t>トウガイ</t>
    </rPh>
    <rPh sb="4" eb="6">
      <t>センキョ</t>
    </rPh>
    <rPh sb="7" eb="9">
      <t>コウジ</t>
    </rPh>
    <rPh sb="13" eb="14">
      <t>ヒ</t>
    </rPh>
    <rPh sb="20" eb="23">
      <t>ケイレキショ</t>
    </rPh>
    <rPh sb="24" eb="26">
      <t>テイシュツ</t>
    </rPh>
    <phoneticPr fontId="3"/>
  </si>
  <si>
    <t>　（貼付したもののほか、同じ写真を二枚添付してください。）</t>
    <rPh sb="2" eb="4">
      <t>ハリツケ</t>
    </rPh>
    <rPh sb="12" eb="13">
      <t>オナ</t>
    </rPh>
    <rPh sb="14" eb="16">
      <t>シャシン</t>
    </rPh>
    <rPh sb="17" eb="19">
      <t>ニマイ</t>
    </rPh>
    <rPh sb="19" eb="21">
      <t>テンプ</t>
    </rPh>
    <phoneticPr fontId="3"/>
  </si>
  <si>
    <t>備考</t>
    <rPh sb="0" eb="2">
      <t>ビコウ</t>
    </rPh>
    <phoneticPr fontId="3"/>
  </si>
  <si>
    <t>４　政党その他の政治団体の代表者本人が提出する場合には、本人確認書類の提示又は提出を、代理</t>
    <rPh sb="2" eb="4">
      <t>セイトウ</t>
    </rPh>
    <rPh sb="6" eb="7">
      <t>タ</t>
    </rPh>
    <rPh sb="8" eb="10">
      <t>セイジ</t>
    </rPh>
    <rPh sb="10" eb="12">
      <t>ダンタイ</t>
    </rPh>
    <rPh sb="13" eb="16">
      <t>ダイヒョウシャ</t>
    </rPh>
    <rPh sb="16" eb="18">
      <t>ホンニン</t>
    </rPh>
    <rPh sb="19" eb="21">
      <t>テイシュツ</t>
    </rPh>
    <rPh sb="23" eb="25">
      <t>バアイ</t>
    </rPh>
    <rPh sb="28" eb="30">
      <t>ホンニン</t>
    </rPh>
    <rPh sb="30" eb="32">
      <t>カクニン</t>
    </rPh>
    <rPh sb="32" eb="34">
      <t>ショルイ</t>
    </rPh>
    <rPh sb="35" eb="37">
      <t>テイジ</t>
    </rPh>
    <rPh sb="37" eb="38">
      <t>マタ</t>
    </rPh>
    <rPh sb="39" eb="41">
      <t>テイシュツ</t>
    </rPh>
    <rPh sb="43" eb="45">
      <t>ダイリ</t>
    </rPh>
    <phoneticPr fontId="3"/>
  </si>
  <si>
    <t>　人が提出する場合には、委任状の提示又は提出及び当該代理人の本人確認書類の提示又は提出を行</t>
    <rPh sb="1" eb="2">
      <t>ヒト</t>
    </rPh>
    <rPh sb="3" eb="5">
      <t>テイシュツ</t>
    </rPh>
    <rPh sb="7" eb="9">
      <t>バアイ</t>
    </rPh>
    <rPh sb="12" eb="15">
      <t>イニンジョウ</t>
    </rPh>
    <rPh sb="16" eb="18">
      <t>テイジ</t>
    </rPh>
    <rPh sb="18" eb="19">
      <t>マタ</t>
    </rPh>
    <rPh sb="20" eb="22">
      <t>テイシュツ</t>
    </rPh>
    <rPh sb="22" eb="23">
      <t>オヨ</t>
    </rPh>
    <rPh sb="24" eb="26">
      <t>トウガイ</t>
    </rPh>
    <rPh sb="26" eb="29">
      <t>ダイリニン</t>
    </rPh>
    <rPh sb="30" eb="32">
      <t>ホンニン</t>
    </rPh>
    <rPh sb="32" eb="34">
      <t>カクニン</t>
    </rPh>
    <rPh sb="34" eb="36">
      <t>ショルイ</t>
    </rPh>
    <rPh sb="37" eb="39">
      <t>テイジ</t>
    </rPh>
    <rPh sb="39" eb="40">
      <t>マタ</t>
    </rPh>
    <rPh sb="41" eb="43">
      <t>テイシュツ</t>
    </rPh>
    <rPh sb="44" eb="45">
      <t>オコナ</t>
    </rPh>
    <phoneticPr fontId="3"/>
  </si>
  <si>
    <t>　ってください。ただし、政党その他の政治団体の代表者本人の署名や記名押印がある場合はこの限</t>
    <rPh sb="12" eb="14">
      <t>セイトウ</t>
    </rPh>
    <rPh sb="16" eb="17">
      <t>タ</t>
    </rPh>
    <rPh sb="18" eb="20">
      <t>セイジ</t>
    </rPh>
    <rPh sb="20" eb="22">
      <t>ダンタイ</t>
    </rPh>
    <rPh sb="23" eb="28">
      <t>ダイヒョウシャホンニン</t>
    </rPh>
    <rPh sb="29" eb="31">
      <t>ショメイ</t>
    </rPh>
    <rPh sb="32" eb="34">
      <t>キメイ</t>
    </rPh>
    <rPh sb="34" eb="36">
      <t>オウイン</t>
    </rPh>
    <rPh sb="39" eb="41">
      <t>バアイ</t>
    </rPh>
    <rPh sb="44" eb="45">
      <t>カギ</t>
    </rPh>
    <phoneticPr fontId="3"/>
  </si>
  <si>
    <t>　りではありません。</t>
    <phoneticPr fontId="3"/>
  </si>
  <si>
    <t>　令和４年７月１０日に執行される参議院青森県選挙区選出議員選挙の青森県選挙区にお</t>
    <rPh sb="1" eb="3">
      <t>レイワ</t>
    </rPh>
    <rPh sb="4" eb="5">
      <t>ネン</t>
    </rPh>
    <rPh sb="6" eb="7">
      <t>ガツ</t>
    </rPh>
    <rPh sb="9" eb="10">
      <t>ニチ</t>
    </rPh>
    <rPh sb="16" eb="19">
      <t>サンギイン</t>
    </rPh>
    <rPh sb="19" eb="22">
      <t>アオモリケン</t>
    </rPh>
    <rPh sb="22" eb="25">
      <t>センキョク</t>
    </rPh>
    <rPh sb="25" eb="27">
      <t>センシュツ</t>
    </rPh>
    <rPh sb="27" eb="29">
      <t>ギイン</t>
    </rPh>
    <rPh sb="29" eb="31">
      <t>センキョ</t>
    </rPh>
    <rPh sb="32" eb="35">
      <t>アオモリケン</t>
    </rPh>
    <rPh sb="35" eb="38">
      <t>センキョク</t>
    </rPh>
    <phoneticPr fontId="3"/>
  </si>
  <si>
    <t>　令和 ４ 年 ７ 月１０日に執行される参議院青森県選挙区選出議員選挙において、公職</t>
    <rPh sb="1" eb="3">
      <t>レイワ</t>
    </rPh>
    <rPh sb="6" eb="7">
      <t>ネン</t>
    </rPh>
    <rPh sb="10" eb="11">
      <t>ツキ</t>
    </rPh>
    <rPh sb="13" eb="14">
      <t>ニチ</t>
    </rPh>
    <rPh sb="15" eb="17">
      <t>シッコウ</t>
    </rPh>
    <rPh sb="20" eb="23">
      <t>サンギイン</t>
    </rPh>
    <rPh sb="23" eb="26">
      <t>アオモリケン</t>
    </rPh>
    <rPh sb="26" eb="29">
      <t>センキョク</t>
    </rPh>
    <rPh sb="29" eb="31">
      <t>センシュツ</t>
    </rPh>
    <rPh sb="31" eb="33">
      <t>ギイン</t>
    </rPh>
    <rPh sb="33" eb="35">
      <t>センキョ</t>
    </rPh>
    <phoneticPr fontId="3"/>
  </si>
  <si>
    <t>１　衆議院議員の総選挙における小選挙区選出議員の選挙又は参議院議員の通常選挙における選挙区</t>
    <rPh sb="2" eb="5">
      <t>シュウギイン</t>
    </rPh>
    <rPh sb="5" eb="7">
      <t>ギイン</t>
    </rPh>
    <rPh sb="8" eb="11">
      <t>ソウセンキョ</t>
    </rPh>
    <rPh sb="15" eb="19">
      <t>ショウセンキョク</t>
    </rPh>
    <rPh sb="19" eb="21">
      <t>センシュツ</t>
    </rPh>
    <rPh sb="21" eb="23">
      <t>ギイン</t>
    </rPh>
    <rPh sb="24" eb="26">
      <t>センキョ</t>
    </rPh>
    <rPh sb="26" eb="27">
      <t>マタ</t>
    </rPh>
    <rPh sb="28" eb="31">
      <t>サンギイン</t>
    </rPh>
    <rPh sb="31" eb="33">
      <t>ギイン</t>
    </rPh>
    <rPh sb="34" eb="36">
      <t>ツウジョウ</t>
    </rPh>
    <rPh sb="36" eb="38">
      <t>センキョ</t>
    </rPh>
    <rPh sb="42" eb="45">
      <t>センキョク</t>
    </rPh>
    <phoneticPr fontId="3"/>
  </si>
  <si>
    <t>　選出議員の選挙における政党その他の政治団体の得票総数を記載する場合には、公職の候補者別の</t>
    <rPh sb="1" eb="3">
      <t>センシュツ</t>
    </rPh>
    <phoneticPr fontId="3"/>
  </si>
  <si>
    <t>　得票数の内訳を記載しなければなりません。</t>
    <rPh sb="1" eb="4">
      <t>トクヒョウスウ</t>
    </rPh>
    <phoneticPr fontId="3"/>
  </si>
  <si>
    <t>　　衆議院議員の総選挙における比例代表選出議員の選挙における政党その他の政治団体の得票総数</t>
    <phoneticPr fontId="3"/>
  </si>
  <si>
    <t>　</t>
    <phoneticPr fontId="3"/>
  </si>
  <si>
    <t>　を記載する場合には、選挙区別の得票総数の内訳を記載しなければならず、その場合において「公</t>
    <rPh sb="18" eb="20">
      <t>ソウスウ</t>
    </rPh>
    <phoneticPr fontId="3"/>
  </si>
  <si>
    <t>　職の候補者の氏名」欄には当該政党その他の政治団体の名称を記載しなければなりません。</t>
    <rPh sb="1" eb="2">
      <t>ショク</t>
    </rPh>
    <rPh sb="3" eb="5">
      <t>コウホ</t>
    </rPh>
    <phoneticPr fontId="3"/>
  </si>
  <si>
    <t>　　参議院議員の通常選挙における比例代表選出議員の選挙における政党その他の政治団体の得票総</t>
    <phoneticPr fontId="3"/>
  </si>
  <si>
    <t xml:space="preserve">　数を記載する場合には、当該政党その他の政治団体に係る各参議院名簿登載者の得票総数を含むも
</t>
    <rPh sb="1" eb="2">
      <t>カズ</t>
    </rPh>
    <phoneticPr fontId="3"/>
  </si>
  <si>
    <t>　のを記載しなければなりません。</t>
    <rPh sb="3" eb="5">
      <t>キサイ</t>
    </rPh>
    <phoneticPr fontId="3"/>
  </si>
  <si>
    <t>２　政党その他の政治団体の代表者本人が提出する場合には、本人確認書類の提示又は提出を、代理</t>
    <rPh sb="2" eb="4">
      <t>セイトウ</t>
    </rPh>
    <rPh sb="6" eb="7">
      <t>タ</t>
    </rPh>
    <rPh sb="8" eb="10">
      <t>セイジ</t>
    </rPh>
    <rPh sb="10" eb="12">
      <t>ダンタイ</t>
    </rPh>
    <rPh sb="13" eb="16">
      <t>ダイヒョウシャ</t>
    </rPh>
    <rPh sb="16" eb="18">
      <t>ホンニン</t>
    </rPh>
    <rPh sb="19" eb="21">
      <t>テイシュツ</t>
    </rPh>
    <rPh sb="23" eb="25">
      <t>バアイ</t>
    </rPh>
    <rPh sb="28" eb="30">
      <t>ホンニン</t>
    </rPh>
    <rPh sb="30" eb="32">
      <t>カクニン</t>
    </rPh>
    <rPh sb="32" eb="34">
      <t>ショルイ</t>
    </rPh>
    <rPh sb="35" eb="37">
      <t>テイジ</t>
    </rPh>
    <rPh sb="37" eb="38">
      <t>マタ</t>
    </rPh>
    <rPh sb="39" eb="41">
      <t>テイシュツ</t>
    </rPh>
    <rPh sb="43" eb="45">
      <t>ダイリ</t>
    </rPh>
    <phoneticPr fontId="3"/>
  </si>
  <si>
    <t>　令和４年　　月　　日</t>
    <rPh sb="1" eb="3">
      <t>レイワ</t>
    </rPh>
    <rPh sb="4" eb="5">
      <t>ネン</t>
    </rPh>
    <rPh sb="5" eb="6">
      <t>ヘイネン</t>
    </rPh>
    <rPh sb="7" eb="8">
      <t>ツキ</t>
    </rPh>
    <rPh sb="10" eb="11">
      <t>ヒ</t>
    </rPh>
    <phoneticPr fontId="3"/>
  </si>
  <si>
    <t>令和４年　　月　　　日</t>
    <rPh sb="0" eb="2">
      <t>レイワ</t>
    </rPh>
    <rPh sb="3" eb="4">
      <t>ネン</t>
    </rPh>
    <rPh sb="6" eb="7">
      <t>ツキ</t>
    </rPh>
    <rPh sb="10" eb="11">
      <t>ニチ</t>
    </rPh>
    <phoneticPr fontId="3"/>
  </si>
  <si>
    <t>令和４年　　月　　日</t>
    <rPh sb="0" eb="2">
      <t>レイワ</t>
    </rPh>
    <rPh sb="3" eb="4">
      <t>ネン</t>
    </rPh>
    <rPh sb="4" eb="5">
      <t>ヘイネン</t>
    </rPh>
    <rPh sb="6" eb="7">
      <t>ツキ</t>
    </rPh>
    <rPh sb="9" eb="10">
      <t>ニチ</t>
    </rPh>
    <phoneticPr fontId="3"/>
  </si>
  <si>
    <t>１　契約届出書には、契約書の写しを添付してください。</t>
    <rPh sb="2" eb="4">
      <t>ケイヤク</t>
    </rPh>
    <rPh sb="4" eb="7">
      <t>トドケデショ</t>
    </rPh>
    <rPh sb="10" eb="13">
      <t>ケイヤクショ</t>
    </rPh>
    <rPh sb="14" eb="15">
      <t>ウツ</t>
    </rPh>
    <rPh sb="17" eb="19">
      <t>テンプ</t>
    </rPh>
    <phoneticPr fontId="3"/>
  </si>
  <si>
    <t>備考　</t>
    <rPh sb="0" eb="2">
      <t>ビコウ</t>
    </rPh>
    <phoneticPr fontId="3"/>
  </si>
  <si>
    <t>２　候補者本人が届け出る場合には、本人確認書類の提示又は提出を、代理人が届け出る場合</t>
    <rPh sb="2" eb="5">
      <t>コウホシャ</t>
    </rPh>
    <rPh sb="5" eb="7">
      <t>ホンニン</t>
    </rPh>
    <rPh sb="8" eb="9">
      <t>トド</t>
    </rPh>
    <rPh sb="10" eb="11">
      <t>デ</t>
    </rPh>
    <rPh sb="12" eb="14">
      <t>バアイ</t>
    </rPh>
    <rPh sb="17" eb="19">
      <t>ホンニン</t>
    </rPh>
    <rPh sb="19" eb="21">
      <t>カクニン</t>
    </rPh>
    <rPh sb="21" eb="23">
      <t>ショルイ</t>
    </rPh>
    <rPh sb="24" eb="26">
      <t>テイジ</t>
    </rPh>
    <rPh sb="26" eb="27">
      <t>マタ</t>
    </rPh>
    <rPh sb="28" eb="30">
      <t>テイシュツ</t>
    </rPh>
    <rPh sb="32" eb="35">
      <t>ダイリニン</t>
    </rPh>
    <rPh sb="36" eb="37">
      <t>トド</t>
    </rPh>
    <rPh sb="38" eb="39">
      <t>デ</t>
    </rPh>
    <rPh sb="40" eb="42">
      <t>バアイ</t>
    </rPh>
    <phoneticPr fontId="3"/>
  </si>
  <si>
    <t>　には、委任状の提示又は提出及び当該代理人の本人確認書類の提示又は提出を行ってくださ</t>
    <rPh sb="4" eb="7">
      <t>イニンジョウ</t>
    </rPh>
    <rPh sb="8" eb="10">
      <t>テイジ</t>
    </rPh>
    <rPh sb="10" eb="11">
      <t>マタ</t>
    </rPh>
    <rPh sb="12" eb="14">
      <t>テイシュツ</t>
    </rPh>
    <rPh sb="14" eb="15">
      <t>オヨ</t>
    </rPh>
    <rPh sb="16" eb="18">
      <t>トウガイ</t>
    </rPh>
    <rPh sb="18" eb="21">
      <t>ダイリニン</t>
    </rPh>
    <rPh sb="22" eb="24">
      <t>ホンニン</t>
    </rPh>
    <rPh sb="24" eb="26">
      <t>カクニン</t>
    </rPh>
    <rPh sb="26" eb="28">
      <t>ショルイ</t>
    </rPh>
    <rPh sb="29" eb="31">
      <t>テイジ</t>
    </rPh>
    <rPh sb="31" eb="32">
      <t>マタ</t>
    </rPh>
    <rPh sb="33" eb="35">
      <t>テイシュツ</t>
    </rPh>
    <rPh sb="36" eb="37">
      <t>オコナ</t>
    </rPh>
    <phoneticPr fontId="3"/>
  </si>
  <si>
    <t>　い。ただし、候補者本人の署名や記名押印がある場合はこの限りではありません。</t>
    <rPh sb="7" eb="10">
      <t>コウホシャ</t>
    </rPh>
    <rPh sb="10" eb="12">
      <t>ホンニン</t>
    </rPh>
    <rPh sb="13" eb="15">
      <t>ショメイ</t>
    </rPh>
    <rPh sb="16" eb="18">
      <t>キメイ</t>
    </rPh>
    <rPh sb="18" eb="20">
      <t>オウイン</t>
    </rPh>
    <rPh sb="23" eb="25">
      <t>バアイ</t>
    </rPh>
    <rPh sb="28" eb="29">
      <t>カギ</t>
    </rPh>
    <phoneticPr fontId="3"/>
  </si>
  <si>
    <t>３　令和４年７月１０日執行　参議院青森県選挙区選出議員選挙</t>
    <rPh sb="2" eb="4">
      <t>レイワ</t>
    </rPh>
    <rPh sb="5" eb="6">
      <t>ネン</t>
    </rPh>
    <rPh sb="7" eb="8">
      <t>ガツ</t>
    </rPh>
    <rPh sb="10" eb="11">
      <t>ニチ</t>
    </rPh>
    <rPh sb="11" eb="13">
      <t>シッコウ</t>
    </rPh>
    <rPh sb="14" eb="17">
      <t>サンギイン</t>
    </rPh>
    <rPh sb="17" eb="20">
      <t>アオモリケン</t>
    </rPh>
    <rPh sb="20" eb="23">
      <t>センキョク</t>
    </rPh>
    <rPh sb="23" eb="25">
      <t>センシュツ</t>
    </rPh>
    <rPh sb="25" eb="27">
      <t>ギイン</t>
    </rPh>
    <rPh sb="27" eb="29">
      <t>センキョ</t>
    </rPh>
    <phoneticPr fontId="3"/>
  </si>
  <si>
    <t>１　この請求書は、候補者から受領した政見放送用録音・録画証明書とともに選挙の期日後速や</t>
    <phoneticPr fontId="3"/>
  </si>
  <si>
    <t>備考　</t>
    <phoneticPr fontId="3"/>
  </si>
  <si>
    <t>　かに提出してください。</t>
    <rPh sb="3" eb="5">
      <t>テイシュツ</t>
    </rPh>
    <phoneticPr fontId="3"/>
  </si>
  <si>
    <t>２　契約業者等（法人にあっては代表者）本人が提出する場合には、本人確認書類の提示又は提</t>
    <rPh sb="2" eb="4">
      <t>ケイヤク</t>
    </rPh>
    <rPh sb="4" eb="6">
      <t>ギョウシャ</t>
    </rPh>
    <rPh sb="6" eb="7">
      <t>トウ</t>
    </rPh>
    <rPh sb="8" eb="10">
      <t>ホウジン</t>
    </rPh>
    <rPh sb="15" eb="18">
      <t>ダイヒョウシャ</t>
    </rPh>
    <rPh sb="19" eb="21">
      <t>ホンニン</t>
    </rPh>
    <rPh sb="22" eb="24">
      <t>テイシュツ</t>
    </rPh>
    <rPh sb="26" eb="28">
      <t>バアイ</t>
    </rPh>
    <rPh sb="31" eb="33">
      <t>ホンニン</t>
    </rPh>
    <rPh sb="33" eb="35">
      <t>カクニン</t>
    </rPh>
    <rPh sb="35" eb="37">
      <t>ショルイ</t>
    </rPh>
    <rPh sb="38" eb="40">
      <t>テイジ</t>
    </rPh>
    <rPh sb="40" eb="41">
      <t>マタ</t>
    </rPh>
    <rPh sb="42" eb="43">
      <t>テイ</t>
    </rPh>
    <phoneticPr fontId="3"/>
  </si>
  <si>
    <t>　出を、代理人が提出する場合には、委任状の提示又は提出及び当該代理人の本人確認書類の提</t>
    <rPh sb="1" eb="2">
      <t>ダ</t>
    </rPh>
    <rPh sb="4" eb="7">
      <t>ダイリニン</t>
    </rPh>
    <rPh sb="8" eb="10">
      <t>テイシュツ</t>
    </rPh>
    <rPh sb="12" eb="14">
      <t>バアイ</t>
    </rPh>
    <rPh sb="17" eb="20">
      <t>イニンジョウ</t>
    </rPh>
    <rPh sb="21" eb="23">
      <t>テイジ</t>
    </rPh>
    <rPh sb="23" eb="24">
      <t>マタ</t>
    </rPh>
    <rPh sb="25" eb="27">
      <t>テイシュツ</t>
    </rPh>
    <rPh sb="27" eb="28">
      <t>オヨ</t>
    </rPh>
    <rPh sb="29" eb="31">
      <t>トウガイ</t>
    </rPh>
    <rPh sb="31" eb="34">
      <t>ダイリニン</t>
    </rPh>
    <rPh sb="35" eb="37">
      <t>ホンニン</t>
    </rPh>
    <rPh sb="37" eb="39">
      <t>カクニン</t>
    </rPh>
    <rPh sb="39" eb="41">
      <t>ショルイ</t>
    </rPh>
    <rPh sb="42" eb="43">
      <t>テイ</t>
    </rPh>
    <phoneticPr fontId="3"/>
  </si>
  <si>
    <t>　示又は提出を行ってください。ただし、契約業者等（法人にあっては代表者）本人の署名や記</t>
    <rPh sb="1" eb="2">
      <t>シメ</t>
    </rPh>
    <rPh sb="2" eb="3">
      <t>マタ</t>
    </rPh>
    <rPh sb="4" eb="6">
      <t>テイシュツ</t>
    </rPh>
    <rPh sb="7" eb="8">
      <t>オコナ</t>
    </rPh>
    <rPh sb="19" eb="21">
      <t>ケイヤク</t>
    </rPh>
    <rPh sb="21" eb="23">
      <t>ギョウシャ</t>
    </rPh>
    <rPh sb="23" eb="24">
      <t>トウ</t>
    </rPh>
    <rPh sb="25" eb="27">
      <t>ホウジン</t>
    </rPh>
    <rPh sb="32" eb="35">
      <t>ダイヒョウシャ</t>
    </rPh>
    <rPh sb="36" eb="38">
      <t>ホンニン</t>
    </rPh>
    <rPh sb="39" eb="41">
      <t>ショメイ</t>
    </rPh>
    <rPh sb="42" eb="43">
      <t>キ</t>
    </rPh>
    <phoneticPr fontId="3"/>
  </si>
  <si>
    <t>　名押印がある場合はこの限りではありません。</t>
    <rPh sb="1" eb="2">
      <t>ナ</t>
    </rPh>
    <rPh sb="2" eb="4">
      <t>オウイン</t>
    </rPh>
    <rPh sb="7" eb="9">
      <t>バアイ</t>
    </rPh>
    <rPh sb="12" eb="13">
      <t>カギ</t>
    </rPh>
    <phoneticPr fontId="3"/>
  </si>
  <si>
    <t>備考１ 　(D)欄には、総務大臣が政見放送のために必要な複製に要する金額として複製数に応じて</t>
    <rPh sb="0" eb="2">
      <t>ビコウ</t>
    </rPh>
    <rPh sb="8" eb="9">
      <t>ラン</t>
    </rPh>
    <rPh sb="12" eb="14">
      <t>ソウム</t>
    </rPh>
    <rPh sb="14" eb="16">
      <t>ダイジン</t>
    </rPh>
    <rPh sb="17" eb="19">
      <t>セイケン</t>
    </rPh>
    <rPh sb="19" eb="21">
      <t>ホウソウ</t>
    </rPh>
    <rPh sb="25" eb="27">
      <t>ヒツヨウ</t>
    </rPh>
    <rPh sb="28" eb="30">
      <t>フクセイ</t>
    </rPh>
    <rPh sb="31" eb="32">
      <t>ヨウ</t>
    </rPh>
    <rPh sb="34" eb="36">
      <t>キンガク</t>
    </rPh>
    <rPh sb="39" eb="41">
      <t>フクセイ</t>
    </rPh>
    <rPh sb="41" eb="42">
      <t>スウ</t>
    </rPh>
    <rPh sb="43" eb="44">
      <t>オウ</t>
    </rPh>
    <phoneticPr fontId="3"/>
  </si>
  <si>
    <t>　　　定める金額を記載してください。</t>
    <rPh sb="3" eb="4">
      <t>サダ</t>
    </rPh>
    <phoneticPr fontId="3"/>
  </si>
  <si>
    <t>（別紙）請求内訳書</t>
    <rPh sb="1" eb="3">
      <t>ベッシ</t>
    </rPh>
    <rPh sb="2" eb="3">
      <t>カミ</t>
    </rPh>
    <rPh sb="4" eb="6">
      <t>セイキュウ</t>
    </rPh>
    <rPh sb="6" eb="9">
      <t>ウチワケショ</t>
    </rPh>
    <phoneticPr fontId="3"/>
  </si>
  <si>
    <t>令和４年　月　日</t>
    <rPh sb="5" eb="6">
      <t>ツキ</t>
    </rPh>
    <rPh sb="7" eb="8">
      <t>ヒ</t>
    </rPh>
    <phoneticPr fontId="3"/>
  </si>
  <si>
    <t>　　４　候補者本人が届け出る場合には、本人確認書類の提示又は提出を、代理人が届け出る</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rPh sb="40" eb="41">
      <t>デ</t>
    </rPh>
    <phoneticPr fontId="3"/>
  </si>
  <si>
    <t>　　　場合には、委任状の提示又は提出及び本人確認書類の提示又は提出を行ってください。</t>
    <rPh sb="3" eb="5">
      <t>バアイ</t>
    </rPh>
    <rPh sb="8" eb="11">
      <t>イニンジョウ</t>
    </rPh>
    <rPh sb="12" eb="14">
      <t>テイジ</t>
    </rPh>
    <rPh sb="14" eb="15">
      <t>マタ</t>
    </rPh>
    <rPh sb="16" eb="18">
      <t>テイシュツ</t>
    </rPh>
    <rPh sb="18" eb="19">
      <t>オヨ</t>
    </rPh>
    <rPh sb="20" eb="22">
      <t>ホンニン</t>
    </rPh>
    <rPh sb="22" eb="24">
      <t>カクニン</t>
    </rPh>
    <rPh sb="24" eb="26">
      <t>ショルイ</t>
    </rPh>
    <rPh sb="27" eb="29">
      <t>テイジ</t>
    </rPh>
    <rPh sb="29" eb="30">
      <t>マタ</t>
    </rPh>
    <rPh sb="31" eb="33">
      <t>テイシュツ</t>
    </rPh>
    <rPh sb="34" eb="35">
      <t>オコナ</t>
    </rPh>
    <phoneticPr fontId="3"/>
  </si>
  <si>
    <t>　　　ただし、候補者本人の署名や記名押印がある場合はこの限りではありません。</t>
    <rPh sb="7" eb="10">
      <t>コウホシャ</t>
    </rPh>
    <rPh sb="10" eb="12">
      <t>ホンニン</t>
    </rPh>
    <rPh sb="13" eb="15">
      <t>ショメイ</t>
    </rPh>
    <rPh sb="16" eb="18">
      <t>キメイ</t>
    </rPh>
    <rPh sb="18" eb="20">
      <t>オウイン</t>
    </rPh>
    <rPh sb="23" eb="25">
      <t>バアイ</t>
    </rPh>
    <rPh sb="28" eb="29">
      <t>カギ</t>
    </rPh>
    <phoneticPr fontId="3"/>
  </si>
  <si>
    <t>令和４年　月　日</t>
    <rPh sb="5" eb="6">
      <t>ガツ</t>
    </rPh>
    <rPh sb="7" eb="8">
      <t>ヒ</t>
    </rPh>
    <phoneticPr fontId="3"/>
  </si>
  <si>
    <t xml:space="preserve">      (2) (1)以外の場合                                            　16,100円</t>
    <phoneticPr fontId="3"/>
  </si>
  <si>
    <t>　　　定する１台に限られていますので、その指定した１台のみについて記載してください。</t>
    <phoneticPr fontId="3"/>
  </si>
  <si>
    <t>令和４年　　月　　日　</t>
    <rPh sb="6" eb="7">
      <t>ツキ</t>
    </rPh>
    <rPh sb="9" eb="10">
      <t>ヒ</t>
    </rPh>
    <phoneticPr fontId="3"/>
  </si>
  <si>
    <t>　　４　契約業者等（法人の場合は代表者）本人が提出する場合には、本人確認書類の提示</t>
    <rPh sb="4" eb="6">
      <t>ケイヤク</t>
    </rPh>
    <rPh sb="6" eb="8">
      <t>ギョウシャ</t>
    </rPh>
    <rPh sb="8" eb="9">
      <t>トウ</t>
    </rPh>
    <rPh sb="10" eb="12">
      <t>ホウジン</t>
    </rPh>
    <rPh sb="13" eb="15">
      <t>バアイ</t>
    </rPh>
    <rPh sb="16" eb="19">
      <t>ダイヒョウシャ</t>
    </rPh>
    <rPh sb="20" eb="22">
      <t>ホンニン</t>
    </rPh>
    <rPh sb="23" eb="25">
      <t>テイシュツ</t>
    </rPh>
    <rPh sb="27" eb="29">
      <t>バアイ</t>
    </rPh>
    <rPh sb="32" eb="34">
      <t>ホンニン</t>
    </rPh>
    <rPh sb="34" eb="36">
      <t>カクニン</t>
    </rPh>
    <rPh sb="36" eb="38">
      <t>ショルイ</t>
    </rPh>
    <rPh sb="39" eb="41">
      <t>テイジ</t>
    </rPh>
    <phoneticPr fontId="3"/>
  </si>
  <si>
    <t>　　　又は提出を、代理人が提出する場合には、委任状の提示又は提出及び当該代理人の本</t>
    <rPh sb="3" eb="4">
      <t>マタ</t>
    </rPh>
    <rPh sb="5" eb="7">
      <t>テイシュツ</t>
    </rPh>
    <rPh sb="9" eb="12">
      <t>ダイリニン</t>
    </rPh>
    <rPh sb="13" eb="15">
      <t>テイシュツ</t>
    </rPh>
    <rPh sb="17" eb="19">
      <t>バアイ</t>
    </rPh>
    <rPh sb="22" eb="25">
      <t>イニンジョウ</t>
    </rPh>
    <rPh sb="26" eb="28">
      <t>テイジ</t>
    </rPh>
    <rPh sb="28" eb="29">
      <t>マタ</t>
    </rPh>
    <rPh sb="30" eb="32">
      <t>テイシュツ</t>
    </rPh>
    <rPh sb="32" eb="33">
      <t>オヨ</t>
    </rPh>
    <rPh sb="34" eb="36">
      <t>トウガイ</t>
    </rPh>
    <rPh sb="36" eb="39">
      <t>ダイリニン</t>
    </rPh>
    <rPh sb="40" eb="41">
      <t>ホン</t>
    </rPh>
    <phoneticPr fontId="3"/>
  </si>
  <si>
    <t>　　　人確認書類の提示又は提出を行ってください。ただし、契約業者等（法人の場合は代</t>
    <rPh sb="3" eb="4">
      <t>ヒト</t>
    </rPh>
    <rPh sb="4" eb="6">
      <t>カクニン</t>
    </rPh>
    <rPh sb="6" eb="8">
      <t>ショルイ</t>
    </rPh>
    <rPh sb="9" eb="11">
      <t>テイジ</t>
    </rPh>
    <rPh sb="11" eb="12">
      <t>マタ</t>
    </rPh>
    <rPh sb="13" eb="15">
      <t>テイシュツ</t>
    </rPh>
    <rPh sb="16" eb="17">
      <t>オコナ</t>
    </rPh>
    <rPh sb="28" eb="30">
      <t>ケイヤク</t>
    </rPh>
    <rPh sb="30" eb="32">
      <t>ギョウシャ</t>
    </rPh>
    <rPh sb="32" eb="33">
      <t>トウ</t>
    </rPh>
    <rPh sb="34" eb="36">
      <t>ホウジン</t>
    </rPh>
    <rPh sb="37" eb="39">
      <t>バアイ</t>
    </rPh>
    <rPh sb="40" eb="41">
      <t>ダイ</t>
    </rPh>
    <phoneticPr fontId="3"/>
  </si>
  <si>
    <t>　　　表者）本人の署名や記名押印がある場合はこの限りではありません。</t>
    <rPh sb="3" eb="4">
      <t>ヒョウ</t>
    </rPh>
    <rPh sb="4" eb="5">
      <t>シャ</t>
    </rPh>
    <rPh sb="6" eb="8">
      <t>ホンニン</t>
    </rPh>
    <rPh sb="9" eb="11">
      <t>ショメイ</t>
    </rPh>
    <rPh sb="12" eb="14">
      <t>キメイ</t>
    </rPh>
    <rPh sb="14" eb="16">
      <t>オウイン</t>
    </rPh>
    <rPh sb="19" eb="21">
      <t>バアイ</t>
    </rPh>
    <rPh sb="24" eb="25">
      <t>カギ</t>
    </rPh>
    <phoneticPr fontId="3"/>
  </si>
  <si>
    <t>令和４年　月　日</t>
    <rPh sb="7" eb="8">
      <t>ヒ</t>
    </rPh>
    <phoneticPr fontId="3"/>
  </si>
  <si>
    <t>令和４年　　月　　日　</t>
    <rPh sb="6" eb="7">
      <t>ツキ</t>
    </rPh>
    <rPh sb="9" eb="10">
      <t>ニチ</t>
    </rPh>
    <phoneticPr fontId="3"/>
  </si>
  <si>
    <t>前回までの累積金額（a）</t>
    <rPh sb="0" eb="2">
      <t>ゼンカイ</t>
    </rPh>
    <rPh sb="5" eb="7">
      <t>ルイセキ</t>
    </rPh>
    <rPh sb="7" eb="9">
      <t>キンガク</t>
    </rPh>
    <phoneticPr fontId="3"/>
  </si>
  <si>
    <t>今回の購入金額（b）</t>
    <rPh sb="0" eb="2">
      <t>コンカイ</t>
    </rPh>
    <rPh sb="3" eb="5">
      <t>コウニュウ</t>
    </rPh>
    <rPh sb="5" eb="7">
      <t>キンガク</t>
    </rPh>
    <phoneticPr fontId="3"/>
  </si>
  <si>
    <t>燃料代（a）＋（b）</t>
    <rPh sb="0" eb="3">
      <t>ネンリョウダイ</t>
    </rPh>
    <phoneticPr fontId="3"/>
  </si>
  <si>
    <t xml:space="preserve">    ５　候補者本人が提出する場合には、本人確認書類の提示又は提出を、代理人が提出す</t>
    <rPh sb="6" eb="9">
      <t>コウホシャ</t>
    </rPh>
    <rPh sb="9" eb="11">
      <t>ホンニン</t>
    </rPh>
    <rPh sb="12" eb="14">
      <t>テイシュツ</t>
    </rPh>
    <rPh sb="16" eb="18">
      <t>バアイ</t>
    </rPh>
    <rPh sb="21" eb="23">
      <t>ホンニン</t>
    </rPh>
    <rPh sb="23" eb="25">
      <t>カクニン</t>
    </rPh>
    <rPh sb="25" eb="27">
      <t>ショルイ</t>
    </rPh>
    <rPh sb="28" eb="30">
      <t>テイジ</t>
    </rPh>
    <rPh sb="30" eb="31">
      <t>マタ</t>
    </rPh>
    <rPh sb="32" eb="34">
      <t>テイシュツ</t>
    </rPh>
    <rPh sb="36" eb="39">
      <t>ダイリニン</t>
    </rPh>
    <rPh sb="40" eb="42">
      <t>テイシュツ</t>
    </rPh>
    <phoneticPr fontId="3"/>
  </si>
  <si>
    <t>　　　る場合には、委任状の提示又は提出及び当該代理人の本人確認書類の提示又は提出を</t>
    <rPh sb="4" eb="6">
      <t>バアイ</t>
    </rPh>
    <rPh sb="9" eb="12">
      <t>イニンジョウ</t>
    </rPh>
    <rPh sb="13" eb="15">
      <t>テイジ</t>
    </rPh>
    <rPh sb="15" eb="16">
      <t>マタ</t>
    </rPh>
    <rPh sb="17" eb="19">
      <t>テイシュツ</t>
    </rPh>
    <rPh sb="19" eb="20">
      <t>オヨ</t>
    </rPh>
    <rPh sb="21" eb="23">
      <t>トウガイ</t>
    </rPh>
    <rPh sb="23" eb="26">
      <t>ダイリニン</t>
    </rPh>
    <rPh sb="27" eb="29">
      <t>ホンニン</t>
    </rPh>
    <rPh sb="29" eb="31">
      <t>カクニン</t>
    </rPh>
    <rPh sb="31" eb="33">
      <t>ショルイ</t>
    </rPh>
    <rPh sb="34" eb="36">
      <t>テイジ</t>
    </rPh>
    <rPh sb="36" eb="37">
      <t>マタ</t>
    </rPh>
    <rPh sb="38" eb="40">
      <t>テイシュツ</t>
    </rPh>
    <phoneticPr fontId="3"/>
  </si>
  <si>
    <t>　　　行ってください。ただし、候補者本人の署名や記名押印がある場合はこの限りではあ</t>
    <rPh sb="3" eb="4">
      <t>オコナ</t>
    </rPh>
    <rPh sb="15" eb="18">
      <t>コウホシャ</t>
    </rPh>
    <rPh sb="18" eb="20">
      <t>ホンニン</t>
    </rPh>
    <rPh sb="21" eb="23">
      <t>ショメイ</t>
    </rPh>
    <rPh sb="24" eb="26">
      <t>キメイ</t>
    </rPh>
    <rPh sb="26" eb="28">
      <t>オウイン</t>
    </rPh>
    <rPh sb="31" eb="33">
      <t>バアイ</t>
    </rPh>
    <rPh sb="36" eb="37">
      <t>カギ</t>
    </rPh>
    <phoneticPr fontId="3"/>
  </si>
  <si>
    <t>　　　りません。</t>
    <phoneticPr fontId="3"/>
  </si>
  <si>
    <t>　令和４年　　月　　日</t>
    <rPh sb="7" eb="8">
      <t>ツキ</t>
    </rPh>
    <rPh sb="10" eb="11">
      <t>ニチ</t>
    </rPh>
    <phoneticPr fontId="3"/>
  </si>
  <si>
    <t>青森県選挙管理委員会委員長　畑　井　義　德　</t>
    <rPh sb="0" eb="3">
      <t>アオモリケン</t>
    </rPh>
    <rPh sb="3" eb="5">
      <t>センキョ</t>
    </rPh>
    <rPh sb="5" eb="7">
      <t>カンリ</t>
    </rPh>
    <rPh sb="7" eb="10">
      <t>イインカイ</t>
    </rPh>
    <rPh sb="10" eb="13">
      <t>イインチョウ</t>
    </rPh>
    <rPh sb="14" eb="15">
      <t>ハタケ</t>
    </rPh>
    <rPh sb="16" eb="17">
      <t>イ</t>
    </rPh>
    <rPh sb="18" eb="19">
      <t>タダシ</t>
    </rPh>
    <rPh sb="20" eb="21">
      <t>トク</t>
    </rPh>
    <phoneticPr fontId="3"/>
  </si>
  <si>
    <t>備考１　契約届出書には、契約書の写しを添付してください。</t>
    <phoneticPr fontId="3"/>
  </si>
  <si>
    <t>　　２　候補者本人が届け出る場合には、本人確認書類の提示又は提出を、代理人が届け</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phoneticPr fontId="3"/>
  </si>
  <si>
    <t>　　　出る場合には、委任状の提示又は提出及び当該代理人の本人確認書類の提示又は提</t>
    <rPh sb="3" eb="4">
      <t>デ</t>
    </rPh>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</si>
  <si>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出を行ってください。ただし、候補者本人の署名や記名押印がある場合はこの限り</t>
    <rPh sb="3" eb="4">
      <t>ダ</t>
    </rPh>
    <rPh sb="5" eb="6">
      <t>オコナ</t>
    </rPh>
    <rPh sb="17" eb="20">
      <t>コウホシャ</t>
    </rPh>
    <rPh sb="20" eb="22">
      <t>ホンニン</t>
    </rPh>
    <rPh sb="23" eb="25">
      <t>ショメイ</t>
    </rPh>
    <rPh sb="26" eb="28">
      <t>キメイ</t>
    </rPh>
    <rPh sb="28" eb="30">
      <t>オウイン</t>
    </rPh>
    <rPh sb="33" eb="35">
      <t>バアイ</t>
    </rPh>
    <rPh sb="38" eb="39">
      <t>カギ</t>
    </rPh>
    <phoneticPr fontId="3"/>
  </si>
  <si>
    <t>　　　ではありません。</t>
    <phoneticPr fontId="3"/>
  </si>
  <si>
    <t>令和４年　　月　　日　</t>
    <rPh sb="0" eb="2">
      <t>レイワ</t>
    </rPh>
    <rPh sb="3" eb="4">
      <t>ネン</t>
    </rPh>
    <rPh sb="6" eb="7">
      <t>ツキ</t>
    </rPh>
    <rPh sb="9" eb="10">
      <t>ニチ</t>
    </rPh>
    <phoneticPr fontId="3"/>
  </si>
  <si>
    <t>前回までの累積枚数（a）</t>
    <rPh sb="0" eb="2">
      <t>ゼンカイ</t>
    </rPh>
    <rPh sb="5" eb="7">
      <t>ルイセキ</t>
    </rPh>
    <rPh sb="7" eb="9">
      <t>マイスウ</t>
    </rPh>
    <phoneticPr fontId="3"/>
  </si>
  <si>
    <t>今回の枚数（b）</t>
    <rPh sb="0" eb="2">
      <t>コンカイ</t>
    </rPh>
    <rPh sb="3" eb="5">
      <t>マイスウ</t>
    </rPh>
    <rPh sb="5" eb="6">
      <t>キンガク</t>
    </rPh>
    <phoneticPr fontId="3"/>
  </si>
  <si>
    <t>枚数計（a）＋（b）</t>
    <rPh sb="0" eb="2">
      <t>マイスウ</t>
    </rPh>
    <rPh sb="2" eb="3">
      <t>ケイ</t>
    </rPh>
    <phoneticPr fontId="3"/>
  </si>
  <si>
    <t>備考１　この申請書は、通常葉書作成業者ごとに別々に候補者から青森県選挙管理委員会</t>
    <phoneticPr fontId="3"/>
  </si>
  <si>
    <t>　　　けるためのものです。</t>
    <phoneticPr fontId="3"/>
  </si>
  <si>
    <t xml:space="preserve">    ２　この申請書は、通常葉書作成枚数について公費負担の対象となるものの確認を受</t>
    <phoneticPr fontId="3"/>
  </si>
  <si>
    <t xml:space="preserve">    ３　「前回までの累積枚数」には、他の通常葉書作成業者によって作成された枚数を</t>
    <phoneticPr fontId="3"/>
  </si>
  <si>
    <t>　　　も含めて記載してください。</t>
    <phoneticPr fontId="3"/>
  </si>
  <si>
    <t xml:space="preserve">    ４　候補者本人が提出する場合には、本人確認書類の提示又は提出を、代理人が提出</t>
    <rPh sb="6" eb="9">
      <t>コウホシャ</t>
    </rPh>
    <rPh sb="9" eb="11">
      <t>ホンニン</t>
    </rPh>
    <rPh sb="12" eb="14">
      <t>テイシュツ</t>
    </rPh>
    <rPh sb="16" eb="18">
      <t>バアイ</t>
    </rPh>
    <rPh sb="21" eb="23">
      <t>ホンニン</t>
    </rPh>
    <rPh sb="23" eb="25">
      <t>カクニン</t>
    </rPh>
    <rPh sb="25" eb="27">
      <t>ショルイ</t>
    </rPh>
    <rPh sb="28" eb="30">
      <t>テイジ</t>
    </rPh>
    <rPh sb="30" eb="31">
      <t>マタ</t>
    </rPh>
    <rPh sb="32" eb="34">
      <t>テイシュツ</t>
    </rPh>
    <rPh sb="36" eb="39">
      <t>ダイリニン</t>
    </rPh>
    <rPh sb="40" eb="42">
      <t>テイシュツ</t>
    </rPh>
    <phoneticPr fontId="3"/>
  </si>
  <si>
    <t>　　　する場合には、委任状の提示又は提出及び当該代理人の本人確認書類の提示又は提</t>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</si>
  <si>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公職選挙法施行令第１０９条の７第２項の規定に基づき、次の通常葉書作成枚数は、公</t>
    <rPh sb="1" eb="3">
      <t>コウショク</t>
    </rPh>
    <rPh sb="3" eb="6">
      <t>センキョホウ</t>
    </rPh>
    <rPh sb="6" eb="9">
      <t>セコウレイ</t>
    </rPh>
    <rPh sb="9" eb="10">
      <t>ダイ</t>
    </rPh>
    <rPh sb="13" eb="14">
      <t>ジョウ</t>
    </rPh>
    <rPh sb="16" eb="17">
      <t>ダイ</t>
    </rPh>
    <rPh sb="18" eb="19">
      <t>コウ</t>
    </rPh>
    <rPh sb="20" eb="22">
      <t>キテイ</t>
    </rPh>
    <rPh sb="23" eb="24">
      <t>モト</t>
    </rPh>
    <rPh sb="27" eb="28">
      <t>ツギ</t>
    </rPh>
    <rPh sb="29" eb="31">
      <t>ツウジョウ</t>
    </rPh>
    <rPh sb="31" eb="33">
      <t>ハガキ</t>
    </rPh>
    <rPh sb="33" eb="35">
      <t>サクセイ</t>
    </rPh>
    <rPh sb="35" eb="37">
      <t>マイスウ</t>
    </rPh>
    <rPh sb="39" eb="40">
      <t>コウ</t>
    </rPh>
    <phoneticPr fontId="3"/>
  </si>
  <si>
    <t>職選挙法第１４２条第１項に定める枚数の範囲内のものであることを確認する。</t>
    <rPh sb="0" eb="1">
      <t>ショク</t>
    </rPh>
    <rPh sb="1" eb="4">
      <t>センキョホウ</t>
    </rPh>
    <rPh sb="4" eb="5">
      <t>ダイ</t>
    </rPh>
    <rPh sb="8" eb="9">
      <t>ジョウ</t>
    </rPh>
    <rPh sb="9" eb="10">
      <t>ダイ</t>
    </rPh>
    <rPh sb="11" eb="12">
      <t>コウ</t>
    </rPh>
    <rPh sb="13" eb="14">
      <t>サダ</t>
    </rPh>
    <rPh sb="16" eb="18">
      <t>マイスウ</t>
    </rPh>
    <rPh sb="19" eb="22">
      <t>ハンイナイ</t>
    </rPh>
    <phoneticPr fontId="3"/>
  </si>
  <si>
    <t>備考１　この確認書は、通常葉書作成枚数について確認を受けた候補者から通常葉書作成</t>
    <rPh sb="11" eb="13">
      <t>ツウジョウ</t>
    </rPh>
    <rPh sb="13" eb="15">
      <t>ハガキ</t>
    </rPh>
    <rPh sb="34" eb="36">
      <t>ツウジョウ</t>
    </rPh>
    <rPh sb="36" eb="38">
      <t>ハガキ</t>
    </rPh>
    <phoneticPr fontId="3"/>
  </si>
  <si>
    <t>　　　業者に提出してください。</t>
    <rPh sb="3" eb="5">
      <t>ギョウシャ</t>
    </rPh>
    <phoneticPr fontId="3"/>
  </si>
  <si>
    <t xml:space="preserve">    ２　この確認書を受領した通常葉書作成業者は、公費の支払の請求をする場合には、</t>
    <rPh sb="16" eb="18">
      <t>ツウジョウ</t>
    </rPh>
    <rPh sb="18" eb="20">
      <t>ハガキ</t>
    </rPh>
    <phoneticPr fontId="3"/>
  </si>
  <si>
    <t>　　　通常葉書作成証明書とともに当該確認書を請求書に添付してください。</t>
    <rPh sb="3" eb="5">
      <t>ツウジョウ</t>
    </rPh>
    <rPh sb="5" eb="7">
      <t>ハガキ</t>
    </rPh>
    <phoneticPr fontId="3"/>
  </si>
  <si>
    <t xml:space="preserve">    ３　この確認書に記載された候補者について供託物が没収された場合には、通常葉書</t>
    <rPh sb="38" eb="40">
      <t>ツウジョウ</t>
    </rPh>
    <rPh sb="40" eb="42">
      <t>ハガキ</t>
    </rPh>
    <phoneticPr fontId="3"/>
  </si>
  <si>
    <t>　　　作成業者は、青森県に支払を請求することはできません。</t>
    <rPh sb="3" eb="5">
      <t>サクセイ</t>
    </rPh>
    <phoneticPr fontId="3"/>
  </si>
  <si>
    <t>7.95円（単価）×当該作成枚数＝限度額</t>
    <rPh sb="4" eb="5">
      <t>エン</t>
    </rPh>
    <rPh sb="6" eb="8">
      <t>タンカ</t>
    </rPh>
    <rPh sb="10" eb="12">
      <t>トウガイ</t>
    </rPh>
    <rPh sb="12" eb="14">
      <t>サクセイ</t>
    </rPh>
    <rPh sb="14" eb="16">
      <t>マイスウ</t>
    </rPh>
    <rPh sb="17" eb="19">
      <t>ゲンド</t>
    </rPh>
    <rPh sb="19" eb="20">
      <t>ガク</t>
    </rPh>
    <phoneticPr fontId="3"/>
  </si>
  <si>
    <t>278,250円＋6.88円×（当該作成枚数－35,000）</t>
    <rPh sb="13" eb="14">
      <t>エン</t>
    </rPh>
    <rPh sb="16" eb="18">
      <t>トウガイ</t>
    </rPh>
    <rPh sb="18" eb="20">
      <t>サクセイ</t>
    </rPh>
    <rPh sb="20" eb="22">
      <t>マイスウ</t>
    </rPh>
    <phoneticPr fontId="3"/>
  </si>
  <si>
    <t>7.95円</t>
    <rPh sb="4" eb="5">
      <t>エン</t>
    </rPh>
    <phoneticPr fontId="3"/>
  </si>
  <si>
    <t>　　２　候補者本人が届け出る場合には、本人確認書類の提示又は提出を、代理人が届け</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phoneticPr fontId="3"/>
  </si>
  <si>
    <t>　　　出る場合には、委任状の提示又は提出及び当該代理人の本人確認書類の提示又は提</t>
    <rPh sb="3" eb="4">
      <t>デ</t>
    </rPh>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</si>
  <si>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出を行ってください。ただし、候補者本人の署名や記名押印がある場合はこの限り</t>
    <rPh sb="3" eb="4">
      <t>デ</t>
    </rPh>
    <rPh sb="5" eb="6">
      <t>オコナ</t>
    </rPh>
    <rPh sb="17" eb="20">
      <t>コウホシャ</t>
    </rPh>
    <rPh sb="20" eb="22">
      <t>ホンニン</t>
    </rPh>
    <rPh sb="23" eb="25">
      <t>ショメイ</t>
    </rPh>
    <rPh sb="26" eb="28">
      <t>キメイ</t>
    </rPh>
    <rPh sb="28" eb="30">
      <t>オウイン</t>
    </rPh>
    <rPh sb="33" eb="35">
      <t>バアイ</t>
    </rPh>
    <rPh sb="38" eb="39">
      <t>カギ</t>
    </rPh>
    <phoneticPr fontId="3"/>
  </si>
  <si>
    <t>　　　ではありません。</t>
    <phoneticPr fontId="3"/>
  </si>
  <si>
    <t>備考１　この申請書は、ビラ作成業者ごとに別々に候補者から青森県選挙管理委員会に提</t>
    <phoneticPr fontId="3"/>
  </si>
  <si>
    <t>　　　出してください。</t>
    <rPh sb="3" eb="4">
      <t>ダ</t>
    </rPh>
    <phoneticPr fontId="3"/>
  </si>
  <si>
    <t xml:space="preserve">    ２　この申請書は、ビラ作成枚数について公費負担の対象となるものの確認を受ける</t>
    <phoneticPr fontId="3"/>
  </si>
  <si>
    <t>　　　ためのものです。</t>
    <phoneticPr fontId="3"/>
  </si>
  <si>
    <t xml:space="preserve">    ３　「前回までの累積枚数」には、他のビラ作成業者によって作成された枚数をも含</t>
    <phoneticPr fontId="3"/>
  </si>
  <si>
    <t xml:space="preserve">    ４　候補者本人が提出する場合には、本人確認書類の提示又は提出を、代理人が提出</t>
    <rPh sb="6" eb="9">
      <t>コウホシャ</t>
    </rPh>
    <rPh sb="9" eb="11">
      <t>ホンニン</t>
    </rPh>
    <rPh sb="12" eb="14">
      <t>テイシュツ</t>
    </rPh>
    <rPh sb="16" eb="18">
      <t>バアイ</t>
    </rPh>
    <rPh sb="21" eb="23">
      <t>ホンニン</t>
    </rPh>
    <rPh sb="23" eb="25">
      <t>カクニン</t>
    </rPh>
    <rPh sb="25" eb="27">
      <t>ショルイ</t>
    </rPh>
    <rPh sb="28" eb="30">
      <t>テイジ</t>
    </rPh>
    <rPh sb="30" eb="31">
      <t>マタ</t>
    </rPh>
    <rPh sb="32" eb="34">
      <t>テイシュツ</t>
    </rPh>
    <rPh sb="36" eb="39">
      <t>ダイリニン</t>
    </rPh>
    <rPh sb="40" eb="42">
      <t>テイシュツ</t>
    </rPh>
    <phoneticPr fontId="3"/>
  </si>
  <si>
    <t>　　　する場合には、委任状の提示又は提出及び当該代理人の本人確認書類の提示又は提</t>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</si>
  <si>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出を行ってください。ただし、候補者本人の署名や記名押印がある場合はこの限り</t>
    <rPh sb="3" eb="4">
      <t>ダ</t>
    </rPh>
    <rPh sb="5" eb="6">
      <t>オコナ</t>
    </rPh>
    <rPh sb="17" eb="20">
      <t>コウホシャ</t>
    </rPh>
    <rPh sb="20" eb="22">
      <t>ホンニン</t>
    </rPh>
    <rPh sb="23" eb="25">
      <t>ショメイ</t>
    </rPh>
    <rPh sb="26" eb="28">
      <t>キメイ</t>
    </rPh>
    <rPh sb="28" eb="30">
      <t>オウイン</t>
    </rPh>
    <rPh sb="33" eb="35">
      <t>バアイ</t>
    </rPh>
    <rPh sb="38" eb="39">
      <t>カギ</t>
    </rPh>
    <phoneticPr fontId="3"/>
  </si>
  <si>
    <t>備考１　この確認書は、ビラ作成枚数について確認を受けた候補者からポスター作成業者</t>
    <phoneticPr fontId="3"/>
  </si>
  <si>
    <t xml:space="preserve">    ２　この確認書を受領したビラ作成業者は、公費の支払の請求をする場合には、ビラ</t>
    <phoneticPr fontId="3"/>
  </si>
  <si>
    <t>　　　作成証明書とともに当該確認書を請求書に添付してください。</t>
    <rPh sb="3" eb="5">
      <t>サクセイ</t>
    </rPh>
    <phoneticPr fontId="3"/>
  </si>
  <si>
    <t xml:space="preserve">    ３　この確認書に記載された候補者について供託物が没収された場合には、ビラ作成</t>
    <phoneticPr fontId="3"/>
  </si>
  <si>
    <t>　　　業者は、青森県に支払を請求することはできません。</t>
    <rPh sb="3" eb="5">
      <t>ギョウシャ</t>
    </rPh>
    <phoneticPr fontId="3"/>
  </si>
  <si>
    <t>7.73円（単価）×当該作成枚数＝限度額</t>
    <rPh sb="4" eb="5">
      <t>エン</t>
    </rPh>
    <rPh sb="6" eb="8">
      <t>タンカ</t>
    </rPh>
    <rPh sb="10" eb="12">
      <t>トウガイ</t>
    </rPh>
    <rPh sb="12" eb="14">
      <t>サクセイ</t>
    </rPh>
    <rPh sb="14" eb="16">
      <t>マイスウ</t>
    </rPh>
    <rPh sb="17" eb="19">
      <t>ゲンド</t>
    </rPh>
    <rPh sb="19" eb="20">
      <t>ガク</t>
    </rPh>
    <phoneticPr fontId="3"/>
  </si>
  <si>
    <t>386,500円＋5.18円×（当該作成枚数－50,000）</t>
    <rPh sb="13" eb="14">
      <t>エン</t>
    </rPh>
    <rPh sb="16" eb="18">
      <t>トウガイ</t>
    </rPh>
    <rPh sb="18" eb="20">
      <t>サクセイ</t>
    </rPh>
    <rPh sb="20" eb="22">
      <t>マイスウ</t>
    </rPh>
    <phoneticPr fontId="3"/>
  </si>
  <si>
    <t>7.73円</t>
    <rPh sb="4" eb="5">
      <t>エン</t>
    </rPh>
    <phoneticPr fontId="3"/>
  </si>
  <si>
    <t>備考１　この請求書は、候補者から受領したビラ作成枚数確認書及びビラ作成証明書とともに選挙の期日</t>
    <phoneticPr fontId="3"/>
  </si>
  <si>
    <t>　　　後速やかに提出してください。</t>
    <rPh sb="3" eb="4">
      <t>アト</t>
    </rPh>
    <phoneticPr fontId="3"/>
  </si>
  <si>
    <t xml:space="preserve">    ８　契約業者等（法人の場合は代表者）本人が提出する場合には、本人確認書類の提示又は提出を、</t>
    <rPh sb="6" eb="8">
      <t>ケイヤク</t>
    </rPh>
    <rPh sb="8" eb="10">
      <t>ギョウシャ</t>
    </rPh>
    <rPh sb="10" eb="11">
      <t>トウ</t>
    </rPh>
    <rPh sb="12" eb="14">
      <t>ホウジン</t>
    </rPh>
    <rPh sb="15" eb="17">
      <t>バアイ</t>
    </rPh>
    <rPh sb="18" eb="21">
      <t>ダイヒョウシャ</t>
    </rPh>
    <rPh sb="22" eb="24">
      <t>ホンニン</t>
    </rPh>
    <rPh sb="25" eb="27">
      <t>テイシュツ</t>
    </rPh>
    <rPh sb="29" eb="31">
      <t>バアイ</t>
    </rPh>
    <rPh sb="34" eb="36">
      <t>ホンニン</t>
    </rPh>
    <rPh sb="36" eb="38">
      <t>カクニン</t>
    </rPh>
    <rPh sb="38" eb="40">
      <t>ショルイ</t>
    </rPh>
    <rPh sb="41" eb="43">
      <t>テイジ</t>
    </rPh>
    <rPh sb="43" eb="44">
      <t>マタ</t>
    </rPh>
    <rPh sb="45" eb="47">
      <t>テイシュツ</t>
    </rPh>
    <phoneticPr fontId="3"/>
  </si>
  <si>
    <t>　　　代理人が提出する場合には、委任状の提示又は提出及び当該代理人の本人確認書類の提示又は提</t>
    <rPh sb="3" eb="6">
      <t>ダイリニン</t>
    </rPh>
    <rPh sb="7" eb="9">
      <t>テイシュツ</t>
    </rPh>
    <rPh sb="11" eb="13">
      <t>バアイ</t>
    </rPh>
    <rPh sb="16" eb="19">
      <t>イニンジョウ</t>
    </rPh>
    <rPh sb="20" eb="22">
      <t>テイジ</t>
    </rPh>
    <rPh sb="22" eb="23">
      <t>マタ</t>
    </rPh>
    <rPh sb="24" eb="26">
      <t>テイシュツ</t>
    </rPh>
    <rPh sb="26" eb="27">
      <t>オヨ</t>
    </rPh>
    <rPh sb="28" eb="30">
      <t>トウガイ</t>
    </rPh>
    <rPh sb="30" eb="33">
      <t>ダイリニン</t>
    </rPh>
    <rPh sb="34" eb="36">
      <t>ホンニン</t>
    </rPh>
    <rPh sb="36" eb="38">
      <t>カクニン</t>
    </rPh>
    <rPh sb="38" eb="40">
      <t>ショルイ</t>
    </rPh>
    <rPh sb="41" eb="43">
      <t>テイジ</t>
    </rPh>
    <rPh sb="43" eb="44">
      <t>マタ</t>
    </rPh>
    <rPh sb="45" eb="46">
      <t>テイ</t>
    </rPh>
    <phoneticPr fontId="3"/>
  </si>
  <si>
    <t>　　　出を行ってください。ただし、契約業者等（法人の場合は代表者）本人の署名や記名押印がある</t>
    <rPh sb="3" eb="4">
      <t>ダ</t>
    </rPh>
    <rPh sb="5" eb="6">
      <t>オコナ</t>
    </rPh>
    <rPh sb="17" eb="19">
      <t>ケイヤク</t>
    </rPh>
    <rPh sb="19" eb="21">
      <t>ギョウシャ</t>
    </rPh>
    <rPh sb="21" eb="22">
      <t>トウ</t>
    </rPh>
    <rPh sb="23" eb="25">
      <t>ホウジン</t>
    </rPh>
    <rPh sb="26" eb="28">
      <t>バアイ</t>
    </rPh>
    <rPh sb="29" eb="32">
      <t>ダイヒョウシャ</t>
    </rPh>
    <rPh sb="33" eb="35">
      <t>ホンニン</t>
    </rPh>
    <rPh sb="36" eb="38">
      <t>ショメイ</t>
    </rPh>
    <rPh sb="39" eb="41">
      <t>キメイ</t>
    </rPh>
    <rPh sb="41" eb="43">
      <t>オウイン</t>
    </rPh>
    <phoneticPr fontId="3"/>
  </si>
  <si>
    <t>　　　場合はこの限りではありません。</t>
    <rPh sb="3" eb="5">
      <t>バアイ</t>
    </rPh>
    <rPh sb="8" eb="9">
      <t>カギ</t>
    </rPh>
    <phoneticPr fontId="3"/>
  </si>
  <si>
    <t>前回までの累積数（a）</t>
    <rPh sb="0" eb="2">
      <t>ゼンカイ</t>
    </rPh>
    <rPh sb="5" eb="7">
      <t>ルイセキ</t>
    </rPh>
    <rPh sb="7" eb="8">
      <t>スウ</t>
    </rPh>
    <phoneticPr fontId="3"/>
  </si>
  <si>
    <t>今回の数（b）</t>
    <rPh sb="0" eb="2">
      <t>コンカイ</t>
    </rPh>
    <rPh sb="3" eb="4">
      <t>カズ</t>
    </rPh>
    <rPh sb="4" eb="5">
      <t>キンガク</t>
    </rPh>
    <phoneticPr fontId="3"/>
  </si>
  <si>
    <t>計（a）＋（b）</t>
    <rPh sb="0" eb="1">
      <t>ケイ</t>
    </rPh>
    <phoneticPr fontId="3"/>
  </si>
  <si>
    <t>　次の選挙事務所用立札・看板作成数につき、公職選挙法施行令第１１０条の２第２項の</t>
    <rPh sb="3" eb="5">
      <t>センキョ</t>
    </rPh>
    <rPh sb="5" eb="7">
      <t>ジム</t>
    </rPh>
    <rPh sb="7" eb="8">
      <t>ショ</t>
    </rPh>
    <rPh sb="8" eb="9">
      <t>ヨウ</t>
    </rPh>
    <rPh sb="9" eb="11">
      <t>タテフダ</t>
    </rPh>
    <rPh sb="12" eb="14">
      <t>カンバン</t>
    </rPh>
    <rPh sb="21" eb="23">
      <t>コウショク</t>
    </rPh>
    <rPh sb="23" eb="26">
      <t>センキョホウ</t>
    </rPh>
    <rPh sb="26" eb="29">
      <t>セコウレイ</t>
    </rPh>
    <rPh sb="29" eb="30">
      <t>ダイ</t>
    </rPh>
    <rPh sb="33" eb="34">
      <t>ジョウ</t>
    </rPh>
    <rPh sb="36" eb="37">
      <t>ダイ</t>
    </rPh>
    <rPh sb="38" eb="39">
      <t>コウ</t>
    </rPh>
    <phoneticPr fontId="3"/>
  </si>
  <si>
    <t>規定による確認を受けたいので申請します。</t>
    <rPh sb="0" eb="2">
      <t>キテイ</t>
    </rPh>
    <rPh sb="14" eb="16">
      <t>シンセイ</t>
    </rPh>
    <phoneticPr fontId="3"/>
  </si>
  <si>
    <t>備考１　この申請書は、立札・看板作成業者ごとに別々に候補者から青森県選挙管理委員</t>
    <rPh sb="11" eb="13">
      <t>タテフダ</t>
    </rPh>
    <rPh sb="14" eb="16">
      <t>カンバン</t>
    </rPh>
    <phoneticPr fontId="3"/>
  </si>
  <si>
    <t>　　　会に提出してください。</t>
    <rPh sb="3" eb="4">
      <t>カイ</t>
    </rPh>
    <phoneticPr fontId="3"/>
  </si>
  <si>
    <t xml:space="preserve">    ２　この申請書は、選挙事務所用立札・看板作成数について公費負担の対象となるも</t>
    <rPh sb="13" eb="15">
      <t>センキョ</t>
    </rPh>
    <rPh sb="15" eb="17">
      <t>ジム</t>
    </rPh>
    <rPh sb="17" eb="18">
      <t>ショ</t>
    </rPh>
    <rPh sb="18" eb="19">
      <t>ヨウ</t>
    </rPh>
    <rPh sb="19" eb="21">
      <t>タテフダ</t>
    </rPh>
    <rPh sb="22" eb="24">
      <t>カンバン</t>
    </rPh>
    <phoneticPr fontId="3"/>
  </si>
  <si>
    <t xml:space="preserve">    ３　「前回までの累積数」には、他の立札・看板作成業者によって作成された数をも</t>
    <rPh sb="21" eb="23">
      <t>タテフダ</t>
    </rPh>
    <rPh sb="24" eb="26">
      <t>カンバン</t>
    </rPh>
    <phoneticPr fontId="3"/>
  </si>
  <si>
    <t>　　　含めて記載してください。</t>
    <rPh sb="3" eb="4">
      <t>フク</t>
    </rPh>
    <phoneticPr fontId="3"/>
  </si>
  <si>
    <t>　　４　候補者本人が提出する場合には、本人確認書類の提示又は提出を、代理人が提出</t>
    <rPh sb="4" eb="7">
      <t>コウホシャ</t>
    </rPh>
    <rPh sb="7" eb="9">
      <t>ホンニン</t>
    </rPh>
    <rPh sb="10" eb="12">
      <t>テイシュツ</t>
    </rPh>
    <rPh sb="14" eb="16">
      <t>バアイ</t>
    </rPh>
    <rPh sb="19" eb="21">
      <t>ホンニン</t>
    </rPh>
    <rPh sb="21" eb="23">
      <t>カクニン</t>
    </rPh>
    <rPh sb="23" eb="25">
      <t>ショルイ</t>
    </rPh>
    <rPh sb="26" eb="28">
      <t>テイジ</t>
    </rPh>
    <rPh sb="28" eb="29">
      <t>マタ</t>
    </rPh>
    <rPh sb="30" eb="32">
      <t>テイシュツ</t>
    </rPh>
    <rPh sb="34" eb="37">
      <t>ダイリニン</t>
    </rPh>
    <rPh sb="38" eb="40">
      <t>テイシュツ</t>
    </rPh>
    <phoneticPr fontId="3"/>
  </si>
  <si>
    <t>　　　する場合には委任状の提示又は提出及び当該代理人の本人確認書類の提示又は提出</t>
    <rPh sb="5" eb="7">
      <t>バアイ</t>
    </rPh>
    <rPh sb="9" eb="12">
      <t>イニンジョウ</t>
    </rPh>
    <rPh sb="13" eb="15">
      <t>テイジ</t>
    </rPh>
    <rPh sb="15" eb="16">
      <t>マタ</t>
    </rPh>
    <rPh sb="17" eb="19">
      <t>テイシュツ</t>
    </rPh>
    <rPh sb="19" eb="20">
      <t>オヨ</t>
    </rPh>
    <rPh sb="21" eb="23">
      <t>トウガイ</t>
    </rPh>
    <rPh sb="23" eb="26">
      <t>ダイリニン</t>
    </rPh>
    <rPh sb="27" eb="29">
      <t>ホンニン</t>
    </rPh>
    <rPh sb="29" eb="31">
      <t>カクニン</t>
    </rPh>
    <rPh sb="31" eb="33">
      <t>ショルイ</t>
    </rPh>
    <rPh sb="34" eb="36">
      <t>テイジ</t>
    </rPh>
    <rPh sb="36" eb="37">
      <t>マタ</t>
    </rPh>
    <rPh sb="38" eb="40">
      <t>テイシュツ</t>
    </rPh>
    <phoneticPr fontId="3"/>
  </si>
  <si>
    <t>　　　を行ってください。ただし、候補者本人の署名や記名押印がある場合はこの限りで</t>
    <rPh sb="4" eb="5">
      <t>オコナ</t>
    </rPh>
    <rPh sb="16" eb="19">
      <t>コウホシャ</t>
    </rPh>
    <rPh sb="19" eb="21">
      <t>ホンニン</t>
    </rPh>
    <rPh sb="22" eb="24">
      <t>ショメイ</t>
    </rPh>
    <rPh sb="25" eb="27">
      <t>キメイ</t>
    </rPh>
    <rPh sb="27" eb="29">
      <t>オウイン</t>
    </rPh>
    <rPh sb="32" eb="34">
      <t>バアイ</t>
    </rPh>
    <rPh sb="37" eb="38">
      <t>カギ</t>
    </rPh>
    <phoneticPr fontId="3"/>
  </si>
  <si>
    <t>　　　はありません。</t>
    <phoneticPr fontId="3"/>
  </si>
  <si>
    <t>56,613円×確認された作成数</t>
    <rPh sb="6" eb="7">
      <t>エン</t>
    </rPh>
    <rPh sb="8" eb="10">
      <t>カクニン</t>
    </rPh>
    <rPh sb="13" eb="15">
      <t>サクセイ</t>
    </rPh>
    <rPh sb="15" eb="16">
      <t>スウ</t>
    </rPh>
    <phoneticPr fontId="3"/>
  </si>
  <si>
    <t>　　２　候補者本人が届け出る場合には、本人確認書類の提示又は提出を、代理人が届け</t>
    <rPh sb="4" eb="7">
      <t>コウホシャ</t>
    </rPh>
    <rPh sb="7" eb="9">
      <t>ホンニン</t>
    </rPh>
    <rPh sb="10" eb="11">
      <t>トド</t>
    </rPh>
    <rPh sb="12" eb="13">
      <t>デ</t>
    </rPh>
    <rPh sb="14" eb="16">
      <t>バアイ</t>
    </rPh>
    <rPh sb="19" eb="21">
      <t>ホンニン</t>
    </rPh>
    <rPh sb="21" eb="23">
      <t>カクニン</t>
    </rPh>
    <rPh sb="23" eb="25">
      <t>ショルイ</t>
    </rPh>
    <rPh sb="26" eb="28">
      <t>テイジ</t>
    </rPh>
    <rPh sb="28" eb="29">
      <t>マタ</t>
    </rPh>
    <rPh sb="30" eb="32">
      <t>テイシュツ</t>
    </rPh>
    <rPh sb="34" eb="37">
      <t>ダイリニン</t>
    </rPh>
    <rPh sb="38" eb="39">
      <t>トド</t>
    </rPh>
    <phoneticPr fontId="3"/>
  </si>
  <si>
    <t>　　　出る場合には、委任状の提示又は提出及び当該代理人の本人確認書類の提示又は提</t>
    <rPh sb="3" eb="4">
      <t>デ</t>
    </rPh>
    <rPh sb="5" eb="7">
      <t>バアイ</t>
    </rPh>
    <rPh sb="10" eb="13">
      <t>イニンジョウ</t>
    </rPh>
    <rPh sb="14" eb="16">
      <t>テイジ</t>
    </rPh>
    <rPh sb="16" eb="17">
      <t>マタ</t>
    </rPh>
    <rPh sb="18" eb="20">
      <t>テイシュツ</t>
    </rPh>
    <rPh sb="20" eb="21">
      <t>オヨ</t>
    </rPh>
    <rPh sb="22" eb="24">
      <t>トウガイ</t>
    </rPh>
    <rPh sb="24" eb="27">
      <t>ダイリニン</t>
    </rPh>
    <rPh sb="28" eb="30">
      <t>ホンニン</t>
    </rPh>
    <rPh sb="30" eb="32">
      <t>カクニン</t>
    </rPh>
    <rPh sb="32" eb="34">
      <t>ショルイ</t>
    </rPh>
    <rPh sb="35" eb="37">
      <t>テイジ</t>
    </rPh>
    <rPh sb="37" eb="38">
      <t>マタ</t>
    </rPh>
    <rPh sb="39" eb="40">
      <t>テイ</t>
    </rPh>
    <phoneticPr fontId="3"/>
  </si>
  <si>
    <t>　　　出を行ってください。ただし、候補者本人の署名や記名押印がある場合はこの限り</t>
    <rPh sb="3" eb="4">
      <t>ダ</t>
    </rPh>
    <rPh sb="5" eb="6">
      <t>オコナ</t>
    </rPh>
    <rPh sb="17" eb="20">
      <t>コウホシャ</t>
    </rPh>
    <rPh sb="20" eb="22">
      <t>ホンニン</t>
    </rPh>
    <rPh sb="23" eb="25">
      <t>ショメイ</t>
    </rPh>
    <rPh sb="26" eb="28">
      <t>キメイ</t>
    </rPh>
    <rPh sb="28" eb="30">
      <t>オウイン</t>
    </rPh>
    <rPh sb="33" eb="35">
      <t>バアイ</t>
    </rPh>
    <rPh sb="38" eb="39">
      <t>カギ</t>
    </rPh>
    <phoneticPr fontId="3"/>
  </si>
  <si>
    <t>　　　ではありません。</t>
    <phoneticPr fontId="3"/>
  </si>
  <si>
    <t xml:space="preserve">    ２　この申請書は、自動車等取付用立札・看板作成数について公費負担の対象となる</t>
    <rPh sb="13" eb="17">
      <t>ジドウシャトウ</t>
    </rPh>
    <rPh sb="17" eb="19">
      <t>トリツケ</t>
    </rPh>
    <rPh sb="19" eb="20">
      <t>ヨウ</t>
    </rPh>
    <rPh sb="20" eb="22">
      <t>タテフダ</t>
    </rPh>
    <rPh sb="23" eb="25">
      <t>カンバン</t>
    </rPh>
    <phoneticPr fontId="3"/>
  </si>
  <si>
    <t>　　　ものの確認を受けるためのものです。</t>
    <rPh sb="6" eb="8">
      <t>カクニン</t>
    </rPh>
    <rPh sb="9" eb="10">
      <t>ウ</t>
    </rPh>
    <phoneticPr fontId="3"/>
  </si>
  <si>
    <t>　　４　候補者本人が提出する場合には、本人確認書類の提示又は提出を、代理人が提出</t>
    <rPh sb="4" eb="7">
      <t>コウホシャ</t>
    </rPh>
    <rPh sb="7" eb="9">
      <t>ホンニン</t>
    </rPh>
    <rPh sb="10" eb="12">
      <t>テイシュツ</t>
    </rPh>
    <rPh sb="14" eb="16">
      <t>バアイ</t>
    </rPh>
    <rPh sb="19" eb="21">
      <t>ホンニン</t>
    </rPh>
    <rPh sb="21" eb="23">
      <t>カクニン</t>
    </rPh>
    <rPh sb="23" eb="25">
      <t>ショルイ</t>
    </rPh>
    <rPh sb="26" eb="28">
      <t>テイジ</t>
    </rPh>
    <rPh sb="28" eb="29">
      <t>マタ</t>
    </rPh>
    <rPh sb="30" eb="32">
      <t>テイシュツ</t>
    </rPh>
    <rPh sb="34" eb="37">
      <t>ダイリニン</t>
    </rPh>
    <rPh sb="38" eb="40">
      <t>テイシュツ</t>
    </rPh>
    <phoneticPr fontId="3"/>
  </si>
  <si>
    <t>　　　する場合には委任状の提示又は提出及び当該代理人の本人確認書類の提示又は提出</t>
    <rPh sb="5" eb="7">
      <t>バアイ</t>
    </rPh>
    <rPh sb="9" eb="12">
      <t>イニンジョウ</t>
    </rPh>
    <rPh sb="13" eb="15">
      <t>テイジ</t>
    </rPh>
    <rPh sb="15" eb="16">
      <t>マタ</t>
    </rPh>
    <rPh sb="17" eb="19">
      <t>テイシュツ</t>
    </rPh>
    <rPh sb="19" eb="20">
      <t>オヨ</t>
    </rPh>
    <rPh sb="21" eb="23">
      <t>トウガイ</t>
    </rPh>
    <rPh sb="23" eb="26">
      <t>ダイリニン</t>
    </rPh>
    <rPh sb="27" eb="29">
      <t>ホンニン</t>
    </rPh>
    <rPh sb="29" eb="31">
      <t>カクニン</t>
    </rPh>
    <rPh sb="31" eb="33">
      <t>ショルイ</t>
    </rPh>
    <rPh sb="34" eb="36">
      <t>テイジ</t>
    </rPh>
    <rPh sb="36" eb="37">
      <t>マタ</t>
    </rPh>
    <rPh sb="38" eb="40">
      <t>テイシュツ</t>
    </rPh>
    <phoneticPr fontId="3"/>
  </si>
  <si>
    <t>　　　を行ってください。ただし、候補者本人の署名や記名押印がある場合はこの限りで</t>
    <rPh sb="4" eb="5">
      <t>オコナ</t>
    </rPh>
    <rPh sb="16" eb="19">
      <t>コウホシャ</t>
    </rPh>
    <rPh sb="19" eb="21">
      <t>ホンニン</t>
    </rPh>
    <rPh sb="22" eb="24">
      <t>ショメイ</t>
    </rPh>
    <rPh sb="25" eb="27">
      <t>キメイ</t>
    </rPh>
    <rPh sb="27" eb="29">
      <t>オウイン</t>
    </rPh>
    <rPh sb="32" eb="34">
      <t>バアイ</t>
    </rPh>
    <rPh sb="37" eb="38">
      <t>カギ</t>
    </rPh>
    <phoneticPr fontId="3"/>
  </si>
  <si>
    <t>　　　はありません。</t>
    <phoneticPr fontId="3"/>
  </si>
  <si>
    <t>53,601円×確認された作成数</t>
    <rPh sb="6" eb="7">
      <t>エン</t>
    </rPh>
    <rPh sb="8" eb="10">
      <t>カクニン</t>
    </rPh>
    <rPh sb="13" eb="15">
      <t>サクセイ</t>
    </rPh>
    <rPh sb="15" eb="16">
      <t>スウ</t>
    </rPh>
    <phoneticPr fontId="3"/>
  </si>
  <si>
    <t xml:space="preserve">    ２　この申請書は、個人演説会場用立札・看板作成数について公費負担の対象となる</t>
    <rPh sb="13" eb="15">
      <t>コジン</t>
    </rPh>
    <rPh sb="15" eb="17">
      <t>エンゼツ</t>
    </rPh>
    <rPh sb="17" eb="18">
      <t>カイ</t>
    </rPh>
    <rPh sb="18" eb="19">
      <t>バ</t>
    </rPh>
    <rPh sb="19" eb="20">
      <t>ヨウ</t>
    </rPh>
    <rPh sb="20" eb="22">
      <t>タテフダ</t>
    </rPh>
    <rPh sb="23" eb="25">
      <t>カンバン</t>
    </rPh>
    <phoneticPr fontId="3"/>
  </si>
  <si>
    <t>40,954円×確認された作成数</t>
    <rPh sb="6" eb="7">
      <t>エン</t>
    </rPh>
    <rPh sb="8" eb="10">
      <t>カクニン</t>
    </rPh>
    <rPh sb="13" eb="15">
      <t>サクセイ</t>
    </rPh>
    <rPh sb="15" eb="16">
      <t>スウ</t>
    </rPh>
    <phoneticPr fontId="3"/>
  </si>
  <si>
    <t>令和４年　月　日</t>
    <rPh sb="0" eb="2">
      <t>レイワ</t>
    </rPh>
    <rPh sb="3" eb="4">
      <t>ネン</t>
    </rPh>
    <rPh sb="4" eb="5">
      <t>ヘイネン</t>
    </rPh>
    <rPh sb="5" eb="6">
      <t>ツキ</t>
    </rPh>
    <rPh sb="7" eb="8">
      <t>ヒ</t>
    </rPh>
    <phoneticPr fontId="3"/>
  </si>
  <si>
    <t>備考１　この申請書は、ポスター作成業者ごとに別々に候補者から青森県選挙管理委員会</t>
    <phoneticPr fontId="3"/>
  </si>
  <si>
    <t xml:space="preserve">    ２　この申請書は、ポスター作成枚数について公費負担の対象となるものの確認を受</t>
    <phoneticPr fontId="3"/>
  </si>
  <si>
    <t xml:space="preserve">    ３　「前回までの累積枚数」には、他のポスター作成業者によって作成された枚数を</t>
    <phoneticPr fontId="3"/>
  </si>
  <si>
    <t xml:space="preserve">      (1) 枚　数　　12,672枚（6,336(ポスター掲示場数)×２枚）</t>
    <rPh sb="21" eb="22">
      <t>マイ</t>
    </rPh>
    <phoneticPr fontId="3"/>
  </si>
  <si>
    <t>586,905円＋28円35銭×(ポスター掲示場数(6,336)－500)</t>
    <phoneticPr fontId="3"/>
  </si>
  <si>
    <t>ポスター掲示場数(6,336)</t>
    <phoneticPr fontId="3"/>
  </si>
  <si>
    <t>＝単価(１１９円)</t>
    <phoneticPr fontId="3"/>
  </si>
  <si>
    <t>単価（１１９円）×確認された作成枚数＝限度額</t>
    <rPh sb="6" eb="7">
      <t>エン</t>
    </rPh>
    <phoneticPr fontId="3"/>
  </si>
  <si>
    <t>　　３　 (D)欄の単価は、次により算出した額となります。</t>
    <rPh sb="8" eb="9">
      <t>ラン</t>
    </rPh>
    <rPh sb="10" eb="12">
      <t>タンカ</t>
    </rPh>
    <rPh sb="14" eb="15">
      <t>ツギ</t>
    </rPh>
    <rPh sb="18" eb="20">
      <t>サンシュツ</t>
    </rPh>
    <rPh sb="22" eb="23">
      <t>ガク</t>
    </rPh>
    <phoneticPr fontId="3"/>
  </si>
  <si>
    <t xml:space="preserve">      令和４年　　月　　日から</t>
    <rPh sb="6" eb="8">
      <t>レイワ</t>
    </rPh>
    <phoneticPr fontId="3"/>
  </si>
  <si>
    <t xml:space="preserve">      令和４年    月    日まで            日間</t>
    <rPh sb="6" eb="8">
      <t>レイワ</t>
    </rPh>
    <phoneticPr fontId="3"/>
  </si>
  <si>
    <t xml:space="preserve">    令和４年　　月　　日（契約締結年月日）</t>
    <phoneticPr fontId="3"/>
  </si>
  <si>
    <t>は、車輌の賃貸借について次のとおり契約を締結する。</t>
    <rPh sb="2" eb="4">
      <t>シャリョウ</t>
    </rPh>
    <rPh sb="5" eb="8">
      <t>チンタイシャク</t>
    </rPh>
    <phoneticPr fontId="3"/>
  </si>
  <si>
    <t xml:space="preserve">    令和４年　　月　　日から令和４年　　月　　日まで</t>
    <phoneticPr fontId="3"/>
  </si>
  <si>
    <t xml:space="preserve">      令和４年　　月　　日から</t>
    <phoneticPr fontId="3"/>
  </si>
  <si>
    <t xml:space="preserve">      令和４年    月    日まで            日間</t>
    <phoneticPr fontId="3"/>
  </si>
  <si>
    <t xml:space="preserve">    令和４年　　月　　日</t>
    <phoneticPr fontId="3"/>
  </si>
  <si>
    <t xml:space="preserve">    令和４年　　月　　日</t>
    <phoneticPr fontId="3"/>
  </si>
  <si>
    <t xml:space="preserve">    令和４年　　月　　日（契約締結年月日）</t>
    <phoneticPr fontId="3"/>
  </si>
  <si>
    <t>◎　押印欄がない場合であっても、本人確認書類等の提示又は提出がない場合、署名又は押印が必要な様式もありますので御注意ください。</t>
    <rPh sb="2" eb="4">
      <t>オウイン</t>
    </rPh>
    <rPh sb="4" eb="5">
      <t>ラン</t>
    </rPh>
    <rPh sb="8" eb="10">
      <t>バアイ</t>
    </rPh>
    <rPh sb="16" eb="18">
      <t>ホンニン</t>
    </rPh>
    <rPh sb="18" eb="20">
      <t>カクニン</t>
    </rPh>
    <rPh sb="20" eb="22">
      <t>ショルイ</t>
    </rPh>
    <rPh sb="22" eb="23">
      <t>トウ</t>
    </rPh>
    <rPh sb="24" eb="26">
      <t>テイジ</t>
    </rPh>
    <rPh sb="26" eb="27">
      <t>マタ</t>
    </rPh>
    <rPh sb="28" eb="30">
      <t>テイシュツ</t>
    </rPh>
    <rPh sb="33" eb="35">
      <t>バアイ</t>
    </rPh>
    <rPh sb="36" eb="38">
      <t>ショメイ</t>
    </rPh>
    <rPh sb="38" eb="39">
      <t>マタ</t>
    </rPh>
    <rPh sb="40" eb="42">
      <t>オウイン</t>
    </rPh>
    <rPh sb="43" eb="45">
      <t>ヒツヨウ</t>
    </rPh>
    <rPh sb="46" eb="48">
      <t>ヨウシキ</t>
    </rPh>
    <rPh sb="55" eb="58">
      <t>ゴチュウイ</t>
    </rPh>
    <phoneticPr fontId="3"/>
  </si>
  <si>
    <t>◎　提出に当たっては、「立候補の手引」をよくお読みください。</t>
    <rPh sb="2" eb="4">
      <t>テイシュツ</t>
    </rPh>
    <rPh sb="5" eb="6">
      <t>ア</t>
    </rPh>
    <rPh sb="12" eb="15">
      <t>リッコウホ</t>
    </rPh>
    <rPh sb="16" eb="18">
      <t>テビ</t>
    </rPh>
    <rPh sb="23" eb="24">
      <t>ヨ</t>
    </rPh>
    <phoneticPr fontId="3"/>
  </si>
  <si>
    <t>　令和４年７月１０日執行の参議院青森県選挙区選出議員選挙において、公職選挙法</t>
    <rPh sb="1" eb="3">
      <t>レイワ</t>
    </rPh>
    <rPh sb="4" eb="5">
      <t>ネン</t>
    </rPh>
    <rPh sb="6" eb="7">
      <t>ガツ</t>
    </rPh>
    <rPh sb="13" eb="16">
      <t>サンギイン</t>
    </rPh>
    <rPh sb="19" eb="22">
      <t>センキョク</t>
    </rPh>
    <rPh sb="22" eb="24">
      <t>センシュツ</t>
    </rPh>
    <rPh sb="24" eb="26">
      <t>ギイン</t>
    </rPh>
    <rPh sb="26" eb="28">
      <t>センキョ</t>
    </rPh>
    <phoneticPr fontId="3"/>
  </si>
  <si>
    <t>施行令第８９条第５項において準用する第８８条第８項の規定により上記の呼称を通</t>
    <rPh sb="0" eb="2">
      <t>セコウ</t>
    </rPh>
    <phoneticPr fontId="3"/>
  </si>
  <si>
    <t>称として認定されたく申請します。</t>
    <rPh sb="0" eb="1">
      <t>ショウ</t>
    </rPh>
    <phoneticPr fontId="3"/>
  </si>
  <si>
    <t>（注）　この申請書を提出するときは、併せて当該呼称が戸籍簿に記載された氏名に</t>
    <phoneticPr fontId="3"/>
  </si>
  <si>
    <t xml:space="preserve">      代わるものとして広く通用していることを証するに足りる資料を提示しなけれ</t>
    <rPh sb="6" eb="7">
      <t>カ</t>
    </rPh>
    <phoneticPr fontId="3"/>
  </si>
  <si>
    <t>　　　ばなりません。</t>
    <phoneticPr fontId="3"/>
  </si>
  <si>
    <t>　公職選挙法第１６８条第１項の規定により、令和４年７月１０日執行の参議院青</t>
    <rPh sb="1" eb="3">
      <t>コウショク</t>
    </rPh>
    <rPh sb="3" eb="6">
      <t>センキョホウ</t>
    </rPh>
    <rPh sb="11" eb="12">
      <t>ダイ</t>
    </rPh>
    <rPh sb="13" eb="14">
      <t>コウ</t>
    </rPh>
    <rPh sb="21" eb="23">
      <t>レイワ</t>
    </rPh>
    <rPh sb="33" eb="36">
      <t>サンギイン</t>
    </rPh>
    <rPh sb="36" eb="37">
      <t>アオ</t>
    </rPh>
    <phoneticPr fontId="3"/>
  </si>
  <si>
    <t>森県選挙区選出議員選挙における選挙公報の掲載を受けたいので、下記のとおり申</t>
    <rPh sb="0" eb="1">
      <t>モリ</t>
    </rPh>
    <rPh sb="1" eb="2">
      <t>ケン</t>
    </rPh>
    <rPh sb="2" eb="5">
      <t>センキョク</t>
    </rPh>
    <rPh sb="5" eb="7">
      <t>センシュツ</t>
    </rPh>
    <rPh sb="7" eb="9">
      <t>ギイン</t>
    </rPh>
    <rPh sb="36" eb="37">
      <t>モウ</t>
    </rPh>
    <phoneticPr fontId="3"/>
  </si>
  <si>
    <t>請します。</t>
    <rPh sb="0" eb="1">
      <t>ウ</t>
    </rPh>
    <phoneticPr fontId="3"/>
  </si>
  <si>
    <t>（備考）候補者本人が申請する場合には、本人確認書類の提示又は提出を、代理人</t>
    <rPh sb="1" eb="3">
      <t>ビコウ</t>
    </rPh>
    <rPh sb="4" eb="7">
      <t>コウホシャ</t>
    </rPh>
    <rPh sb="7" eb="9">
      <t>ホンニン</t>
    </rPh>
    <rPh sb="10" eb="12">
      <t>シンセイ</t>
    </rPh>
    <rPh sb="14" eb="16">
      <t>バアイ</t>
    </rPh>
    <rPh sb="19" eb="21">
      <t>ホンニン</t>
    </rPh>
    <rPh sb="21" eb="23">
      <t>カクニン</t>
    </rPh>
    <rPh sb="23" eb="25">
      <t>ショルイ</t>
    </rPh>
    <rPh sb="26" eb="28">
      <t>テイジ</t>
    </rPh>
    <rPh sb="28" eb="29">
      <t>マタ</t>
    </rPh>
    <rPh sb="30" eb="32">
      <t>テイシュツ</t>
    </rPh>
    <rPh sb="34" eb="37">
      <t>ダイリニン</t>
    </rPh>
    <phoneticPr fontId="3"/>
  </si>
  <si>
    <t>　　が申請する場合には、委任状の提示又は提出及び当該代理人の本人確認書類の</t>
    <rPh sb="3" eb="5">
      <t>シンセイ</t>
    </rPh>
    <rPh sb="7" eb="9">
      <t>バアイ</t>
    </rPh>
    <rPh sb="12" eb="15">
      <t>イニンジョウ</t>
    </rPh>
    <rPh sb="16" eb="18">
      <t>テイジ</t>
    </rPh>
    <rPh sb="18" eb="19">
      <t>マタ</t>
    </rPh>
    <rPh sb="20" eb="22">
      <t>テイシュツ</t>
    </rPh>
    <rPh sb="22" eb="23">
      <t>オヨ</t>
    </rPh>
    <rPh sb="24" eb="26">
      <t>トウガイ</t>
    </rPh>
    <rPh sb="26" eb="29">
      <t>ダイリニン</t>
    </rPh>
    <rPh sb="30" eb="32">
      <t>ホンニン</t>
    </rPh>
    <rPh sb="32" eb="34">
      <t>カクニン</t>
    </rPh>
    <rPh sb="34" eb="36">
      <t>ショルイ</t>
    </rPh>
    <phoneticPr fontId="3"/>
  </si>
  <si>
    <t>　　提示又は提出を行ってください。ただし、候補者本人の署名や記名押印がある</t>
    <rPh sb="2" eb="4">
      <t>テイジ</t>
    </rPh>
    <rPh sb="4" eb="5">
      <t>マタ</t>
    </rPh>
    <rPh sb="6" eb="8">
      <t>テイシュツ</t>
    </rPh>
    <rPh sb="9" eb="10">
      <t>オコナ</t>
    </rPh>
    <rPh sb="21" eb="24">
      <t>コウホシャ</t>
    </rPh>
    <rPh sb="24" eb="26">
      <t>ホンニン</t>
    </rPh>
    <rPh sb="27" eb="29">
      <t>ショメイ</t>
    </rPh>
    <rPh sb="30" eb="32">
      <t>キメイ</t>
    </rPh>
    <rPh sb="32" eb="34">
      <t>オウイン</t>
    </rPh>
    <phoneticPr fontId="3"/>
  </si>
  <si>
    <t>　　場合はこの限りではありません。</t>
    <rPh sb="2" eb="4">
      <t>バアイ</t>
    </rPh>
    <rPh sb="7" eb="8">
      <t>カギ</t>
    </rPh>
    <phoneticPr fontId="3"/>
  </si>
  <si>
    <t>（備考）候補者本人が申請する場合には、本人確認書類の提示又は提出を、代理人が申請</t>
    <rPh sb="1" eb="3">
      <t>ビコウ</t>
    </rPh>
    <rPh sb="4" eb="7">
      <t>コウホシャ</t>
    </rPh>
    <rPh sb="7" eb="9">
      <t>ホンニン</t>
    </rPh>
    <rPh sb="10" eb="12">
      <t>シンセイ</t>
    </rPh>
    <rPh sb="14" eb="16">
      <t>バアイ</t>
    </rPh>
    <rPh sb="19" eb="21">
      <t>ホンニン</t>
    </rPh>
    <rPh sb="21" eb="23">
      <t>カクニン</t>
    </rPh>
    <rPh sb="23" eb="25">
      <t>ショルイ</t>
    </rPh>
    <rPh sb="26" eb="28">
      <t>テイジ</t>
    </rPh>
    <rPh sb="28" eb="29">
      <t>マタ</t>
    </rPh>
    <rPh sb="30" eb="32">
      <t>テイシュツ</t>
    </rPh>
    <rPh sb="34" eb="37">
      <t>ダイリニン</t>
    </rPh>
    <rPh sb="38" eb="40">
      <t>シンセイ</t>
    </rPh>
    <phoneticPr fontId="3"/>
  </si>
  <si>
    <t>　　する場合には、委任状の提示又は提出及び当該代理人の本人確認書類の提示又は提出</t>
    <rPh sb="4" eb="6">
      <t>バアイ</t>
    </rPh>
    <rPh sb="9" eb="12">
      <t>イニンジョウ</t>
    </rPh>
    <rPh sb="13" eb="15">
      <t>テイジ</t>
    </rPh>
    <rPh sb="15" eb="16">
      <t>マタ</t>
    </rPh>
    <rPh sb="17" eb="19">
      <t>テイシュツ</t>
    </rPh>
    <rPh sb="19" eb="20">
      <t>オヨ</t>
    </rPh>
    <rPh sb="21" eb="23">
      <t>トウガイ</t>
    </rPh>
    <rPh sb="23" eb="26">
      <t>ダイリニン</t>
    </rPh>
    <rPh sb="27" eb="29">
      <t>ホンニン</t>
    </rPh>
    <rPh sb="29" eb="31">
      <t>カクニン</t>
    </rPh>
    <rPh sb="31" eb="33">
      <t>ショルイ</t>
    </rPh>
    <rPh sb="34" eb="35">
      <t>テイ</t>
    </rPh>
    <rPh sb="35" eb="36">
      <t>シメ</t>
    </rPh>
    <rPh sb="36" eb="37">
      <t>マタ</t>
    </rPh>
    <rPh sb="38" eb="40">
      <t>テイシュツ</t>
    </rPh>
    <phoneticPr fontId="3"/>
  </si>
  <si>
    <t>　　を行ってください。ただし、候補者本人の署名や記名押印がある場合はこの限りでは</t>
    <rPh sb="3" eb="4">
      <t>オコナ</t>
    </rPh>
    <rPh sb="15" eb="18">
      <t>コウホシャ</t>
    </rPh>
    <rPh sb="18" eb="20">
      <t>ホンニン</t>
    </rPh>
    <rPh sb="21" eb="23">
      <t>ショメイ</t>
    </rPh>
    <rPh sb="24" eb="26">
      <t>キメイ</t>
    </rPh>
    <rPh sb="26" eb="28">
      <t>オウイン</t>
    </rPh>
    <rPh sb="31" eb="33">
      <t>バアイ</t>
    </rPh>
    <rPh sb="36" eb="37">
      <t>カギ</t>
    </rPh>
    <phoneticPr fontId="3"/>
  </si>
  <si>
    <t>　　ありません。</t>
    <phoneticPr fontId="3"/>
  </si>
  <si>
    <t>　令和４年７月１０日執行の参議院青森県選挙区選出議員選挙におけるラジオ放送（テレ</t>
    <rPh sb="1" eb="3">
      <t>レイワ</t>
    </rPh>
    <rPh sb="4" eb="5">
      <t>ネン</t>
    </rPh>
    <rPh sb="6" eb="7">
      <t>ガツ</t>
    </rPh>
    <rPh sb="9" eb="10">
      <t>ニチ</t>
    </rPh>
    <rPh sb="10" eb="12">
      <t>シッコウ</t>
    </rPh>
    <rPh sb="13" eb="16">
      <t>サンギイン</t>
    </rPh>
    <rPh sb="16" eb="18">
      <t>アオモリ</t>
    </rPh>
    <rPh sb="18" eb="19">
      <t>ケン</t>
    </rPh>
    <rPh sb="19" eb="22">
      <t>センキョク</t>
    </rPh>
    <rPh sb="22" eb="24">
      <t>センシュツ</t>
    </rPh>
    <rPh sb="24" eb="26">
      <t>ギイン</t>
    </rPh>
    <rPh sb="26" eb="28">
      <t>センキョ</t>
    </rPh>
    <rPh sb="35" eb="37">
      <t>ホウソウ</t>
    </rPh>
    <phoneticPr fontId="3"/>
  </si>
  <si>
    <t>ビジョン放送）による政見放送のために行う録音（録画）に録音物を使用したいので申請</t>
    <rPh sb="10" eb="12">
      <t>セイケン</t>
    </rPh>
    <rPh sb="12" eb="14">
      <t>ホウソウ</t>
    </rPh>
    <rPh sb="18" eb="19">
      <t>オコナ</t>
    </rPh>
    <rPh sb="20" eb="22">
      <t>ロクオン</t>
    </rPh>
    <rPh sb="23" eb="25">
      <t>ロクガ</t>
    </rPh>
    <rPh sb="27" eb="29">
      <t>ロクオン</t>
    </rPh>
    <rPh sb="29" eb="30">
      <t>ブツ</t>
    </rPh>
    <rPh sb="31" eb="33">
      <t>シヨウ</t>
    </rPh>
    <phoneticPr fontId="3"/>
  </si>
  <si>
    <t>１　この証明書は、録音又は録画の実績に基づいて、録音・録画業者ごとに（同一業者が録音及び録画を共にする場合に</t>
    <rPh sb="4" eb="7">
      <t>ショウメイショ</t>
    </rPh>
    <rPh sb="9" eb="11">
      <t>ロクオン</t>
    </rPh>
    <rPh sb="11" eb="12">
      <t>マタ</t>
    </rPh>
    <rPh sb="13" eb="15">
      <t>ロクガ</t>
    </rPh>
    <rPh sb="16" eb="18">
      <t>ジッセキ</t>
    </rPh>
    <rPh sb="19" eb="20">
      <t>モト</t>
    </rPh>
    <rPh sb="24" eb="26">
      <t>ロクオン</t>
    </rPh>
    <rPh sb="27" eb="29">
      <t>ロクガ</t>
    </rPh>
    <rPh sb="29" eb="31">
      <t>ギョウシャ</t>
    </rPh>
    <rPh sb="35" eb="37">
      <t>ドウイツ</t>
    </rPh>
    <rPh sb="37" eb="39">
      <t>ギョウシャ</t>
    </rPh>
    <rPh sb="40" eb="42">
      <t>ロクオン</t>
    </rPh>
    <rPh sb="42" eb="43">
      <t>オヨ</t>
    </rPh>
    <rPh sb="44" eb="46">
      <t>ロクガ</t>
    </rPh>
    <rPh sb="47" eb="48">
      <t>トモ</t>
    </rPh>
    <phoneticPr fontId="3"/>
  </si>
  <si>
    <t>　は、録音の場合と録画の場合を別葉にして）別々に作成し、候補者から録音・録画業者に提出してください。</t>
    <rPh sb="6" eb="8">
      <t>バアイ</t>
    </rPh>
    <rPh sb="9" eb="11">
      <t>ロクガ</t>
    </rPh>
    <rPh sb="12" eb="14">
      <t>バアイ</t>
    </rPh>
    <rPh sb="15" eb="16">
      <t>ベツ</t>
    </rPh>
    <rPh sb="16" eb="17">
      <t>ハ</t>
    </rPh>
    <rPh sb="21" eb="23">
      <t>ベツベツ</t>
    </rPh>
    <rPh sb="24" eb="26">
      <t>サクセイ</t>
    </rPh>
    <rPh sb="28" eb="31">
      <t>コウホシャ</t>
    </rPh>
    <rPh sb="33" eb="35">
      <t>ロクオン</t>
    </rPh>
    <phoneticPr fontId="3"/>
  </si>
  <si>
    <t>２　この証明書には、候補者が日本放送協会又は基幹放送事業者（公職選挙法第１５０条第１項に規定する基幹放送事業</t>
    <rPh sb="4" eb="7">
      <t>ショウメイショ</t>
    </rPh>
    <rPh sb="10" eb="13">
      <t>コウホシャ</t>
    </rPh>
    <rPh sb="14" eb="16">
      <t>ニホン</t>
    </rPh>
    <rPh sb="16" eb="18">
      <t>ホウソウ</t>
    </rPh>
    <rPh sb="18" eb="20">
      <t>キョウカイ</t>
    </rPh>
    <rPh sb="20" eb="21">
      <t>マタ</t>
    </rPh>
    <rPh sb="22" eb="24">
      <t>キカン</t>
    </rPh>
    <rPh sb="24" eb="26">
      <t>ホウソウ</t>
    </rPh>
    <rPh sb="26" eb="28">
      <t>ジギョウ</t>
    </rPh>
    <rPh sb="28" eb="29">
      <t>シャ</t>
    </rPh>
    <rPh sb="30" eb="32">
      <t>コウショク</t>
    </rPh>
    <rPh sb="32" eb="35">
      <t>センキョホウ</t>
    </rPh>
    <rPh sb="35" eb="36">
      <t>ダイ</t>
    </rPh>
    <rPh sb="39" eb="40">
      <t>ジョウ</t>
    </rPh>
    <rPh sb="40" eb="41">
      <t>ダイ</t>
    </rPh>
    <rPh sb="42" eb="43">
      <t>コウ</t>
    </rPh>
    <rPh sb="44" eb="46">
      <t>キテイ</t>
    </rPh>
    <rPh sb="48" eb="50">
      <t>キカン</t>
    </rPh>
    <rPh sb="50" eb="52">
      <t>ホウソウ</t>
    </rPh>
    <rPh sb="52" eb="54">
      <t>ジギョウ</t>
    </rPh>
    <phoneticPr fontId="3"/>
  </si>
  <si>
    <t>　者をいう。以下同じ。）に提出した政見放送用録音・録画について記載してください。</t>
    <rPh sb="1" eb="2">
      <t>シャ</t>
    </rPh>
    <phoneticPr fontId="3"/>
  </si>
  <si>
    <t>５　日本放送協会及び基幹放送事業者において放送されなかった録音・録画（公職選挙法第１５１条の２の規定により放</t>
    <rPh sb="2" eb="4">
      <t>ニホン</t>
    </rPh>
    <rPh sb="4" eb="6">
      <t>ホウソウ</t>
    </rPh>
    <rPh sb="6" eb="8">
      <t>キョウカイ</t>
    </rPh>
    <rPh sb="8" eb="9">
      <t>オヨ</t>
    </rPh>
    <rPh sb="10" eb="12">
      <t>キカン</t>
    </rPh>
    <rPh sb="12" eb="14">
      <t>ホウソウ</t>
    </rPh>
    <rPh sb="14" eb="16">
      <t>ジギョウ</t>
    </rPh>
    <rPh sb="16" eb="17">
      <t>シャ</t>
    </rPh>
    <rPh sb="21" eb="23">
      <t>ホウソウ</t>
    </rPh>
    <rPh sb="29" eb="31">
      <t>ロクオン</t>
    </rPh>
    <rPh sb="32" eb="34">
      <t>ロクガ</t>
    </rPh>
    <rPh sb="35" eb="37">
      <t>コウショク</t>
    </rPh>
    <rPh sb="37" eb="40">
      <t>センキョホウ</t>
    </rPh>
    <rPh sb="40" eb="41">
      <t>ダイ</t>
    </rPh>
    <rPh sb="44" eb="45">
      <t>ジョウ</t>
    </rPh>
    <rPh sb="53" eb="54">
      <t>ホウ</t>
    </rPh>
    <phoneticPr fontId="3"/>
  </si>
  <si>
    <t>　送されなかったものを除く。）に係る金額については、青森県に支払を請求することはできません。</t>
    <rPh sb="1" eb="2">
      <t>ソウ</t>
    </rPh>
    <rPh sb="11" eb="12">
      <t>ノゾ</t>
    </rPh>
    <rPh sb="16" eb="17">
      <t>カカ</t>
    </rPh>
    <rPh sb="18" eb="20">
      <t>キンガク</t>
    </rPh>
    <rPh sb="26" eb="28">
      <t>アオモリ</t>
    </rPh>
    <rPh sb="28" eb="29">
      <t>ケン</t>
    </rPh>
    <rPh sb="30" eb="32">
      <t>シハライ</t>
    </rPh>
    <rPh sb="33" eb="35">
      <t>セイキュウ</t>
    </rPh>
    <phoneticPr fontId="3"/>
  </si>
  <si>
    <t>備考１　この確認書は、燃料代について確認を受けた候補者から燃料供給業者に提出して</t>
    <phoneticPr fontId="3"/>
  </si>
  <si>
    <t xml:space="preserve">　　　ください。 </t>
    <phoneticPr fontId="3"/>
  </si>
  <si>
    <t>　　２　この確認書を受領した燃料供給業者は、公費の支払の請求をする場合には、選挙</t>
    <phoneticPr fontId="3"/>
  </si>
  <si>
    <t>　　　運動用自動車使用証明書（燃料）とともに当該確認書を請求書に添付してください。</t>
    <rPh sb="3" eb="5">
      <t>ウンドウ</t>
    </rPh>
    <phoneticPr fontId="3"/>
  </si>
  <si>
    <t>　　　なお、公費の支払の請求ができるのは、この確認書に記載された選挙運動用自動車</t>
    <rPh sb="6" eb="8">
      <t>コウヒ</t>
    </rPh>
    <rPh sb="9" eb="11">
      <t>シハラ</t>
    </rPh>
    <rPh sb="12" eb="14">
      <t>セイキュウ</t>
    </rPh>
    <rPh sb="23" eb="26">
      <t>カクニンショ</t>
    </rPh>
    <rPh sb="27" eb="29">
      <t>キサイ</t>
    </rPh>
    <rPh sb="32" eb="34">
      <t>センキョ</t>
    </rPh>
    <rPh sb="34" eb="37">
      <t>ウンドウヨウ</t>
    </rPh>
    <rPh sb="37" eb="40">
      <t>ジドウシャ</t>
    </rPh>
    <phoneticPr fontId="3"/>
  </si>
  <si>
    <t>　　　への燃料の供給に限られています。</t>
    <rPh sb="5" eb="7">
      <t>ネンリョウ</t>
    </rPh>
    <rPh sb="8" eb="10">
      <t>キョウキュウ</t>
    </rPh>
    <rPh sb="11" eb="12">
      <t>カギ</t>
    </rPh>
    <phoneticPr fontId="3"/>
  </si>
  <si>
    <t xml:space="preserve">    ３　この確認書に記載された候補者について供託物が没収された場合には、燃料供給</t>
    <phoneticPr fontId="3"/>
  </si>
  <si>
    <t>　　　業者は青森県に支払を請求することはできません。</t>
    <rPh sb="3" eb="5">
      <t>ギョウシャ</t>
    </rPh>
    <phoneticPr fontId="3"/>
  </si>
  <si>
    <t>　　　補者から通常葉書作成業者に提出してください。</t>
    <rPh sb="3" eb="4">
      <t>オギナ</t>
    </rPh>
    <rPh sb="4" eb="5">
      <t>シャ</t>
    </rPh>
    <phoneticPr fontId="3"/>
  </si>
  <si>
    <t>備考１　この証明書は、作成の実績に基づいて、通常葉書作成業者ごとに別々に作成し、候</t>
    <rPh sb="11" eb="13">
      <t>サクセイ</t>
    </rPh>
    <rPh sb="14" eb="16">
      <t>ジッセキ</t>
    </rPh>
    <rPh sb="17" eb="18">
      <t>モト</t>
    </rPh>
    <phoneticPr fontId="3"/>
  </si>
  <si>
    <t xml:space="preserve">    ２　通常葉書作成業者が青森県に支払を請求するときは、この証明書を請求書に添付し</t>
    <phoneticPr fontId="3"/>
  </si>
  <si>
    <t xml:space="preserve">    ３　この証明書を発行した候補者について供託物が没収された場合には、通常葉書作成</t>
    <phoneticPr fontId="3"/>
  </si>
  <si>
    <t xml:space="preserve">    ４　１人の候補者を通じて公費負担の対象となる枚数及びそれぞれの契約に基づく公費</t>
    <phoneticPr fontId="3"/>
  </si>
  <si>
    <t>　　　負担の限度額は、次のとおりです。</t>
    <rPh sb="3" eb="5">
      <t>フタン</t>
    </rPh>
    <phoneticPr fontId="3"/>
  </si>
  <si>
    <t>備考１　この請求書は、候補者から受領した通常葉書作成枚数確認書及び通常葉書作成証明</t>
    <rPh sb="20" eb="22">
      <t>ツウジョウ</t>
    </rPh>
    <rPh sb="22" eb="24">
      <t>ハガキ</t>
    </rPh>
    <rPh sb="33" eb="35">
      <t>ツウジョウ</t>
    </rPh>
    <rPh sb="35" eb="37">
      <t>ハガキ</t>
    </rPh>
    <rPh sb="39" eb="41">
      <t>ショウメイ</t>
    </rPh>
    <phoneticPr fontId="3"/>
  </si>
  <si>
    <t>　　　書とともに選挙の期日後速やかに提出してください。</t>
    <rPh sb="3" eb="4">
      <t>ショ</t>
    </rPh>
    <phoneticPr fontId="3"/>
  </si>
  <si>
    <t xml:space="preserve">    ７　契約業者等（法人の場合は代表者）本人が提出する場合には、本人確認書類の提示</t>
    <rPh sb="6" eb="8">
      <t>ケイヤク</t>
    </rPh>
    <rPh sb="8" eb="10">
      <t>ギョウシャ</t>
    </rPh>
    <rPh sb="10" eb="11">
      <t>トウ</t>
    </rPh>
    <rPh sb="12" eb="14">
      <t>ホウジン</t>
    </rPh>
    <rPh sb="15" eb="17">
      <t>バアイ</t>
    </rPh>
    <rPh sb="18" eb="21">
      <t>ダイヒョウシャ</t>
    </rPh>
    <rPh sb="22" eb="24">
      <t>ホンニン</t>
    </rPh>
    <rPh sb="25" eb="27">
      <t>テイシュツ</t>
    </rPh>
    <rPh sb="29" eb="31">
      <t>バアイ</t>
    </rPh>
    <rPh sb="34" eb="36">
      <t>ホンニン</t>
    </rPh>
    <rPh sb="36" eb="38">
      <t>カクニン</t>
    </rPh>
    <rPh sb="38" eb="40">
      <t>ショルイ</t>
    </rPh>
    <rPh sb="41" eb="43">
      <t>テイジ</t>
    </rPh>
    <phoneticPr fontId="3"/>
  </si>
  <si>
    <t>備考１　この確認書は、選挙事務所用立札・看板作成数について確認を受けた候補者から</t>
    <rPh sb="11" eb="13">
      <t>センキョ</t>
    </rPh>
    <rPh sb="13" eb="15">
      <t>ジム</t>
    </rPh>
    <rPh sb="15" eb="16">
      <t>ショ</t>
    </rPh>
    <rPh sb="16" eb="17">
      <t>ヨウ</t>
    </rPh>
    <rPh sb="17" eb="19">
      <t>タテフダ</t>
    </rPh>
    <rPh sb="20" eb="22">
      <t>カンバン</t>
    </rPh>
    <phoneticPr fontId="3"/>
  </si>
  <si>
    <t>　　　立札・看板作成業者に提出してください。</t>
    <rPh sb="3" eb="4">
      <t>タ</t>
    </rPh>
    <rPh sb="4" eb="5">
      <t>フダ</t>
    </rPh>
    <rPh sb="6" eb="8">
      <t>カンバン</t>
    </rPh>
    <rPh sb="8" eb="10">
      <t>サクセイ</t>
    </rPh>
    <rPh sb="10" eb="12">
      <t>ギョウシャ</t>
    </rPh>
    <rPh sb="13" eb="15">
      <t>テイシュツ</t>
    </rPh>
    <phoneticPr fontId="3"/>
  </si>
  <si>
    <t xml:space="preserve">    ２　この確認書を受領した立札・看板作成業者は、公費の支払の請求をする場合に</t>
    <rPh sb="16" eb="18">
      <t>タテフダ</t>
    </rPh>
    <rPh sb="19" eb="21">
      <t>カンバン</t>
    </rPh>
    <rPh sb="21" eb="23">
      <t>サクセイ</t>
    </rPh>
    <phoneticPr fontId="3"/>
  </si>
  <si>
    <t>　　　は、選挙事務所用立札・看板作成証明書とともに当該確認書を請求書に添付してく</t>
    <rPh sb="5" eb="7">
      <t>センキョ</t>
    </rPh>
    <rPh sb="7" eb="9">
      <t>ジム</t>
    </rPh>
    <rPh sb="9" eb="10">
      <t>ショ</t>
    </rPh>
    <rPh sb="10" eb="11">
      <t>ヨウ</t>
    </rPh>
    <rPh sb="11" eb="13">
      <t>タテフダ</t>
    </rPh>
    <rPh sb="14" eb="16">
      <t>カンバン</t>
    </rPh>
    <rPh sb="16" eb="18">
      <t>サクセイ</t>
    </rPh>
    <rPh sb="18" eb="21">
      <t>ショウメイショ</t>
    </rPh>
    <phoneticPr fontId="3"/>
  </si>
  <si>
    <t>　　　ださい。</t>
    <phoneticPr fontId="3"/>
  </si>
  <si>
    <t xml:space="preserve">    ３　この確認書に記載された候補者について供託物が没収された場合には、立札・看</t>
    <rPh sb="38" eb="40">
      <t>タテフダ</t>
    </rPh>
    <rPh sb="41" eb="42">
      <t>カン</t>
    </rPh>
    <phoneticPr fontId="3"/>
  </si>
  <si>
    <t>　　　板作成業者は、青森県に支払を請求することはできません。</t>
    <rPh sb="3" eb="4">
      <t>イタ</t>
    </rPh>
    <rPh sb="4" eb="6">
      <t>サクセイ</t>
    </rPh>
    <rPh sb="6" eb="8">
      <t>ギョウシャ</t>
    </rPh>
    <phoneticPr fontId="3"/>
  </si>
  <si>
    <t>印</t>
    <rPh sb="0" eb="1">
      <t>イン</t>
    </rPh>
    <phoneticPr fontId="3"/>
  </si>
  <si>
    <t>備考１　この証明書は、作成の実績に基づいて、立札・看板作成業者ごとに別々に作成し、</t>
    <rPh sb="11" eb="13">
      <t>サクセイ</t>
    </rPh>
    <rPh sb="14" eb="16">
      <t>ジッセキ</t>
    </rPh>
    <rPh sb="17" eb="18">
      <t>モト</t>
    </rPh>
    <rPh sb="22" eb="24">
      <t>タテフダ</t>
    </rPh>
    <rPh sb="25" eb="27">
      <t>カンバン</t>
    </rPh>
    <phoneticPr fontId="3"/>
  </si>
  <si>
    <t>　　　候補者から立札・看板作成業者に提出してください。</t>
    <rPh sb="3" eb="5">
      <t>コウホ</t>
    </rPh>
    <rPh sb="5" eb="6">
      <t>シャ</t>
    </rPh>
    <rPh sb="8" eb="10">
      <t>タテフダ</t>
    </rPh>
    <rPh sb="11" eb="13">
      <t>カンバン</t>
    </rPh>
    <phoneticPr fontId="3"/>
  </si>
  <si>
    <t xml:space="preserve">    ２　立札・看板作成業者が青森県に支払を請求するときは、この証明書を請求書に添付</t>
    <rPh sb="6" eb="8">
      <t>タテフダ</t>
    </rPh>
    <rPh sb="9" eb="11">
      <t>カンバン</t>
    </rPh>
    <phoneticPr fontId="3"/>
  </si>
  <si>
    <t xml:space="preserve">    ３　この証明書を発行した候補者について供託物が没収された場合には、立札・看板作</t>
    <rPh sb="37" eb="39">
      <t>タテフダ</t>
    </rPh>
    <rPh sb="40" eb="42">
      <t>カンバン</t>
    </rPh>
    <phoneticPr fontId="3"/>
  </si>
  <si>
    <t>　　　成業者は、青森県に支払を請求することはできません。</t>
    <rPh sb="3" eb="4">
      <t>シゲル</t>
    </rPh>
    <rPh sb="4" eb="5">
      <t>ギョウ</t>
    </rPh>
    <rPh sb="5" eb="6">
      <t>シャ</t>
    </rPh>
    <phoneticPr fontId="3"/>
  </si>
  <si>
    <t xml:space="preserve">    ４　１人の候補者を通じて公費負担の対象となる数及びそれぞれの契約に基づく公費負</t>
    <phoneticPr fontId="3"/>
  </si>
  <si>
    <t>　　　担の限度額は、次のとおりです。</t>
    <rPh sb="3" eb="4">
      <t>タン</t>
    </rPh>
    <phoneticPr fontId="3"/>
  </si>
  <si>
    <t>備考１　この請求書は、候補者から受領した選挙事務所用立札・看板作成数確認書及び選挙</t>
    <rPh sb="20" eb="22">
      <t>センキョ</t>
    </rPh>
    <rPh sb="22" eb="24">
      <t>ジム</t>
    </rPh>
    <rPh sb="24" eb="25">
      <t>ショ</t>
    </rPh>
    <rPh sb="25" eb="26">
      <t>ヨウ</t>
    </rPh>
    <rPh sb="26" eb="28">
      <t>タテフダ</t>
    </rPh>
    <rPh sb="29" eb="31">
      <t>カンバン</t>
    </rPh>
    <rPh sb="31" eb="33">
      <t>サクセイ</t>
    </rPh>
    <rPh sb="39" eb="41">
      <t>センキョ</t>
    </rPh>
    <phoneticPr fontId="3"/>
  </si>
  <si>
    <t>　　　事務所用立札・看板作成証明書とともに選挙の期日後速やかに提出してください。</t>
    <rPh sb="3" eb="6">
      <t>ジムショ</t>
    </rPh>
    <rPh sb="6" eb="7">
      <t>ヨウ</t>
    </rPh>
    <rPh sb="7" eb="9">
      <t>タテフダ</t>
    </rPh>
    <rPh sb="10" eb="12">
      <t>カンバン</t>
    </rPh>
    <rPh sb="12" eb="14">
      <t>サクセイ</t>
    </rPh>
    <rPh sb="14" eb="17">
      <t>ショウメイショ</t>
    </rPh>
    <phoneticPr fontId="3"/>
  </si>
  <si>
    <t>　　６　契約業者等（法人の場合は代表者）本人が提出する場合には、本人確認書類の提示</t>
    <rPh sb="4" eb="6">
      <t>ケイヤク</t>
    </rPh>
    <rPh sb="6" eb="8">
      <t>ギョウシャ</t>
    </rPh>
    <rPh sb="8" eb="9">
      <t>トウ</t>
    </rPh>
    <rPh sb="10" eb="12">
      <t>ホウジン</t>
    </rPh>
    <rPh sb="13" eb="15">
      <t>バアイ</t>
    </rPh>
    <rPh sb="16" eb="19">
      <t>ダイヒョウシャ</t>
    </rPh>
    <rPh sb="20" eb="22">
      <t>ホンニン</t>
    </rPh>
    <rPh sb="23" eb="25">
      <t>テイシュツ</t>
    </rPh>
    <rPh sb="27" eb="29">
      <t>バアイ</t>
    </rPh>
    <rPh sb="32" eb="34">
      <t>ホンニン</t>
    </rPh>
    <rPh sb="34" eb="36">
      <t>カクニン</t>
    </rPh>
    <rPh sb="36" eb="38">
      <t>ショルイ</t>
    </rPh>
    <rPh sb="39" eb="41">
      <t>テイジ</t>
    </rPh>
    <phoneticPr fontId="3"/>
  </si>
  <si>
    <t>　公職選挙法施行令第１１０条の３において準用する第１１０条の２第２項の規定に基づ</t>
    <rPh sb="1" eb="3">
      <t>コウショク</t>
    </rPh>
    <rPh sb="3" eb="6">
      <t>センキョホウ</t>
    </rPh>
    <rPh sb="6" eb="9">
      <t>セコウレイ</t>
    </rPh>
    <rPh sb="9" eb="10">
      <t>ダイ</t>
    </rPh>
    <rPh sb="13" eb="14">
      <t>ジョウ</t>
    </rPh>
    <rPh sb="20" eb="22">
      <t>ジュンヨウ</t>
    </rPh>
    <rPh sb="24" eb="25">
      <t>ダイ</t>
    </rPh>
    <rPh sb="28" eb="29">
      <t>ジョウ</t>
    </rPh>
    <rPh sb="31" eb="32">
      <t>ダイ</t>
    </rPh>
    <rPh sb="33" eb="34">
      <t>コウ</t>
    </rPh>
    <rPh sb="35" eb="37">
      <t>キテイ</t>
    </rPh>
    <rPh sb="38" eb="39">
      <t>モト</t>
    </rPh>
    <phoneticPr fontId="3"/>
  </si>
  <si>
    <t>き、次の自動車等取付用立札・看板作成数は、同項に定める数の範囲内のものであること</t>
    <rPh sb="4" eb="8">
      <t>ジドウシャトウ</t>
    </rPh>
    <rPh sb="8" eb="10">
      <t>トリツケ</t>
    </rPh>
    <rPh sb="17" eb="18">
      <t>ナリ</t>
    </rPh>
    <rPh sb="18" eb="19">
      <t>スウ</t>
    </rPh>
    <rPh sb="21" eb="22">
      <t>ドウ</t>
    </rPh>
    <rPh sb="22" eb="23">
      <t>コウ</t>
    </rPh>
    <phoneticPr fontId="3"/>
  </si>
  <si>
    <t>を確認する。</t>
    <rPh sb="1" eb="3">
      <t>カクニン</t>
    </rPh>
    <phoneticPr fontId="3"/>
  </si>
  <si>
    <t>備考１　この確認書は、自動車等取付用立札・看板作成数について確認を受けた候補者か</t>
    <rPh sb="11" eb="15">
      <t>ジドウシャトウ</t>
    </rPh>
    <rPh sb="15" eb="17">
      <t>トリツケ</t>
    </rPh>
    <rPh sb="17" eb="18">
      <t>ヨウ</t>
    </rPh>
    <rPh sb="18" eb="20">
      <t>タテフダ</t>
    </rPh>
    <rPh sb="21" eb="23">
      <t>カンバン</t>
    </rPh>
    <phoneticPr fontId="3"/>
  </si>
  <si>
    <t>　　　ら立札・看板作成業者に提出してください。</t>
    <rPh sb="4" eb="6">
      <t>タテフダ</t>
    </rPh>
    <rPh sb="7" eb="9">
      <t>カンバン</t>
    </rPh>
    <rPh sb="9" eb="11">
      <t>サクセイ</t>
    </rPh>
    <rPh sb="11" eb="13">
      <t>ギョウシャ</t>
    </rPh>
    <rPh sb="14" eb="16">
      <t>テイシュツ</t>
    </rPh>
    <phoneticPr fontId="3"/>
  </si>
  <si>
    <t>　　　自動車等取付用立札・看板作成証明書とともに当該確認書を請求書に添付してくだ</t>
    <rPh sb="3" eb="7">
      <t>ジドウシャトウ</t>
    </rPh>
    <rPh sb="7" eb="9">
      <t>トリツケ</t>
    </rPh>
    <rPh sb="9" eb="10">
      <t>ヨウ</t>
    </rPh>
    <rPh sb="10" eb="12">
      <t>タテフダ</t>
    </rPh>
    <rPh sb="13" eb="15">
      <t>カンバン</t>
    </rPh>
    <rPh sb="15" eb="17">
      <t>サクセイ</t>
    </rPh>
    <rPh sb="17" eb="20">
      <t>ショウメイショ</t>
    </rPh>
    <phoneticPr fontId="3"/>
  </si>
  <si>
    <t>　公職選挙法施行令第１１０条の３において準用する第１１０条の２第２項の規定により、</t>
    <rPh sb="1" eb="3">
      <t>コウショク</t>
    </rPh>
    <rPh sb="3" eb="6">
      <t>センキョホウ</t>
    </rPh>
    <rPh sb="6" eb="9">
      <t>セコウレイ</t>
    </rPh>
    <rPh sb="9" eb="10">
      <t>ダイ</t>
    </rPh>
    <rPh sb="13" eb="14">
      <t>ジョウ</t>
    </rPh>
    <rPh sb="20" eb="22">
      <t>ジュンヨウ</t>
    </rPh>
    <rPh sb="24" eb="25">
      <t>ダイ</t>
    </rPh>
    <rPh sb="28" eb="29">
      <t>ジョウ</t>
    </rPh>
    <rPh sb="31" eb="32">
      <t>ダイ</t>
    </rPh>
    <rPh sb="33" eb="34">
      <t>コウ</t>
    </rPh>
    <rPh sb="35" eb="37">
      <t>キテイ</t>
    </rPh>
    <phoneticPr fontId="3"/>
  </si>
  <si>
    <t>次の金額の支払を請求します。</t>
    <rPh sb="0" eb="1">
      <t>ツギ</t>
    </rPh>
    <phoneticPr fontId="3"/>
  </si>
  <si>
    <t>備考１　この請求書は、候補者から受領した自動車等取付用立札・看板作成数確認書及び自</t>
    <rPh sb="20" eb="26">
      <t>ジドウシャトウトリツケ</t>
    </rPh>
    <rPh sb="26" eb="27">
      <t>ヨウ</t>
    </rPh>
    <rPh sb="27" eb="29">
      <t>タテフダ</t>
    </rPh>
    <rPh sb="30" eb="32">
      <t>カンバン</t>
    </rPh>
    <rPh sb="32" eb="34">
      <t>サクセイ</t>
    </rPh>
    <rPh sb="40" eb="41">
      <t>ジ</t>
    </rPh>
    <phoneticPr fontId="3"/>
  </si>
  <si>
    <t>　　　動車等取付用立札・看板作成証明書とともに選挙の期日後速やかに提出してください。</t>
    <rPh sb="3" eb="4">
      <t>ウゴ</t>
    </rPh>
    <rPh sb="4" eb="5">
      <t>クルマ</t>
    </rPh>
    <rPh sb="5" eb="6">
      <t>トウ</t>
    </rPh>
    <rPh sb="6" eb="8">
      <t>トリツケ</t>
    </rPh>
    <rPh sb="8" eb="9">
      <t>ヨウ</t>
    </rPh>
    <rPh sb="9" eb="11">
      <t>タテフダ</t>
    </rPh>
    <rPh sb="12" eb="14">
      <t>カンバン</t>
    </rPh>
    <rPh sb="14" eb="16">
      <t>サクセイ</t>
    </rPh>
    <rPh sb="16" eb="19">
      <t>ショウメイショ</t>
    </rPh>
    <phoneticPr fontId="3"/>
  </si>
  <si>
    <t>　　　人確認書類の提示又は提出を行ってください。ただし、契約業者等（法人の場合は代</t>
    <rPh sb="3" eb="4">
      <t>ヒト</t>
    </rPh>
    <rPh sb="4" eb="6">
      <t>カクニン</t>
    </rPh>
    <rPh sb="5" eb="6">
      <t>ミト</t>
    </rPh>
    <rPh sb="6" eb="8">
      <t>ショルイ</t>
    </rPh>
    <rPh sb="9" eb="11">
      <t>テイジ</t>
    </rPh>
    <rPh sb="11" eb="12">
      <t>マタ</t>
    </rPh>
    <rPh sb="13" eb="15">
      <t>テイシュツ</t>
    </rPh>
    <rPh sb="16" eb="17">
      <t>オコナ</t>
    </rPh>
    <rPh sb="28" eb="30">
      <t>ケイヤク</t>
    </rPh>
    <rPh sb="30" eb="32">
      <t>ギョウシャ</t>
    </rPh>
    <rPh sb="32" eb="33">
      <t>トウ</t>
    </rPh>
    <rPh sb="34" eb="36">
      <t>ホウジン</t>
    </rPh>
    <rPh sb="37" eb="39">
      <t>バアイ</t>
    </rPh>
    <rPh sb="40" eb="41">
      <t>ダイ</t>
    </rPh>
    <phoneticPr fontId="3"/>
  </si>
  <si>
    <t>　　　表者）本人の署名や記名押印がある場合はこの限りではありません。</t>
    <rPh sb="3" eb="5">
      <t>ヒョウシャ</t>
    </rPh>
    <rPh sb="6" eb="8">
      <t>ホンニン</t>
    </rPh>
    <rPh sb="9" eb="11">
      <t>ショメイ</t>
    </rPh>
    <rPh sb="12" eb="14">
      <t>キメイ</t>
    </rPh>
    <rPh sb="14" eb="16">
      <t>オウイン</t>
    </rPh>
    <rPh sb="19" eb="21">
      <t>バアイ</t>
    </rPh>
    <rPh sb="24" eb="25">
      <t>カギ</t>
    </rPh>
    <phoneticPr fontId="3"/>
  </si>
  <si>
    <t>備考１　この確認書は、個人演説会場用立札・看板作成数について確認を受けた候補者か</t>
    <rPh sb="11" eb="13">
      <t>コジン</t>
    </rPh>
    <rPh sb="13" eb="15">
      <t>エンゼツ</t>
    </rPh>
    <rPh sb="15" eb="17">
      <t>カイジョウ</t>
    </rPh>
    <rPh sb="17" eb="18">
      <t>ヨウ</t>
    </rPh>
    <rPh sb="18" eb="20">
      <t>タテフダ</t>
    </rPh>
    <rPh sb="21" eb="23">
      <t>カンバン</t>
    </rPh>
    <phoneticPr fontId="3"/>
  </si>
  <si>
    <t>　　　個人演説会場用立札・看板作成証明書とともに当該確認書を請求書に添付してくだ</t>
    <rPh sb="3" eb="5">
      <t>コジン</t>
    </rPh>
    <rPh sb="5" eb="7">
      <t>エンゼツ</t>
    </rPh>
    <rPh sb="7" eb="9">
      <t>カイジョウ</t>
    </rPh>
    <rPh sb="9" eb="10">
      <t>ヨウ</t>
    </rPh>
    <rPh sb="10" eb="12">
      <t>タテフダ</t>
    </rPh>
    <rPh sb="13" eb="15">
      <t>カンバン</t>
    </rPh>
    <rPh sb="15" eb="17">
      <t>サクセイ</t>
    </rPh>
    <rPh sb="17" eb="20">
      <t>ショウメイショ</t>
    </rPh>
    <phoneticPr fontId="3"/>
  </si>
  <si>
    <t>備考１　この請求書は、候補者から受領した個人演説会場用立札・看板作成数確認書及び個</t>
    <rPh sb="20" eb="22">
      <t>コジン</t>
    </rPh>
    <rPh sb="22" eb="24">
      <t>エンゼツ</t>
    </rPh>
    <rPh sb="24" eb="26">
      <t>カイジョウ</t>
    </rPh>
    <rPh sb="26" eb="27">
      <t>ヨウ</t>
    </rPh>
    <rPh sb="27" eb="29">
      <t>タテフダ</t>
    </rPh>
    <rPh sb="30" eb="32">
      <t>カンバン</t>
    </rPh>
    <rPh sb="32" eb="34">
      <t>サクセイ</t>
    </rPh>
    <rPh sb="40" eb="41">
      <t>コ</t>
    </rPh>
    <phoneticPr fontId="3"/>
  </si>
  <si>
    <t>　　　人演説会場用立札・看板作成証明書とともに選挙の期日後速やかに提出してください。</t>
    <rPh sb="3" eb="4">
      <t>ヒト</t>
    </rPh>
    <rPh sb="4" eb="6">
      <t>エンゼツ</t>
    </rPh>
    <rPh sb="6" eb="8">
      <t>カイジョウ</t>
    </rPh>
    <rPh sb="8" eb="9">
      <t>ヨウ</t>
    </rPh>
    <rPh sb="9" eb="11">
      <t>タテフダ</t>
    </rPh>
    <rPh sb="12" eb="14">
      <t>カンバン</t>
    </rPh>
    <rPh sb="14" eb="16">
      <t>サクセイ</t>
    </rPh>
    <rPh sb="16" eb="19">
      <t>ショウメイショ</t>
    </rPh>
    <phoneticPr fontId="3"/>
  </si>
  <si>
    <t>備考１　この証明書は、作成の実績に基づいて、ポスター作成業者ごとに別々に作成し、候補</t>
    <rPh sb="11" eb="13">
      <t>サクセイ</t>
    </rPh>
    <rPh sb="14" eb="16">
      <t>ジッセキ</t>
    </rPh>
    <rPh sb="17" eb="18">
      <t>モト</t>
    </rPh>
    <phoneticPr fontId="3"/>
  </si>
  <si>
    <t>　　　者からポスター作成業者に提出してください。</t>
    <rPh sb="3" eb="4">
      <t>シャ</t>
    </rPh>
    <phoneticPr fontId="3"/>
  </si>
  <si>
    <t xml:space="preserve">    ２　ポスター作成業者が青森県に支払を請求するときは、この証明書を請求書に添付して</t>
    <phoneticPr fontId="3"/>
  </si>
  <si>
    <t xml:space="preserve">    ３　この証明書を発行した候補者について供託物が没収された場合には、ポスター作成業　　</t>
    <phoneticPr fontId="3"/>
  </si>
  <si>
    <t>　　　者は、　青森県に支払を請求することはできません。</t>
    <rPh sb="3" eb="4">
      <t>シャ</t>
    </rPh>
    <phoneticPr fontId="3"/>
  </si>
  <si>
    <t xml:space="preserve">    ４　１人の候補者を通じて公費負担の対象となる枚数及びそれぞれの契約に基づく公費負</t>
    <phoneticPr fontId="3"/>
  </si>
  <si>
    <t xml:space="preserve">    単価は、１リットル当たり　　　　　円（税込み）とし、期間中の供給総量に単価を乗じ</t>
    <phoneticPr fontId="3"/>
  </si>
  <si>
    <t>　た金額とする。</t>
    <phoneticPr fontId="3"/>
  </si>
  <si>
    <t>　  この契約に基づく契約金額については、乙は、青森県に対し請求するものとし、甲はこれ</t>
    <phoneticPr fontId="3"/>
  </si>
  <si>
    <t>　に必要な手続きを遅滞なく行うものとする。</t>
    <phoneticPr fontId="3"/>
  </si>
  <si>
    <t xml:space="preserve">    なお、青森県に請求する金額が、契約金額に満たないときは、甲は乙に対し、不足額を速</t>
    <phoneticPr fontId="3"/>
  </si>
  <si>
    <t>　やかに支払うものとする。</t>
    <phoneticPr fontId="3"/>
  </si>
  <si>
    <t xml:space="preserve">    ただし、甲が公職選挙法第９３条（供託物の没収）の規定に該当した場合は、乙は青森県</t>
    <phoneticPr fontId="3"/>
  </si>
  <si>
    <t>　には請求できない。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</si>
</sst>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411]ggge&quot;年&quot;m&quot;月&quot;d&quot;日&quot;;@"/>
    <numFmt numFmtId="177" formatCode="yyyy/m/d;@"/>
    <numFmt numFmtId="178" formatCode="#,##0_ "/>
    <numFmt numFmtId="179" formatCode="#,##0_);[Red]\(#,##0\)"/>
    <numFmt numFmtId="180" formatCode="0.0_ "/>
    <numFmt numFmtId="181" formatCode="0_ "/>
    <numFmt numFmtId="182" formatCode="&quot;¥&quot;#,##0_);[Red]\(&quot;¥&quot;#,##0\)"/>
    <numFmt numFmtId="183" formatCode="0.00_ "/>
  </numFmts>
  <fonts count="75">
    <font>
      <sz val="11"/>
      <name val="ＭＳ ゴシック"/>
      <family val="3"/>
      <charset val="128"/>
    </font>
    <font>
      <sz val="11"/>
      <name val="ＭＳ ゴシック"/>
      <family val="3"/>
      <charset val="128"/>
    </font>
    <font>
      <sz val="12"/>
      <name val="ＭＳ ゴシック"/>
      <family val="3"/>
      <charset val="128"/>
    </font>
    <font>
      <sz val="6"/>
      <name val="ＭＳ ゴシック"/>
      <family val="3"/>
      <charset val="128"/>
    </font>
    <font>
      <b/>
      <sz val="11"/>
      <color indexed="18"/>
      <name val="ＭＳ ゴシック"/>
      <family val="3"/>
      <charset val="128"/>
    </font>
    <font>
      <b/>
      <sz val="16"/>
      <name val="ＭＳ ゴシック"/>
      <family val="3"/>
      <charset val="128"/>
    </font>
    <font>
      <b/>
      <sz val="12"/>
      <name val="ＭＳ ゴシック"/>
      <family val="3"/>
      <charset val="128"/>
    </font>
    <font>
      <b/>
      <sz val="24"/>
      <name val="ＭＳ ゴシック"/>
      <family val="3"/>
      <charset val="128"/>
    </font>
    <font>
      <sz val="10"/>
      <name val="ＭＳ ゴシック"/>
      <family val="3"/>
      <charset val="128"/>
    </font>
    <font>
      <b/>
      <sz val="11"/>
      <name val="ＭＳ ゴシック"/>
      <family val="3"/>
      <charset val="128"/>
    </font>
    <font>
      <b/>
      <sz val="11"/>
      <color indexed="8"/>
      <name val="ＭＳ ゴシック"/>
      <family val="3"/>
      <charset val="128"/>
    </font>
    <font>
      <sz val="6"/>
      <name val="ＭＳ Ｐゴシック"/>
      <family val="3"/>
      <charset val="128"/>
    </font>
    <font>
      <b/>
      <sz val="14"/>
      <color indexed="10"/>
      <name val="ＭＳ Ｐゴシック"/>
      <family val="3"/>
      <charset val="128"/>
    </font>
    <font>
      <u/>
      <sz val="11"/>
      <color indexed="12"/>
      <name val="ＭＳ Ｐゴシック"/>
      <family val="3"/>
      <charset val="128"/>
    </font>
    <font>
      <sz val="9"/>
      <color indexed="81"/>
      <name val="ＭＳ Ｐゴシック"/>
      <family val="3"/>
      <charset val="128"/>
    </font>
    <font>
      <b/>
      <sz val="9"/>
      <color indexed="81"/>
      <name val="ＭＳ Ｐゴシック"/>
      <family val="3"/>
      <charset val="128"/>
    </font>
    <font>
      <b/>
      <sz val="14"/>
      <color indexed="10"/>
      <name val="ＭＳ ゴシック"/>
      <family val="3"/>
      <charset val="128"/>
    </font>
    <font>
      <sz val="9"/>
      <name val="ＭＳ ゴシック"/>
      <family val="3"/>
      <charset val="128"/>
    </font>
    <font>
      <sz val="12"/>
      <color indexed="8"/>
      <name val="ＭＳ ゴシック"/>
      <family val="3"/>
      <charset val="128"/>
    </font>
    <font>
      <b/>
      <sz val="12"/>
      <color indexed="8"/>
      <name val="ＭＳ ゴシック"/>
      <family val="3"/>
      <charset val="128"/>
    </font>
    <font>
      <b/>
      <u val="double"/>
      <sz val="14"/>
      <color indexed="10"/>
      <name val="ＭＳ ゴシック"/>
      <family val="3"/>
      <charset val="128"/>
    </font>
    <font>
      <b/>
      <sz val="11"/>
      <color indexed="10"/>
      <name val="ＭＳ ゴシック"/>
      <family val="3"/>
      <charset val="128"/>
    </font>
    <font>
      <sz val="12"/>
      <color indexed="8"/>
      <name val="ＭＳ ゴシック"/>
      <family val="3"/>
      <charset val="128"/>
    </font>
    <font>
      <b/>
      <sz val="16"/>
      <color indexed="8"/>
      <name val="ＭＳ ゴシック"/>
      <family val="3"/>
      <charset val="128"/>
    </font>
    <font>
      <sz val="18"/>
      <color indexed="8"/>
      <name val="ＭＳ ゴシック"/>
      <family val="3"/>
      <charset val="128"/>
    </font>
    <font>
      <b/>
      <sz val="12"/>
      <color indexed="8"/>
      <name val="ＭＳ ゴシック"/>
      <family val="3"/>
      <charset val="128"/>
    </font>
    <font>
      <sz val="16"/>
      <color indexed="8"/>
      <name val="ＭＳ ゴシック"/>
      <family val="3"/>
      <charset val="128"/>
    </font>
    <font>
      <sz val="11"/>
      <color indexed="8"/>
      <name val="ＭＳ ゴシック"/>
      <family val="3"/>
      <charset val="128"/>
    </font>
    <font>
      <sz val="24"/>
      <color indexed="8"/>
      <name val="ＭＳ ゴシック"/>
      <family val="3"/>
      <charset val="128"/>
    </font>
    <font>
      <b/>
      <sz val="24"/>
      <color indexed="8"/>
      <name val="ＭＳ ゴシック"/>
      <family val="3"/>
      <charset val="128"/>
    </font>
    <font>
      <sz val="10"/>
      <color indexed="8"/>
      <name val="ＭＳ ゴシック"/>
      <family val="3"/>
      <charset val="128"/>
    </font>
    <font>
      <u/>
      <sz val="12"/>
      <color indexed="8"/>
      <name val="ＭＳ ゴシック"/>
      <family val="3"/>
      <charset val="128"/>
    </font>
    <font>
      <b/>
      <sz val="10"/>
      <color indexed="8"/>
      <name val="ＭＳ ゴシック"/>
      <family val="3"/>
      <charset val="128"/>
    </font>
    <font>
      <b/>
      <sz val="11"/>
      <color indexed="8"/>
      <name val="ＭＳ ゴシック"/>
      <family val="3"/>
      <charset val="128"/>
    </font>
    <font>
      <b/>
      <sz val="18"/>
      <color indexed="8"/>
      <name val="ＭＳ ゴシック"/>
      <family val="3"/>
      <charset val="128"/>
    </font>
    <font>
      <b/>
      <sz val="14"/>
      <color indexed="8"/>
      <name val="ＭＳ ゴシック"/>
      <family val="3"/>
      <charset val="128"/>
    </font>
    <font>
      <sz val="36"/>
      <name val="ＭＳ ゴシック"/>
      <family val="3"/>
      <charset val="128"/>
    </font>
    <font>
      <b/>
      <sz val="20"/>
      <name val="ＭＳ ゴシック"/>
      <family val="3"/>
      <charset val="128"/>
    </font>
    <font>
      <sz val="12"/>
      <name val="ＭＳ Ｐゴシック"/>
      <family val="3"/>
      <charset val="128"/>
    </font>
    <font>
      <b/>
      <sz val="14"/>
      <name val="ＭＳ ゴシック"/>
      <family val="3"/>
      <charset val="128"/>
    </font>
    <font>
      <sz val="14"/>
      <name val="ＭＳ ゴシック"/>
      <family val="3"/>
      <charset val="128"/>
    </font>
    <font>
      <b/>
      <sz val="18"/>
      <name val="ＭＳ ゴシック"/>
      <family val="3"/>
      <charset val="128"/>
    </font>
    <font>
      <b/>
      <sz val="10"/>
      <color indexed="8"/>
      <name val="ＭＳ Ｐゴシック"/>
      <family val="3"/>
      <charset val="128"/>
    </font>
    <font>
      <b/>
      <sz val="14"/>
      <color indexed="12"/>
      <name val="ＭＳ Ｐゴシック"/>
      <family val="3"/>
      <charset val="128"/>
    </font>
    <font>
      <b/>
      <sz val="16"/>
      <name val="ＭＳ Ｐゴシック"/>
      <family val="3"/>
      <charset val="128"/>
    </font>
    <font>
      <b/>
      <sz val="18"/>
      <color indexed="9"/>
      <name val="ＭＳ Ｐゴシック"/>
      <family val="3"/>
      <charset val="128"/>
    </font>
    <font>
      <b/>
      <sz val="16"/>
      <color indexed="10"/>
      <name val="ＭＳ ゴシック"/>
      <family val="3"/>
      <charset val="128"/>
    </font>
    <font>
      <sz val="28"/>
      <color indexed="48"/>
      <name val="HG創英角ﾎﾟｯﾌﾟ体"/>
      <family val="3"/>
      <charset val="128"/>
    </font>
    <font>
      <b/>
      <sz val="12"/>
      <color indexed="81"/>
      <name val="ＭＳ Ｐゴシック"/>
      <family val="3"/>
      <charset val="128"/>
    </font>
    <font>
      <sz val="14"/>
      <color indexed="81"/>
      <name val="ＭＳ Ｐゴシック"/>
      <family val="3"/>
      <charset val="128"/>
    </font>
    <font>
      <b/>
      <sz val="14"/>
      <color indexed="81"/>
      <name val="ＭＳ Ｐゴシック"/>
      <family val="3"/>
      <charset val="128"/>
    </font>
    <font>
      <sz val="12"/>
      <color indexed="81"/>
      <name val="ＭＳ Ｐゴシック"/>
      <family val="3"/>
      <charset val="128"/>
    </font>
    <font>
      <b/>
      <sz val="22"/>
      <color indexed="8"/>
      <name val="ＭＳ ゴシック"/>
      <family val="3"/>
      <charset val="128"/>
    </font>
    <font>
      <sz val="14"/>
      <color indexed="8"/>
      <name val="ＭＳ ゴシック"/>
      <family val="3"/>
      <charset val="128"/>
    </font>
    <font>
      <b/>
      <sz val="16"/>
      <color rgb="FFFF0000"/>
      <name val="ＭＳ ゴシック"/>
      <family val="3"/>
      <charset val="128"/>
    </font>
    <font>
      <sz val="12"/>
      <color rgb="FFFF0000"/>
      <name val="ＭＳ ゴシック"/>
      <family val="3"/>
      <charset val="128"/>
    </font>
    <font>
      <sz val="28"/>
      <color rgb="FF002060"/>
      <name val="HG創英角ﾎﾟｯﾌﾟ体"/>
      <family val="3"/>
      <charset val="128"/>
    </font>
    <font>
      <b/>
      <sz val="9"/>
      <color indexed="81"/>
      <name val="MS P ゴシック"/>
      <family val="3"/>
      <charset val="128"/>
    </font>
    <font>
      <sz val="7"/>
      <color indexed="8"/>
      <name val="ＭＳ ゴシック"/>
      <family val="3"/>
      <charset val="128"/>
    </font>
    <font>
      <sz val="9"/>
      <color indexed="81"/>
      <name val="MS P ゴシック"/>
      <family val="3"/>
      <charset val="128"/>
    </font>
    <font>
      <b/>
      <u/>
      <sz val="14"/>
      <color indexed="12"/>
      <name val="ＭＳ Ｐゴシック"/>
      <family val="3"/>
      <charset val="128"/>
    </font>
    <font>
      <sz val="18"/>
      <color theme="1"/>
      <name val="ＭＳ ゴシック"/>
      <family val="3"/>
      <charset val="128"/>
    </font>
    <font>
      <b/>
      <sz val="10"/>
      <name val="ＭＳ ゴシック"/>
      <family val="3"/>
      <charset val="128"/>
    </font>
    <font>
      <u/>
      <sz val="11"/>
      <color indexed="8"/>
      <name val="ＭＳ ゴシック"/>
      <family val="3"/>
      <charset val="128"/>
    </font>
    <font>
      <b/>
      <sz val="12"/>
      <color theme="1"/>
      <name val="ＭＳ ゴシック"/>
      <family val="3"/>
      <charset val="128"/>
    </font>
    <font>
      <b/>
      <sz val="12"/>
      <color indexed="81"/>
      <name val="MS P ゴシック"/>
      <family val="3"/>
      <charset val="128"/>
    </font>
    <font>
      <sz val="12"/>
      <color indexed="81"/>
      <name val="MS P ゴシック"/>
      <family val="3"/>
      <charset val="128"/>
    </font>
    <font>
      <b/>
      <sz val="12"/>
      <name val="ＭＳ Ｐゴシック"/>
      <family val="3"/>
      <charset val="128"/>
    </font>
    <font>
      <sz val="10.5"/>
      <name val="ＭＳ 明朝"/>
      <family val="1"/>
      <charset val="128"/>
    </font>
    <font>
      <b/>
      <sz val="11"/>
      <color rgb="FFFF0000"/>
      <name val="ＭＳ ゴシック"/>
      <family val="3"/>
      <charset val="128"/>
    </font>
    <font>
      <b/>
      <sz val="11"/>
      <color indexed="8"/>
      <name val="ＭＳ Ｐゴシック"/>
      <family val="3"/>
      <charset val="128"/>
    </font>
    <font>
      <b/>
      <sz val="11"/>
      <name val="ＭＳ Ｐゴシック"/>
      <family val="3"/>
      <charset val="128"/>
    </font>
    <font>
      <sz val="10"/>
      <color indexed="8"/>
      <name val="ＭＳ Ｐゴシック"/>
      <family val="3"/>
      <charset val="128"/>
    </font>
    <font>
      <sz val="12"/>
      <color indexed="8"/>
      <name val="ＭＳ Ｐゴシック"/>
      <family val="3"/>
      <charset val="128"/>
    </font>
    <font>
      <sz val="11"/>
      <color rgb="FFFF0000"/>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rgb="FF00B0F0"/>
        <bgColor indexed="64"/>
      </patternFill>
    </fill>
    <fill>
      <patternFill patternType="solid">
        <fgColor rgb="FFFFFF00"/>
        <bgColor indexed="64"/>
      </patternFill>
    </fill>
    <fill>
      <patternFill patternType="solid">
        <fgColor rgb="FF00CCFF"/>
        <bgColor indexed="64"/>
      </patternFill>
    </fill>
    <fill>
      <patternFill patternType="solid">
        <fgColor rgb="FF002060"/>
        <bgColor indexed="64"/>
      </patternFill>
    </fill>
  </fills>
  <borders count="15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style="medium">
        <color indexed="48"/>
      </left>
      <right style="thin">
        <color indexed="48"/>
      </right>
      <top style="thin">
        <color indexed="48"/>
      </top>
      <bottom style="thin">
        <color indexed="48"/>
      </bottom>
      <diagonal/>
    </border>
    <border>
      <left style="medium">
        <color indexed="48"/>
      </left>
      <right style="thin">
        <color indexed="48"/>
      </right>
      <top style="medium">
        <color indexed="48"/>
      </top>
      <bottom style="thin">
        <color indexed="48"/>
      </bottom>
      <diagonal/>
    </border>
    <border>
      <left style="medium">
        <color indexed="48"/>
      </left>
      <right style="thin">
        <color indexed="48"/>
      </right>
      <top style="thin">
        <color indexed="48"/>
      </top>
      <bottom/>
      <diagonal/>
    </border>
    <border>
      <left/>
      <right/>
      <top style="medium">
        <color indexed="4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medium">
        <color indexed="48"/>
      </right>
      <top style="thin">
        <color indexed="48"/>
      </top>
      <bottom style="thin">
        <color indexed="48"/>
      </bottom>
      <diagonal/>
    </border>
    <border>
      <left style="thin">
        <color indexed="48"/>
      </left>
      <right/>
      <top style="thin">
        <color indexed="48"/>
      </top>
      <bottom/>
      <diagonal/>
    </border>
    <border>
      <left/>
      <right/>
      <top style="thin">
        <color indexed="48"/>
      </top>
      <bottom/>
      <diagonal/>
    </border>
    <border>
      <left/>
      <right style="medium">
        <color indexed="48"/>
      </right>
      <top style="thin">
        <color indexed="48"/>
      </top>
      <bottom/>
      <diagonal/>
    </border>
    <border>
      <left style="thin">
        <color indexed="48"/>
      </left>
      <right/>
      <top style="thin">
        <color indexed="48"/>
      </top>
      <bottom style="medium">
        <color indexed="48"/>
      </bottom>
      <diagonal/>
    </border>
    <border>
      <left/>
      <right/>
      <top style="thin">
        <color indexed="48"/>
      </top>
      <bottom style="medium">
        <color indexed="48"/>
      </bottom>
      <diagonal/>
    </border>
    <border>
      <left/>
      <right style="medium">
        <color indexed="48"/>
      </right>
      <top style="thin">
        <color indexed="48"/>
      </top>
      <bottom style="medium">
        <color indexed="48"/>
      </bottom>
      <diagonal/>
    </border>
    <border>
      <left style="thin">
        <color indexed="48"/>
      </left>
      <right/>
      <top style="medium">
        <color indexed="48"/>
      </top>
      <bottom style="thin">
        <color indexed="48"/>
      </bottom>
      <diagonal/>
    </border>
    <border>
      <left/>
      <right/>
      <top style="medium">
        <color indexed="48"/>
      </top>
      <bottom style="thin">
        <color indexed="48"/>
      </bottom>
      <diagonal/>
    </border>
    <border>
      <left/>
      <right style="medium">
        <color indexed="48"/>
      </right>
      <top style="medium">
        <color indexed="48"/>
      </top>
      <bottom style="thin">
        <color indexed="48"/>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dotted">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thin">
        <color indexed="64"/>
      </bottom>
      <diagonal/>
    </border>
    <border>
      <left style="dotted">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thin">
        <color indexed="64"/>
      </bottom>
      <diagonal/>
    </border>
    <border>
      <left style="double">
        <color indexed="64"/>
      </left>
      <right/>
      <top style="thin">
        <color indexed="64"/>
      </top>
      <bottom style="medium">
        <color indexed="64"/>
      </bottom>
      <diagonal/>
    </border>
    <border>
      <left/>
      <right style="double">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48"/>
      </left>
      <right/>
      <top style="thin">
        <color indexed="48"/>
      </top>
      <bottom/>
      <diagonal/>
    </border>
    <border>
      <left style="medium">
        <color indexed="48"/>
      </left>
      <right style="thin">
        <color indexed="48"/>
      </right>
      <top style="thin">
        <color indexed="48"/>
      </top>
      <bottom style="medium">
        <color indexed="48"/>
      </bottom>
      <diagonal/>
    </border>
    <border>
      <left style="thin">
        <color indexed="48"/>
      </left>
      <right style="thin">
        <color indexed="48"/>
      </right>
      <top style="thin">
        <color indexed="48"/>
      </top>
      <bottom style="medium">
        <color indexed="48"/>
      </bottom>
      <diagonal/>
    </border>
    <border>
      <left style="thin">
        <color indexed="48"/>
      </left>
      <right style="medium">
        <color indexed="48"/>
      </right>
      <top style="thin">
        <color indexed="48"/>
      </top>
      <bottom style="medium">
        <color indexed="48"/>
      </bottom>
      <diagonal/>
    </border>
    <border>
      <left style="thin">
        <color indexed="48"/>
      </left>
      <right style="thin">
        <color indexed="48"/>
      </right>
      <top style="thin">
        <color indexed="48"/>
      </top>
      <bottom/>
      <diagonal/>
    </border>
    <border>
      <left style="thin">
        <color indexed="48"/>
      </left>
      <right style="medium">
        <color indexed="48"/>
      </right>
      <top style="thin">
        <color indexed="48"/>
      </top>
      <bottom/>
      <diagonal/>
    </border>
    <border diagonalUp="1">
      <left style="double">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48"/>
      </left>
      <right style="thin">
        <color indexed="48"/>
      </right>
      <top/>
      <bottom style="thin">
        <color indexed="48"/>
      </bottom>
      <diagonal/>
    </border>
    <border>
      <left style="thin">
        <color indexed="48"/>
      </left>
      <right style="thin">
        <color indexed="48"/>
      </right>
      <top/>
      <bottom style="thin">
        <color indexed="48"/>
      </bottom>
      <diagonal/>
    </border>
    <border>
      <left style="thin">
        <color indexed="48"/>
      </left>
      <right style="medium">
        <color indexed="48"/>
      </right>
      <top/>
      <bottom style="thin">
        <color indexed="48"/>
      </bottom>
      <diagonal/>
    </border>
    <border>
      <left style="thin">
        <color indexed="48"/>
      </left>
      <right style="thin">
        <color indexed="48"/>
      </right>
      <top style="medium">
        <color indexed="48"/>
      </top>
      <bottom style="thin">
        <color indexed="48"/>
      </bottom>
      <diagonal/>
    </border>
    <border>
      <left style="thin">
        <color indexed="48"/>
      </left>
      <right style="medium">
        <color indexed="48"/>
      </right>
      <top style="medium">
        <color indexed="48"/>
      </top>
      <bottom style="thin">
        <color indexed="48"/>
      </bottom>
      <diagonal/>
    </border>
    <border>
      <left style="thin">
        <color indexed="48"/>
      </left>
      <right/>
      <top/>
      <bottom style="thin">
        <color indexed="48"/>
      </bottom>
      <diagonal/>
    </border>
    <border>
      <left/>
      <right/>
      <top/>
      <bottom style="thin">
        <color indexed="48"/>
      </bottom>
      <diagonal/>
    </border>
    <border>
      <left/>
      <right style="medium">
        <color indexed="48"/>
      </right>
      <top/>
      <bottom style="thin">
        <color indexed="48"/>
      </bottom>
      <diagonal/>
    </border>
    <border>
      <left style="medium">
        <color indexed="48"/>
      </left>
      <right style="thin">
        <color indexed="48"/>
      </right>
      <top/>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190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0" fillId="0" borderId="1" xfId="0" applyBorder="1" applyAlignment="1">
      <alignment vertical="center"/>
    </xf>
    <xf numFmtId="0" fontId="9" fillId="0" borderId="0" xfId="0" applyFont="1">
      <alignment vertical="center"/>
    </xf>
    <xf numFmtId="0" fontId="9" fillId="0" borderId="0" xfId="0" applyNumberFormat="1" applyFont="1">
      <alignment vertical="center"/>
    </xf>
    <xf numFmtId="177" fontId="9" fillId="0" borderId="0" xfId="0" applyNumberFormat="1" applyFont="1">
      <alignment vertical="center"/>
    </xf>
    <xf numFmtId="0" fontId="9" fillId="0" borderId="0" xfId="0" applyFont="1" applyBorder="1">
      <alignment vertical="center"/>
    </xf>
    <xf numFmtId="0" fontId="0" fillId="0" borderId="2" xfId="0" applyBorder="1" applyAlignment="1">
      <alignment vertical="center"/>
    </xf>
    <xf numFmtId="0" fontId="12" fillId="0" borderId="0" xfId="0" applyFont="1">
      <alignment vertical="center"/>
    </xf>
    <xf numFmtId="0" fontId="0" fillId="0" borderId="3" xfId="0" applyBorder="1" applyAlignment="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3" fontId="1" fillId="0" borderId="1" xfId="0" applyNumberFormat="1" applyFont="1" applyBorder="1">
      <alignment vertical="center"/>
    </xf>
    <xf numFmtId="0" fontId="1" fillId="0" borderId="7" xfId="0" applyFont="1" applyBorder="1">
      <alignment vertical="center"/>
    </xf>
    <xf numFmtId="0" fontId="1" fillId="0" borderId="7" xfId="0" applyFont="1" applyBorder="1" applyAlignment="1">
      <alignment horizontal="center" vertical="center"/>
    </xf>
    <xf numFmtId="0" fontId="0" fillId="0" borderId="7" xfId="0" applyBorder="1">
      <alignment vertical="center"/>
    </xf>
    <xf numFmtId="3" fontId="1" fillId="2" borderId="3" xfId="0" applyNumberFormat="1" applyFont="1" applyFill="1" applyBorder="1">
      <alignment vertical="center"/>
    </xf>
    <xf numFmtId="3" fontId="0" fillId="0" borderId="1" xfId="0" applyNumberFormat="1" applyBorder="1" applyAlignment="1">
      <alignment vertical="center"/>
    </xf>
    <xf numFmtId="0" fontId="12" fillId="0" borderId="0" xfId="0" applyFont="1" applyAlignment="1">
      <alignment horizontal="left" vertical="center"/>
    </xf>
    <xf numFmtId="0" fontId="0" fillId="0" borderId="3" xfId="0" applyBorder="1">
      <alignment vertical="center"/>
    </xf>
    <xf numFmtId="3" fontId="0" fillId="0" borderId="3" xfId="0" applyNumberFormat="1" applyBorder="1" applyAlignment="1">
      <alignment vertical="center"/>
    </xf>
    <xf numFmtId="0" fontId="1" fillId="0" borderId="8" xfId="0" applyFont="1" applyBorder="1">
      <alignment vertical="center"/>
    </xf>
    <xf numFmtId="0" fontId="1" fillId="0" borderId="9" xfId="0" applyFont="1" applyBorder="1">
      <alignmen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5" xfId="0" applyBorder="1" applyAlignment="1">
      <alignment horizontal="center" vertical="center"/>
    </xf>
    <xf numFmtId="0" fontId="0" fillId="0" borderId="0" xfId="0" applyBorder="1">
      <alignment vertical="center"/>
    </xf>
    <xf numFmtId="0" fontId="0" fillId="0" borderId="5" xfId="0" applyBorder="1">
      <alignment vertical="center"/>
    </xf>
    <xf numFmtId="0" fontId="9" fillId="0" borderId="12" xfId="0" applyFont="1" applyBorder="1">
      <alignment vertical="center"/>
    </xf>
    <xf numFmtId="0" fontId="9" fillId="0" borderId="10" xfId="0" applyFont="1" applyBorder="1">
      <alignment vertical="center"/>
    </xf>
    <xf numFmtId="0" fontId="9" fillId="0" borderId="4" xfId="0" applyFont="1" applyBorder="1">
      <alignment vertical="center"/>
    </xf>
    <xf numFmtId="0" fontId="9" fillId="0" borderId="6" xfId="0" applyFont="1" applyBorder="1">
      <alignment vertical="center"/>
    </xf>
    <xf numFmtId="0" fontId="9" fillId="0" borderId="12" xfId="0" applyNumberFormat="1" applyFont="1" applyBorder="1">
      <alignment vertical="center"/>
    </xf>
    <xf numFmtId="0" fontId="9" fillId="0" borderId="11" xfId="0" applyFont="1" applyBorder="1">
      <alignment vertical="center"/>
    </xf>
    <xf numFmtId="0" fontId="9" fillId="0" borderId="5" xfId="0" applyFont="1" applyBorder="1">
      <alignment vertical="center"/>
    </xf>
    <xf numFmtId="0" fontId="4" fillId="0" borderId="10" xfId="0" applyFont="1" applyBorder="1" applyAlignment="1">
      <alignment vertical="center"/>
    </xf>
    <xf numFmtId="0" fontId="9" fillId="0" borderId="13" xfId="0" applyFont="1" applyBorder="1">
      <alignment vertical="center"/>
    </xf>
    <xf numFmtId="49" fontId="9" fillId="0" borderId="14" xfId="0" applyNumberFormat="1" applyFont="1" applyBorder="1">
      <alignment vertical="center"/>
    </xf>
    <xf numFmtId="0" fontId="9" fillId="0" borderId="14"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4" fillId="0" borderId="14" xfId="0" applyFont="1" applyBorder="1" applyAlignment="1">
      <alignment vertical="center"/>
    </xf>
    <xf numFmtId="0" fontId="9" fillId="2" borderId="11" xfId="0" applyFont="1" applyFill="1" applyBorder="1">
      <alignment vertical="center"/>
    </xf>
    <xf numFmtId="0" fontId="9" fillId="2" borderId="10" xfId="0" applyFont="1" applyFill="1" applyBorder="1">
      <alignment vertical="center"/>
    </xf>
    <xf numFmtId="0" fontId="9" fillId="2" borderId="0" xfId="0" applyFont="1" applyFill="1" applyBorder="1">
      <alignment vertical="center"/>
    </xf>
    <xf numFmtId="0" fontId="9" fillId="2" borderId="14" xfId="0" applyFont="1" applyFill="1" applyBorder="1">
      <alignment vertical="center"/>
    </xf>
    <xf numFmtId="0" fontId="9" fillId="0" borderId="0" xfId="0" applyFont="1" applyFill="1" applyBorder="1">
      <alignment vertical="center"/>
    </xf>
    <xf numFmtId="0" fontId="9" fillId="0" borderId="5" xfId="0" applyFont="1" applyBorder="1" applyAlignment="1">
      <alignment vertical="center"/>
    </xf>
    <xf numFmtId="58" fontId="9" fillId="0" borderId="10" xfId="0" applyNumberFormat="1" applyFont="1" applyBorder="1" applyAlignment="1">
      <alignment vertical="center"/>
    </xf>
    <xf numFmtId="0" fontId="9" fillId="2" borderId="5" xfId="0" applyFont="1" applyFill="1" applyBorder="1">
      <alignment vertical="center"/>
    </xf>
    <xf numFmtId="0" fontId="9" fillId="2" borderId="11" xfId="0" applyNumberFormat="1" applyFont="1" applyFill="1" applyBorder="1">
      <alignment vertical="center"/>
    </xf>
    <xf numFmtId="0" fontId="4" fillId="0" borderId="14" xfId="0" applyFont="1" applyFill="1" applyBorder="1" applyAlignment="1">
      <alignment vertical="center"/>
    </xf>
    <xf numFmtId="0" fontId="16" fillId="0" borderId="0" xfId="0" applyFont="1" applyAlignment="1">
      <alignment vertical="center"/>
    </xf>
    <xf numFmtId="0" fontId="9" fillId="3" borderId="14" xfId="0" applyFont="1" applyFill="1" applyBorder="1">
      <alignment vertical="center"/>
    </xf>
    <xf numFmtId="0" fontId="9" fillId="3" borderId="14" xfId="0" applyFont="1" applyFill="1" applyBorder="1" applyAlignment="1">
      <alignment vertical="center"/>
    </xf>
    <xf numFmtId="58" fontId="9" fillId="3" borderId="14" xfId="0" applyNumberFormat="1" applyFont="1" applyFill="1" applyBorder="1" applyAlignment="1">
      <alignment vertical="center"/>
    </xf>
    <xf numFmtId="58" fontId="9" fillId="3" borderId="6" xfId="0" applyNumberFormat="1" applyFont="1" applyFill="1" applyBorder="1" applyAlignment="1">
      <alignment vertical="center"/>
    </xf>
    <xf numFmtId="176" fontId="9" fillId="3" borderId="5" xfId="0" applyNumberFormat="1" applyFont="1" applyFill="1" applyBorder="1" applyAlignment="1">
      <alignment horizontal="left" vertical="center"/>
    </xf>
    <xf numFmtId="49" fontId="9" fillId="3" borderId="13" xfId="0" applyNumberFormat="1" applyFont="1" applyFill="1" applyBorder="1">
      <alignment vertical="center"/>
    </xf>
    <xf numFmtId="0" fontId="9" fillId="3" borderId="0" xfId="0" applyNumberFormat="1" applyFont="1" applyFill="1" applyBorder="1" applyAlignment="1">
      <alignment horizontal="left" vertical="center"/>
    </xf>
    <xf numFmtId="0" fontId="9" fillId="3" borderId="5" xfId="0" applyNumberFormat="1" applyFont="1" applyFill="1" applyBorder="1" applyAlignment="1">
      <alignment horizontal="left" vertical="center"/>
    </xf>
    <xf numFmtId="0" fontId="9" fillId="0" borderId="5" xfId="0" applyFont="1" applyFill="1" applyBorder="1">
      <alignment vertical="center"/>
    </xf>
    <xf numFmtId="0" fontId="9" fillId="0" borderId="6" xfId="0" applyFont="1" applyFill="1" applyBorder="1">
      <alignment vertical="center"/>
    </xf>
    <xf numFmtId="0" fontId="10" fillId="0" borderId="14" xfId="0" applyFont="1" applyFill="1" applyBorder="1">
      <alignment vertical="center"/>
    </xf>
    <xf numFmtId="0" fontId="0" fillId="0" borderId="11" xfId="0"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5" xfId="0" applyFont="1" applyBorder="1" applyAlignment="1">
      <alignment horizontal="center" vertical="center"/>
    </xf>
    <xf numFmtId="0" fontId="1" fillId="2" borderId="3" xfId="0" applyFont="1" applyFill="1" applyBorder="1">
      <alignment vertical="center"/>
    </xf>
    <xf numFmtId="3" fontId="1" fillId="2" borderId="5" xfId="0" applyNumberFormat="1" applyFont="1" applyFill="1" applyBorder="1">
      <alignment vertical="center"/>
    </xf>
    <xf numFmtId="3" fontId="1" fillId="0" borderId="4" xfId="0" applyNumberFormat="1" applyFont="1" applyBorder="1">
      <alignment vertical="center"/>
    </xf>
    <xf numFmtId="3" fontId="0" fillId="0" borderId="3" xfId="0" applyNumberFormat="1" applyBorder="1" applyAlignment="1">
      <alignment horizontal="right" vertical="center"/>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right" vertical="center" wrapText="1"/>
    </xf>
    <xf numFmtId="3" fontId="0" fillId="0" borderId="0" xfId="0" applyNumberFormat="1" applyBorder="1" applyAlignment="1">
      <alignment horizontal="right" vertical="center"/>
    </xf>
    <xf numFmtId="0" fontId="1" fillId="2" borderId="0" xfId="0" applyFont="1" applyFill="1" applyBorder="1">
      <alignment vertical="center"/>
    </xf>
    <xf numFmtId="3" fontId="0" fillId="0" borderId="2" xfId="0" applyNumberFormat="1" applyBorder="1" applyAlignment="1">
      <alignment vertical="center"/>
    </xf>
    <xf numFmtId="3" fontId="0" fillId="0" borderId="0" xfId="0" applyNumberFormat="1">
      <alignment vertical="center"/>
    </xf>
    <xf numFmtId="0" fontId="1" fillId="0" borderId="5" xfId="0" applyFont="1" applyFill="1" applyBorder="1">
      <alignment vertical="center"/>
    </xf>
    <xf numFmtId="0" fontId="1" fillId="0" borderId="3" xfId="0" applyFont="1" applyFill="1" applyBorder="1">
      <alignment vertical="center"/>
    </xf>
    <xf numFmtId="0" fontId="20" fillId="0" borderId="11" xfId="0" applyFont="1" applyBorder="1">
      <alignment vertical="center"/>
    </xf>
    <xf numFmtId="178" fontId="10" fillId="3" borderId="14" xfId="0" applyNumberFormat="1" applyFont="1" applyFill="1" applyBorder="1">
      <alignment vertical="center"/>
    </xf>
    <xf numFmtId="0" fontId="21" fillId="2" borderId="12" xfId="0" applyNumberFormat="1" applyFont="1" applyFill="1" applyBorder="1">
      <alignment vertical="center"/>
    </xf>
    <xf numFmtId="0" fontId="21" fillId="2" borderId="13" xfId="0" applyNumberFormat="1" applyFont="1" applyFill="1" applyBorder="1">
      <alignment vertical="center"/>
    </xf>
    <xf numFmtId="0" fontId="21" fillId="2" borderId="4" xfId="0" applyNumberFormat="1" applyFont="1" applyFill="1" applyBorder="1">
      <alignment vertical="center"/>
    </xf>
    <xf numFmtId="0" fontId="21" fillId="2" borderId="1" xfId="0" applyNumberFormat="1" applyFont="1" applyFill="1" applyBorder="1">
      <alignment vertical="center"/>
    </xf>
    <xf numFmtId="49" fontId="21" fillId="2" borderId="13" xfId="0" applyNumberFormat="1" applyFont="1" applyFill="1" applyBorder="1">
      <alignment vertical="center"/>
    </xf>
    <xf numFmtId="0" fontId="9" fillId="0" borderId="13" xfId="0" applyFont="1" applyFill="1" applyBorder="1">
      <alignment vertical="center"/>
    </xf>
    <xf numFmtId="0" fontId="21" fillId="2" borderId="0" xfId="0" applyFont="1" applyFill="1" applyBorder="1">
      <alignment vertical="center"/>
    </xf>
    <xf numFmtId="0" fontId="21" fillId="2" borderId="0" xfId="0" applyFont="1" applyFill="1" applyBorder="1" applyAlignment="1">
      <alignment vertical="center"/>
    </xf>
    <xf numFmtId="0" fontId="21" fillId="0" borderId="0" xfId="0" applyFont="1" applyFill="1" applyBorder="1">
      <alignment vertical="center"/>
    </xf>
    <xf numFmtId="0" fontId="21" fillId="0" borderId="0" xfId="0" applyFont="1" applyBorder="1">
      <alignment vertical="center"/>
    </xf>
    <xf numFmtId="0" fontId="21" fillId="2" borderId="13" xfId="0" applyFont="1" applyFill="1" applyBorder="1">
      <alignment vertical="center"/>
    </xf>
    <xf numFmtId="0" fontId="21" fillId="2" borderId="13" xfId="0" applyFont="1" applyFill="1" applyBorder="1" applyAlignment="1">
      <alignment vertical="center"/>
    </xf>
    <xf numFmtId="58" fontId="21" fillId="2" borderId="13" xfId="0" applyNumberFormat="1" applyFont="1" applyFill="1" applyBorder="1" applyAlignment="1">
      <alignment horizontal="left" vertical="center"/>
    </xf>
    <xf numFmtId="0" fontId="21" fillId="0" borderId="5" xfId="0" applyFont="1" applyBorder="1">
      <alignment vertical="center"/>
    </xf>
    <xf numFmtId="0" fontId="21" fillId="2" borderId="1" xfId="0" applyFont="1" applyFill="1" applyBorder="1" applyAlignment="1">
      <alignment vertical="center"/>
    </xf>
    <xf numFmtId="0" fontId="21" fillId="0" borderId="3" xfId="0" applyFont="1" applyBorder="1">
      <alignment vertical="center"/>
    </xf>
    <xf numFmtId="0" fontId="22" fillId="0" borderId="16" xfId="0" applyFont="1" applyBorder="1" applyAlignment="1">
      <alignment horizontal="center" vertical="center"/>
    </xf>
    <xf numFmtId="0" fontId="22" fillId="0" borderId="17" xfId="0" applyFont="1" applyBorder="1">
      <alignment vertical="center"/>
    </xf>
    <xf numFmtId="0" fontId="22" fillId="0" borderId="18" xfId="0" applyFont="1" applyBorder="1">
      <alignment vertical="center"/>
    </xf>
    <xf numFmtId="0" fontId="22" fillId="0" borderId="0" xfId="0" applyFont="1">
      <alignment vertical="center"/>
    </xf>
    <xf numFmtId="0" fontId="22" fillId="0" borderId="19" xfId="0" applyFont="1" applyBorder="1" applyAlignment="1">
      <alignment horizontal="center" vertical="center"/>
    </xf>
    <xf numFmtId="0" fontId="22" fillId="0" borderId="0" xfId="0" applyFont="1" applyBorder="1">
      <alignment vertical="center"/>
    </xf>
    <xf numFmtId="0" fontId="22" fillId="0" borderId="20" xfId="0" applyFont="1" applyBorder="1">
      <alignment vertical="center"/>
    </xf>
    <xf numFmtId="0" fontId="22" fillId="0" borderId="21" xfId="0" applyFont="1" applyBorder="1">
      <alignment vertical="center"/>
    </xf>
    <xf numFmtId="0" fontId="22" fillId="0" borderId="22" xfId="0" applyFont="1" applyBorder="1" applyAlignment="1">
      <alignment horizontal="center" vertical="center"/>
    </xf>
    <xf numFmtId="0" fontId="22" fillId="0" borderId="23" xfId="0" applyFont="1" applyBorder="1">
      <alignment vertical="center"/>
    </xf>
    <xf numFmtId="0" fontId="22" fillId="0" borderId="24" xfId="0" applyFont="1" applyBorder="1">
      <alignment vertical="center"/>
    </xf>
    <xf numFmtId="0" fontId="22" fillId="0" borderId="25" xfId="0" applyFont="1" applyBorder="1">
      <alignment vertical="center"/>
    </xf>
    <xf numFmtId="0" fontId="23" fillId="0" borderId="0" xfId="0" applyFont="1" applyAlignment="1">
      <alignment horizontal="center" vertical="center"/>
    </xf>
    <xf numFmtId="0" fontId="22" fillId="0" borderId="26" xfId="0" applyFont="1" applyBorder="1">
      <alignment vertical="center"/>
    </xf>
    <xf numFmtId="0" fontId="22" fillId="0" borderId="27" xfId="0" applyFont="1" applyBorder="1">
      <alignment vertical="center"/>
    </xf>
    <xf numFmtId="0" fontId="22" fillId="0" borderId="28" xfId="0" applyFont="1" applyBorder="1">
      <alignment vertical="center"/>
    </xf>
    <xf numFmtId="0" fontId="22" fillId="0" borderId="16" xfId="0" applyFont="1" applyBorder="1">
      <alignment vertical="center"/>
    </xf>
    <xf numFmtId="0" fontId="22" fillId="0" borderId="22" xfId="0" applyFont="1" applyBorder="1">
      <alignment vertical="center"/>
    </xf>
    <xf numFmtId="0" fontId="22" fillId="2" borderId="21" xfId="0" applyFont="1" applyFill="1" applyBorder="1">
      <alignment vertical="center"/>
    </xf>
    <xf numFmtId="0" fontId="22" fillId="2" borderId="0" xfId="0" applyFont="1" applyFill="1" applyBorder="1">
      <alignment vertical="center"/>
    </xf>
    <xf numFmtId="0" fontId="22" fillId="0" borderId="21" xfId="0" applyFont="1" applyFill="1" applyBorder="1">
      <alignment vertical="center"/>
    </xf>
    <xf numFmtId="0" fontId="22" fillId="0" borderId="0" xfId="0" applyFont="1" applyFill="1" applyBorder="1">
      <alignment vertical="center"/>
    </xf>
    <xf numFmtId="176" fontId="22" fillId="0" borderId="0" xfId="0" applyNumberFormat="1" applyFont="1" applyAlignment="1">
      <alignment horizontal="center" vertical="center"/>
    </xf>
    <xf numFmtId="176" fontId="22" fillId="0" borderId="0" xfId="0" applyNumberFormat="1" applyFont="1" applyAlignment="1">
      <alignment horizontal="right" vertical="center"/>
    </xf>
    <xf numFmtId="0" fontId="24" fillId="0" borderId="0" xfId="0" applyFont="1" applyAlignment="1">
      <alignment vertical="center"/>
    </xf>
    <xf numFmtId="0" fontId="24" fillId="0" borderId="0" xfId="0" applyFont="1" applyAlignment="1">
      <alignment horizontal="left" vertical="center"/>
    </xf>
    <xf numFmtId="58" fontId="22" fillId="0" borderId="0" xfId="0" applyNumberFormat="1" applyFont="1">
      <alignment vertical="center"/>
    </xf>
    <xf numFmtId="0" fontId="22" fillId="0" borderId="0" xfId="0" applyFont="1" applyAlignment="1">
      <alignment horizontal="right" vertical="center"/>
    </xf>
    <xf numFmtId="176" fontId="22" fillId="0" borderId="0" xfId="0" applyNumberFormat="1" applyFont="1" applyAlignment="1">
      <alignment horizontal="left" vertical="center"/>
    </xf>
    <xf numFmtId="0" fontId="22" fillId="0" borderId="0" xfId="0" applyFont="1" applyAlignment="1">
      <alignment horizontal="left" vertical="center"/>
    </xf>
    <xf numFmtId="0" fontId="25" fillId="0" borderId="0" xfId="0" applyFont="1">
      <alignment vertical="center"/>
    </xf>
    <xf numFmtId="0" fontId="23" fillId="0" borderId="0" xfId="0" applyFont="1">
      <alignment vertical="center"/>
    </xf>
    <xf numFmtId="0" fontId="22" fillId="2" borderId="0" xfId="0" applyFont="1" applyFill="1">
      <alignment vertical="center"/>
    </xf>
    <xf numFmtId="0" fontId="25" fillId="0" borderId="0" xfId="0" applyFont="1" applyAlignment="1">
      <alignment horizontal="right" vertical="center"/>
    </xf>
    <xf numFmtId="0" fontId="25" fillId="0" borderId="0" xfId="0" applyFont="1" applyAlignment="1">
      <alignment horizontal="left" vertical="center"/>
    </xf>
    <xf numFmtId="0" fontId="26" fillId="0" borderId="0" xfId="0" applyFont="1">
      <alignment vertical="center"/>
    </xf>
    <xf numFmtId="0" fontId="27" fillId="0" borderId="0" xfId="0" applyFont="1" applyAlignment="1">
      <alignment horizontal="left" vertical="center"/>
    </xf>
    <xf numFmtId="0" fontId="26" fillId="0" borderId="0" xfId="0" applyFont="1" applyAlignment="1">
      <alignment vertical="center"/>
    </xf>
    <xf numFmtId="0" fontId="9" fillId="0" borderId="0" xfId="0" applyFont="1" applyFill="1" applyBorder="1" applyAlignment="1">
      <alignment horizontal="right" vertical="center"/>
    </xf>
    <xf numFmtId="0" fontId="9" fillId="0" borderId="5" xfId="0" applyFont="1" applyFill="1" applyBorder="1" applyAlignment="1">
      <alignment horizontal="right" vertical="center"/>
    </xf>
    <xf numFmtId="0" fontId="9" fillId="0" borderId="0" xfId="0" applyFont="1" applyBorder="1" applyAlignment="1">
      <alignment horizontal="right" vertical="center" shrinkToFit="1"/>
    </xf>
    <xf numFmtId="0" fontId="22" fillId="0" borderId="0" xfId="0" applyFont="1" applyFill="1">
      <alignment vertical="center"/>
    </xf>
    <xf numFmtId="0" fontId="25" fillId="0" borderId="0" xfId="0" applyFont="1" applyAlignment="1">
      <alignment vertical="center"/>
    </xf>
    <xf numFmtId="0" fontId="23" fillId="0" borderId="0" xfId="0" applyFont="1" applyAlignment="1">
      <alignment vertical="center"/>
    </xf>
    <xf numFmtId="176" fontId="22" fillId="0" borderId="0" xfId="0" applyNumberFormat="1" applyFont="1" applyAlignment="1">
      <alignment vertical="center"/>
    </xf>
    <xf numFmtId="0" fontId="25" fillId="0" borderId="0" xfId="0" applyFont="1" applyFill="1" applyAlignment="1">
      <alignment vertical="center"/>
    </xf>
    <xf numFmtId="0" fontId="22" fillId="0" borderId="0" xfId="0" applyFont="1" applyAlignment="1">
      <alignment vertical="center"/>
    </xf>
    <xf numFmtId="0" fontId="22" fillId="0" borderId="5" xfId="0" applyFont="1" applyBorder="1">
      <alignment vertical="center"/>
    </xf>
    <xf numFmtId="0" fontId="22" fillId="0" borderId="3" xfId="0" applyFont="1" applyBorder="1" applyAlignment="1">
      <alignment vertical="center"/>
    </xf>
    <xf numFmtId="0" fontId="22" fillId="0" borderId="2" xfId="0" applyFont="1" applyBorder="1" applyAlignment="1">
      <alignment vertical="center"/>
    </xf>
    <xf numFmtId="0" fontId="27" fillId="0" borderId="0" xfId="0" applyFont="1" applyAlignment="1">
      <alignment vertical="center"/>
    </xf>
    <xf numFmtId="176" fontId="25" fillId="2" borderId="0" xfId="0" applyNumberFormat="1" applyFont="1" applyFill="1" applyAlignment="1">
      <alignment vertical="center"/>
    </xf>
    <xf numFmtId="0" fontId="25" fillId="2" borderId="0" xfId="0" applyFont="1" applyFill="1" applyAlignment="1">
      <alignment horizontal="right" vertical="center"/>
    </xf>
    <xf numFmtId="0" fontId="25" fillId="0" borderId="11" xfId="0" applyFont="1" applyBorder="1" applyAlignment="1">
      <alignment vertical="center"/>
    </xf>
    <xf numFmtId="0" fontId="25" fillId="0" borderId="10" xfId="0" applyFont="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3" xfId="0" applyFont="1" applyBorder="1" applyAlignment="1">
      <alignment vertical="center"/>
    </xf>
    <xf numFmtId="0" fontId="22" fillId="0" borderId="0" xfId="0" applyFont="1" applyAlignment="1">
      <alignment horizontal="center" vertical="center"/>
    </xf>
    <xf numFmtId="0" fontId="22" fillId="0" borderId="3" xfId="0" applyFont="1" applyBorder="1">
      <alignment vertical="center"/>
    </xf>
    <xf numFmtId="0" fontId="22" fillId="0" borderId="2" xfId="0" applyFont="1" applyBorder="1">
      <alignment vertical="center"/>
    </xf>
    <xf numFmtId="0" fontId="22" fillId="0" borderId="11" xfId="0" applyFont="1" applyBorder="1">
      <alignment vertical="center"/>
    </xf>
    <xf numFmtId="0" fontId="22" fillId="0" borderId="10" xfId="0" applyFont="1" applyBorder="1">
      <alignment vertical="center"/>
    </xf>
    <xf numFmtId="0" fontId="28" fillId="0" borderId="0" xfId="0" applyFont="1" applyAlignment="1">
      <alignment horizontal="center" vertical="center"/>
    </xf>
    <xf numFmtId="0" fontId="25" fillId="2" borderId="0" xfId="0" applyFont="1" applyFill="1">
      <alignment vertical="center"/>
    </xf>
    <xf numFmtId="0" fontId="22" fillId="0" borderId="12" xfId="0" applyFont="1" applyBorder="1">
      <alignment vertical="center"/>
    </xf>
    <xf numFmtId="0" fontId="22" fillId="0" borderId="11" xfId="0" applyFont="1" applyBorder="1" applyAlignment="1">
      <alignment vertical="center"/>
    </xf>
    <xf numFmtId="0" fontId="22" fillId="0" borderId="15"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lignment vertical="center"/>
    </xf>
    <xf numFmtId="0" fontId="22" fillId="0" borderId="14" xfId="0" applyFont="1" applyBorder="1">
      <alignment vertical="center"/>
    </xf>
    <xf numFmtId="0" fontId="22" fillId="0" borderId="4" xfId="0" applyFont="1" applyBorder="1">
      <alignment vertical="center"/>
    </xf>
    <xf numFmtId="0" fontId="22" fillId="0" borderId="6" xfId="0" applyFont="1" applyBorder="1">
      <alignment vertical="center"/>
    </xf>
    <xf numFmtId="0" fontId="22" fillId="0" borderId="5" xfId="0" applyFont="1" applyBorder="1" applyAlignment="1">
      <alignment vertical="center"/>
    </xf>
    <xf numFmtId="0" fontId="22" fillId="0" borderId="9" xfId="0" applyFont="1" applyBorder="1" applyAlignment="1">
      <alignment horizontal="center" vertical="center"/>
    </xf>
    <xf numFmtId="0" fontId="25" fillId="2" borderId="11" xfId="0" applyFont="1" applyFill="1" applyBorder="1" applyAlignment="1">
      <alignment vertical="center"/>
    </xf>
    <xf numFmtId="0" fontId="27" fillId="2" borderId="11" xfId="0" applyFont="1" applyFill="1" applyBorder="1" applyAlignment="1">
      <alignment vertical="center"/>
    </xf>
    <xf numFmtId="0" fontId="27" fillId="2" borderId="10" xfId="0" applyFont="1" applyFill="1" applyBorder="1" applyAlignment="1">
      <alignment vertical="center"/>
    </xf>
    <xf numFmtId="0" fontId="29" fillId="0" borderId="0" xfId="0" applyFont="1" applyAlignment="1">
      <alignment horizontal="center" vertical="center"/>
    </xf>
    <xf numFmtId="0" fontId="30" fillId="0" borderId="7" xfId="0" applyFont="1" applyBorder="1" applyAlignment="1">
      <alignment horizontal="center" vertical="center"/>
    </xf>
    <xf numFmtId="0" fontId="30" fillId="0" borderId="0" xfId="0" applyFont="1">
      <alignment vertical="center"/>
    </xf>
    <xf numFmtId="176" fontId="22" fillId="0" borderId="0" xfId="0" applyNumberFormat="1" applyFont="1">
      <alignment vertical="center"/>
    </xf>
    <xf numFmtId="0" fontId="25" fillId="0" borderId="0" xfId="0" applyFont="1" applyBorder="1">
      <alignment vertical="center"/>
    </xf>
    <xf numFmtId="0" fontId="22" fillId="0" borderId="0" xfId="0" applyFont="1" applyBorder="1" applyAlignment="1">
      <alignment horizontal="center" vertical="center"/>
    </xf>
    <xf numFmtId="0" fontId="23" fillId="0" borderId="0" xfId="0" applyFont="1" applyBorder="1">
      <alignment vertical="center"/>
    </xf>
    <xf numFmtId="0" fontId="22" fillId="0" borderId="0" xfId="0" applyFont="1" applyBorder="1" applyAlignment="1">
      <alignment vertical="center"/>
    </xf>
    <xf numFmtId="0" fontId="22" fillId="0" borderId="12" xfId="0" applyFont="1" applyBorder="1" applyAlignment="1">
      <alignment vertical="center"/>
    </xf>
    <xf numFmtId="0" fontId="22" fillId="0" borderId="1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4" xfId="0" applyFont="1" applyBorder="1" applyAlignment="1">
      <alignment horizontal="center" vertical="center"/>
    </xf>
    <xf numFmtId="0" fontId="22" fillId="0" borderId="4" xfId="0" applyFont="1" applyBorder="1" applyAlignment="1">
      <alignment vertical="center"/>
    </xf>
    <xf numFmtId="0" fontId="22" fillId="0" borderId="6" xfId="0" applyFont="1" applyBorder="1" applyAlignment="1">
      <alignment vertical="center"/>
    </xf>
    <xf numFmtId="176" fontId="25" fillId="0" borderId="0" xfId="0" applyNumberFormat="1" applyFont="1" applyAlignment="1">
      <alignment horizontal="center" vertical="center"/>
    </xf>
    <xf numFmtId="0" fontId="27" fillId="0" borderId="12" xfId="0" applyFont="1" applyBorder="1" applyAlignment="1">
      <alignment vertical="center" shrinkToFit="1"/>
    </xf>
    <xf numFmtId="0" fontId="27" fillId="0" borderId="12" xfId="0" applyFont="1" applyBorder="1">
      <alignment vertical="center"/>
    </xf>
    <xf numFmtId="0" fontId="27" fillId="0" borderId="11" xfId="0" applyFont="1" applyBorder="1">
      <alignment vertical="center"/>
    </xf>
    <xf numFmtId="0" fontId="27" fillId="0" borderId="10" xfId="0" applyFont="1" applyBorder="1">
      <alignment vertical="center"/>
    </xf>
    <xf numFmtId="49" fontId="27" fillId="2" borderId="13" xfId="0" applyNumberFormat="1" applyFont="1" applyFill="1" applyBorder="1">
      <alignment vertical="center"/>
    </xf>
    <xf numFmtId="0" fontId="27" fillId="0" borderId="4" xfId="0" applyFont="1" applyBorder="1">
      <alignment vertical="center"/>
    </xf>
    <xf numFmtId="0" fontId="27" fillId="0" borderId="5" xfId="0" applyFont="1" applyBorder="1">
      <alignment vertical="center"/>
    </xf>
    <xf numFmtId="0" fontId="27" fillId="0" borderId="6" xfId="0" applyFont="1" applyBorder="1">
      <alignment vertical="center"/>
    </xf>
    <xf numFmtId="0" fontId="27" fillId="0" borderId="10"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6" xfId="0" applyFont="1" applyFill="1" applyBorder="1" applyAlignment="1">
      <alignment horizontal="left" vertical="center"/>
    </xf>
    <xf numFmtId="0" fontId="27" fillId="0" borderId="0" xfId="0" applyFont="1">
      <alignment vertical="center"/>
    </xf>
    <xf numFmtId="49" fontId="22" fillId="0" borderId="0" xfId="0" applyNumberFormat="1" applyFont="1">
      <alignment vertical="center"/>
    </xf>
    <xf numFmtId="0" fontId="31" fillId="0" borderId="0" xfId="0" applyFont="1" applyFill="1" applyBorder="1">
      <alignment vertical="center"/>
    </xf>
    <xf numFmtId="0" fontId="25" fillId="0" borderId="0" xfId="0" applyFont="1" applyFill="1" applyBorder="1">
      <alignment vertical="center"/>
    </xf>
    <xf numFmtId="0" fontId="22" fillId="2" borderId="0" xfId="0" applyFont="1" applyFill="1" applyAlignment="1">
      <alignment horizontal="right" vertical="center"/>
    </xf>
    <xf numFmtId="0" fontId="22" fillId="0" borderId="0" xfId="0" applyFont="1" applyBorder="1" applyAlignment="1">
      <alignment horizontal="left" vertical="center"/>
    </xf>
    <xf numFmtId="0" fontId="22" fillId="2" borderId="0" xfId="0" applyFont="1" applyFill="1" applyBorder="1" applyAlignment="1">
      <alignment horizontal="center" vertical="center"/>
    </xf>
    <xf numFmtId="0" fontId="31" fillId="0" borderId="0" xfId="0" applyFont="1" applyBorder="1">
      <alignment vertical="center"/>
    </xf>
    <xf numFmtId="0" fontId="22" fillId="0" borderId="2" xfId="0" applyFont="1" applyBorder="1" applyAlignment="1">
      <alignment horizontal="left" vertical="center"/>
    </xf>
    <xf numFmtId="176" fontId="22" fillId="0" borderId="3" xfId="0" applyNumberFormat="1" applyFont="1" applyBorder="1" applyAlignment="1">
      <alignment horizontal="left" vertical="center"/>
    </xf>
    <xf numFmtId="0" fontId="27" fillId="0" borderId="3" xfId="0" applyFont="1" applyBorder="1" applyAlignment="1">
      <alignment horizontal="left" vertical="center"/>
    </xf>
    <xf numFmtId="0" fontId="25" fillId="0" borderId="0" xfId="0" applyFont="1" applyAlignment="1">
      <alignment horizontal="center" vertical="center"/>
    </xf>
    <xf numFmtId="0" fontId="25" fillId="0" borderId="0" xfId="0" applyFont="1" applyFill="1" applyAlignment="1">
      <alignment horizontal="right" vertical="center"/>
    </xf>
    <xf numFmtId="0" fontId="25" fillId="0" borderId="0" xfId="0" applyFont="1" applyFill="1">
      <alignment vertical="center"/>
    </xf>
    <xf numFmtId="0" fontId="22" fillId="0" borderId="0" xfId="0" applyFont="1" applyFill="1" applyAlignment="1">
      <alignment horizontal="right" vertical="center"/>
    </xf>
    <xf numFmtId="0" fontId="27" fillId="0" borderId="3" xfId="0" applyFont="1" applyBorder="1" applyAlignment="1">
      <alignment vertical="center"/>
    </xf>
    <xf numFmtId="0" fontId="27" fillId="0" borderId="2" xfId="0" applyFont="1" applyBorder="1" applyAlignment="1">
      <alignment vertical="center"/>
    </xf>
    <xf numFmtId="0" fontId="27" fillId="0" borderId="2" xfId="0" applyFont="1" applyFill="1" applyBorder="1" applyAlignment="1">
      <alignment horizontal="center" vertical="center"/>
    </xf>
    <xf numFmtId="0" fontId="27" fillId="0" borderId="1" xfId="0" applyFont="1" applyFill="1" applyBorder="1" applyAlignment="1">
      <alignment vertical="center"/>
    </xf>
    <xf numFmtId="0" fontId="27" fillId="0" borderId="3" xfId="0" applyFont="1" applyFill="1" applyBorder="1" applyAlignment="1">
      <alignment vertical="center"/>
    </xf>
    <xf numFmtId="0" fontId="27" fillId="0" borderId="0" xfId="0" applyFont="1" applyBorder="1">
      <alignment vertical="center"/>
    </xf>
    <xf numFmtId="0" fontId="22" fillId="0" borderId="13" xfId="0" applyFont="1" applyFill="1" applyBorder="1">
      <alignment vertical="center"/>
    </xf>
    <xf numFmtId="0" fontId="22" fillId="0" borderId="14" xfId="0" applyFont="1" applyFill="1" applyBorder="1">
      <alignment vertical="center"/>
    </xf>
    <xf numFmtId="0" fontId="22" fillId="0" borderId="12" xfId="0" applyFont="1" applyFill="1" applyBorder="1" applyAlignment="1">
      <alignment vertical="center"/>
    </xf>
    <xf numFmtId="0" fontId="22" fillId="0" borderId="11" xfId="0" applyFont="1" applyFill="1" applyBorder="1" applyAlignment="1">
      <alignment vertical="center"/>
    </xf>
    <xf numFmtId="0" fontId="22" fillId="0" borderId="10" xfId="0" applyFont="1" applyFill="1" applyBorder="1" applyAlignment="1">
      <alignment vertical="center"/>
    </xf>
    <xf numFmtId="0" fontId="22" fillId="0" borderId="14" xfId="0" applyFont="1" applyFill="1" applyBorder="1" applyAlignment="1">
      <alignment vertical="center"/>
    </xf>
    <xf numFmtId="0" fontId="22" fillId="0" borderId="4" xfId="0" applyFont="1" applyFill="1" applyBorder="1">
      <alignment vertical="center"/>
    </xf>
    <xf numFmtId="0" fontId="22" fillId="0" borderId="5" xfId="0" applyFont="1" applyFill="1" applyBorder="1">
      <alignment vertical="center"/>
    </xf>
    <xf numFmtId="0" fontId="22" fillId="0" borderId="6" xfId="0" applyFont="1" applyFill="1" applyBorder="1">
      <alignment vertical="center"/>
    </xf>
    <xf numFmtId="0" fontId="22" fillId="0" borderId="4" xfId="0" applyFont="1" applyFill="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7" fillId="0" borderId="2" xfId="0" applyFont="1" applyBorder="1">
      <alignment vertical="center"/>
    </xf>
    <xf numFmtId="0" fontId="27" fillId="0" borderId="0" xfId="0" applyFont="1" applyAlignment="1">
      <alignment horizontal="center" vertical="center"/>
    </xf>
    <xf numFmtId="0" fontId="27" fillId="0" borderId="13" xfId="0" applyFont="1" applyBorder="1">
      <alignment vertical="center"/>
    </xf>
    <xf numFmtId="0" fontId="27" fillId="0" borderId="14" xfId="0" applyFont="1" applyBorder="1">
      <alignment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7" fillId="0" borderId="0" xfId="0" applyFont="1" applyBorder="1" applyAlignment="1">
      <alignment horizontal="lef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49" fontId="27" fillId="0" borderId="6" xfId="0" applyNumberFormat="1" applyFont="1" applyBorder="1" applyAlignment="1">
      <alignment horizontal="center" vertical="center"/>
    </xf>
    <xf numFmtId="0" fontId="27" fillId="0" borderId="11" xfId="0" applyFont="1" applyBorder="1" applyAlignment="1">
      <alignment horizontal="right" vertical="center"/>
    </xf>
    <xf numFmtId="0" fontId="27" fillId="0" borderId="10" xfId="0" applyFont="1" applyBorder="1" applyAlignment="1">
      <alignment horizontal="right" vertical="center"/>
    </xf>
    <xf numFmtId="0" fontId="27" fillId="0" borderId="12" xfId="0" applyFont="1" applyBorder="1" applyAlignment="1">
      <alignment horizontal="right" vertical="center"/>
    </xf>
    <xf numFmtId="0" fontId="27" fillId="0" borderId="0" xfId="0" applyFont="1" applyFill="1">
      <alignment vertical="center"/>
    </xf>
    <xf numFmtId="0" fontId="22" fillId="2" borderId="0" xfId="0" applyFont="1" applyFill="1" applyAlignment="1">
      <alignment vertical="center"/>
    </xf>
    <xf numFmtId="0" fontId="31" fillId="0" borderId="0" xfId="0" applyFont="1">
      <alignment vertical="center"/>
    </xf>
    <xf numFmtId="0" fontId="9" fillId="3" borderId="0" xfId="0" applyFont="1" applyFill="1" applyBorder="1">
      <alignment vertical="center"/>
    </xf>
    <xf numFmtId="0" fontId="9" fillId="0" borderId="5" xfId="0" applyFont="1" applyBorder="1" applyAlignment="1">
      <alignment horizontal="right" vertical="center"/>
    </xf>
    <xf numFmtId="0" fontId="9" fillId="3" borderId="0" xfId="0" applyFont="1" applyFill="1" applyBorder="1" applyAlignment="1">
      <alignment vertical="center" wrapText="1"/>
    </xf>
    <xf numFmtId="0" fontId="9" fillId="3" borderId="0" xfId="0" applyFont="1" applyFill="1" applyBorder="1" applyAlignment="1">
      <alignment vertical="center" shrinkToFit="1"/>
    </xf>
    <xf numFmtId="178" fontId="9" fillId="3" borderId="0" xfId="0" applyNumberFormat="1" applyFont="1" applyFill="1" applyBorder="1">
      <alignment vertical="center"/>
    </xf>
    <xf numFmtId="3" fontId="9" fillId="0" borderId="0" xfId="0" applyNumberFormat="1" applyFont="1" applyBorder="1">
      <alignment vertical="center"/>
    </xf>
    <xf numFmtId="0" fontId="9" fillId="0" borderId="0" xfId="0" applyFont="1" applyAlignment="1">
      <alignment horizontal="center" vertical="center"/>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21" fillId="2" borderId="7" xfId="0" applyFont="1" applyFill="1" applyBorder="1">
      <alignment vertical="center"/>
    </xf>
    <xf numFmtId="0" fontId="21" fillId="2" borderId="7" xfId="0" applyFont="1" applyFill="1" applyBorder="1" applyAlignment="1">
      <alignment horizontal="center" vertical="center"/>
    </xf>
    <xf numFmtId="0" fontId="19" fillId="0" borderId="0" xfId="0" applyFont="1">
      <alignment vertical="center"/>
    </xf>
    <xf numFmtId="0" fontId="34" fillId="0" borderId="0" xfId="0" applyFont="1" applyAlignment="1">
      <alignment vertical="center"/>
    </xf>
    <xf numFmtId="0" fontId="9" fillId="0" borderId="7" xfId="0" applyFont="1" applyBorder="1" applyAlignment="1">
      <alignment horizontal="center" vertical="center"/>
    </xf>
    <xf numFmtId="0" fontId="9" fillId="0" borderId="7" xfId="0" applyFont="1" applyBorder="1">
      <alignment vertical="center"/>
    </xf>
    <xf numFmtId="0" fontId="9" fillId="0" borderId="7" xfId="0" applyFont="1" applyFill="1" applyBorder="1" applyAlignment="1">
      <alignment horizontal="center" vertical="center" wrapText="1"/>
    </xf>
    <xf numFmtId="0" fontId="9" fillId="3" borderId="7" xfId="0" applyFont="1" applyFill="1" applyBorder="1" applyAlignment="1">
      <alignment vertical="center"/>
    </xf>
    <xf numFmtId="49" fontId="21" fillId="2" borderId="7" xfId="0" applyNumberFormat="1" applyFont="1" applyFill="1" applyBorder="1" applyAlignment="1">
      <alignment horizontal="center" vertical="center"/>
    </xf>
    <xf numFmtId="0" fontId="9" fillId="3" borderId="7" xfId="0" applyFont="1" applyFill="1" applyBorder="1" applyAlignment="1">
      <alignment horizontal="center" vertical="center"/>
    </xf>
    <xf numFmtId="0" fontId="19" fillId="0" borderId="0" xfId="0" applyFont="1" applyAlignment="1">
      <alignment horizontal="left" vertical="center"/>
    </xf>
    <xf numFmtId="0" fontId="18" fillId="0" borderId="0" xfId="0" applyFo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9" fillId="2" borderId="0" xfId="0" applyFont="1" applyFill="1">
      <alignment vertical="center"/>
    </xf>
    <xf numFmtId="0" fontId="18" fillId="0" borderId="0" xfId="0" applyFont="1" applyFill="1">
      <alignment vertical="center"/>
    </xf>
    <xf numFmtId="176" fontId="18" fillId="0" borderId="0" xfId="0" applyNumberFormat="1" applyFont="1" applyAlignment="1">
      <alignment horizontal="left" vertical="center"/>
    </xf>
    <xf numFmtId="176" fontId="18" fillId="2" borderId="0" xfId="0" applyNumberFormat="1" applyFont="1" applyFill="1">
      <alignment vertical="center"/>
    </xf>
    <xf numFmtId="0" fontId="19" fillId="0" borderId="0" xfId="0" applyFont="1" applyFill="1">
      <alignment vertical="center"/>
    </xf>
    <xf numFmtId="176" fontId="9" fillId="0" borderId="0" xfId="0" applyNumberFormat="1" applyFont="1" applyFill="1" applyBorder="1" applyAlignment="1">
      <alignment horizontal="right" vertical="center"/>
    </xf>
    <xf numFmtId="0" fontId="9" fillId="3" borderId="14" xfId="0" applyNumberFormat="1" applyFont="1" applyFill="1" applyBorder="1" applyAlignment="1">
      <alignment horizontal="left" vertical="center"/>
    </xf>
    <xf numFmtId="0" fontId="2" fillId="0" borderId="0" xfId="0" applyFont="1" applyAlignment="1">
      <alignment horizontal="center" vertical="center"/>
    </xf>
    <xf numFmtId="0" fontId="27" fillId="0" borderId="7" xfId="0" applyFont="1" applyBorder="1" applyAlignment="1">
      <alignment horizontal="center" vertical="center"/>
    </xf>
    <xf numFmtId="0" fontId="18" fillId="2" borderId="0" xfId="0" applyFont="1" applyFill="1">
      <alignment vertical="center"/>
    </xf>
    <xf numFmtId="176" fontId="19" fillId="2" borderId="0" xfId="0" applyNumberFormat="1" applyFont="1" applyFill="1" applyAlignme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18" fillId="0" borderId="0" xfId="0" applyFont="1" applyBorder="1">
      <alignment vertical="center"/>
    </xf>
    <xf numFmtId="0" fontId="19" fillId="0" borderId="0" xfId="0" applyFont="1" applyBorder="1">
      <alignment vertical="center"/>
    </xf>
    <xf numFmtId="0" fontId="18" fillId="0" borderId="0" xfId="0" applyFont="1" applyBorder="1" applyAlignment="1">
      <alignment horizontal="center" vertical="center"/>
    </xf>
    <xf numFmtId="0" fontId="18" fillId="0" borderId="13" xfId="0" applyFont="1" applyFill="1" applyBorder="1">
      <alignment vertical="center"/>
    </xf>
    <xf numFmtId="0" fontId="18" fillId="0" borderId="0" xfId="0" applyFont="1" applyFill="1" applyBorder="1">
      <alignment vertical="center"/>
    </xf>
    <xf numFmtId="0" fontId="18" fillId="0" borderId="14" xfId="0" applyFont="1" applyFill="1" applyBorder="1">
      <alignment vertical="center"/>
    </xf>
    <xf numFmtId="0" fontId="18" fillId="0" borderId="12" xfId="0" applyFont="1" applyFill="1" applyBorder="1" applyAlignment="1">
      <alignment vertical="center"/>
    </xf>
    <xf numFmtId="0" fontId="18" fillId="0" borderId="11" xfId="0" applyFont="1" applyFill="1" applyBorder="1" applyAlignment="1">
      <alignment vertical="center"/>
    </xf>
    <xf numFmtId="0" fontId="18" fillId="0" borderId="10" xfId="0" applyFont="1" applyFill="1" applyBorder="1" applyAlignment="1">
      <alignment vertical="center"/>
    </xf>
    <xf numFmtId="0" fontId="18" fillId="0" borderId="14" xfId="0" applyFont="1" applyFill="1" applyBorder="1" applyAlignment="1">
      <alignment vertical="center"/>
    </xf>
    <xf numFmtId="0" fontId="18" fillId="0" borderId="4" xfId="0" applyFont="1" applyFill="1" applyBorder="1">
      <alignment vertical="center"/>
    </xf>
    <xf numFmtId="0" fontId="18" fillId="0" borderId="5" xfId="0" applyFont="1" applyFill="1" applyBorder="1">
      <alignment vertical="center"/>
    </xf>
    <xf numFmtId="0" fontId="18" fillId="0" borderId="6" xfId="0" applyFont="1" applyFill="1" applyBorder="1">
      <alignment vertical="center"/>
    </xf>
    <xf numFmtId="0" fontId="18" fillId="0" borderId="4" xfId="0" applyFont="1" applyFill="1" applyBorder="1" applyAlignment="1">
      <alignment vertical="center"/>
    </xf>
    <xf numFmtId="0" fontId="18" fillId="0" borderId="5" xfId="0" applyFont="1" applyFill="1" applyBorder="1" applyAlignment="1">
      <alignment vertical="center"/>
    </xf>
    <xf numFmtId="0" fontId="18" fillId="0" borderId="6" xfId="0" applyFont="1" applyFill="1" applyBorder="1" applyAlignment="1">
      <alignment vertical="center"/>
    </xf>
    <xf numFmtId="176" fontId="18" fillId="0" borderId="0" xfId="0" applyNumberFormat="1" applyFont="1" applyAlignment="1">
      <alignment vertical="center"/>
    </xf>
    <xf numFmtId="0" fontId="18" fillId="2" borderId="0" xfId="0" applyFont="1" applyFill="1" applyAlignment="1">
      <alignment horizontal="right" vertical="center"/>
    </xf>
    <xf numFmtId="0" fontId="19" fillId="0" borderId="0" xfId="0" applyFont="1" applyAlignment="1">
      <alignment vertical="center"/>
    </xf>
    <xf numFmtId="0" fontId="18" fillId="0" borderId="0" xfId="0" applyFont="1" applyBorder="1" applyAlignment="1">
      <alignment horizontal="left" vertical="center"/>
    </xf>
    <xf numFmtId="176" fontId="18" fillId="2" borderId="0" xfId="0" applyNumberFormat="1" applyFont="1" applyFill="1" applyBorder="1" applyAlignment="1">
      <alignment horizontal="left" vertical="center"/>
    </xf>
    <xf numFmtId="0" fontId="18" fillId="2" borderId="0" xfId="0" applyFont="1" applyFill="1" applyBorder="1" applyAlignment="1">
      <alignment horizontal="center" vertical="center"/>
    </xf>
    <xf numFmtId="0" fontId="18" fillId="0" borderId="2" xfId="0" applyFont="1" applyBorder="1" applyAlignment="1">
      <alignment horizontal="left" vertical="center"/>
    </xf>
    <xf numFmtId="0" fontId="18" fillId="0" borderId="2" xfId="0" applyFont="1" applyBorder="1">
      <alignment vertical="center"/>
    </xf>
    <xf numFmtId="176" fontId="18" fillId="0" borderId="0" xfId="0" applyNumberFormat="1" applyFont="1" applyFill="1">
      <alignment vertical="center"/>
    </xf>
    <xf numFmtId="176" fontId="19" fillId="0" borderId="0" xfId="0" applyNumberFormat="1" applyFont="1" applyAlignment="1">
      <alignment horizontal="center" vertical="center"/>
    </xf>
    <xf numFmtId="49" fontId="18" fillId="0" borderId="0" xfId="0" applyNumberFormat="1" applyFont="1">
      <alignment vertical="center"/>
    </xf>
    <xf numFmtId="0" fontId="18" fillId="0" borderId="10" xfId="0" applyFont="1" applyBorder="1">
      <alignment vertical="center"/>
    </xf>
    <xf numFmtId="0" fontId="18" fillId="0" borderId="14" xfId="0" applyFont="1" applyBorder="1">
      <alignment vertical="center"/>
    </xf>
    <xf numFmtId="0" fontId="18" fillId="0" borderId="6" xfId="0" applyFont="1" applyBorder="1">
      <alignment vertical="center"/>
    </xf>
    <xf numFmtId="0" fontId="19" fillId="0" borderId="0" xfId="0" applyFont="1" applyFill="1" applyBorder="1">
      <alignment vertical="center"/>
    </xf>
    <xf numFmtId="0" fontId="27" fillId="0" borderId="15" xfId="0" applyFont="1" applyBorder="1">
      <alignment vertical="center"/>
    </xf>
    <xf numFmtId="0" fontId="27" fillId="0" borderId="8" xfId="0" applyFont="1" applyBorder="1">
      <alignment vertical="center"/>
    </xf>
    <xf numFmtId="0" fontId="27" fillId="0" borderId="9" xfId="0" applyFont="1" applyBorder="1">
      <alignment vertical="center"/>
    </xf>
    <xf numFmtId="0" fontId="18" fillId="0" borderId="4" xfId="0" applyFont="1" applyBorder="1">
      <alignment vertical="center"/>
    </xf>
    <xf numFmtId="178" fontId="27" fillId="0" borderId="0" xfId="0" applyNumberFormat="1" applyFont="1">
      <alignment vertical="center"/>
    </xf>
    <xf numFmtId="4" fontId="27" fillId="0" borderId="0" xfId="0" applyNumberFormat="1" applyFont="1">
      <alignment vertical="center"/>
    </xf>
    <xf numFmtId="0" fontId="2" fillId="0" borderId="30" xfId="0" applyFont="1" applyBorder="1">
      <alignment vertical="center"/>
    </xf>
    <xf numFmtId="0" fontId="2" fillId="0" borderId="31" xfId="0" applyFont="1" applyBorder="1">
      <alignment vertical="center"/>
    </xf>
    <xf numFmtId="0" fontId="2" fillId="0" borderId="11" xfId="0" applyFont="1" applyBorder="1">
      <alignment vertical="center"/>
    </xf>
    <xf numFmtId="0" fontId="2" fillId="0" borderId="36" xfId="0" applyFont="1" applyBorder="1">
      <alignment vertical="center"/>
    </xf>
    <xf numFmtId="0" fontId="2" fillId="0" borderId="5" xfId="0" applyFont="1" applyBorder="1">
      <alignment vertical="center"/>
    </xf>
    <xf numFmtId="0" fontId="2" fillId="0" borderId="37" xfId="0" applyFont="1" applyBorder="1">
      <alignment vertical="center"/>
    </xf>
    <xf numFmtId="0" fontId="0" fillId="0" borderId="8" xfId="0" applyBorder="1" applyAlignment="1">
      <alignment vertical="center" textRotation="255"/>
    </xf>
    <xf numFmtId="0" fontId="0" fillId="0" borderId="38" xfId="0" applyBorder="1" applyAlignment="1">
      <alignment vertical="center" textRotation="255"/>
    </xf>
    <xf numFmtId="0" fontId="6" fillId="0" borderId="0" xfId="0" applyFont="1">
      <alignment vertical="center"/>
    </xf>
    <xf numFmtId="0" fontId="18" fillId="0" borderId="0" xfId="0" applyFont="1" applyAlignment="1">
      <alignment horizontal="distributed" vertical="center"/>
    </xf>
    <xf numFmtId="0" fontId="0" fillId="0" borderId="0" xfId="0" applyAlignment="1">
      <alignment vertical="center" textRotation="255"/>
    </xf>
    <xf numFmtId="0" fontId="0" fillId="0" borderId="12" xfId="0" applyBorder="1" applyAlignment="1">
      <alignment vertical="center" textRotation="255"/>
    </xf>
    <xf numFmtId="0" fontId="0" fillId="0" borderId="11" xfId="0" applyBorder="1" applyAlignment="1">
      <alignment vertical="center" textRotation="255"/>
    </xf>
    <xf numFmtId="0" fontId="0" fillId="0" borderId="10" xfId="0" applyBorder="1" applyAlignment="1">
      <alignment vertical="center" textRotation="255"/>
    </xf>
    <xf numFmtId="0" fontId="0" fillId="0" borderId="14" xfId="0" applyBorder="1" applyAlignment="1">
      <alignment vertical="center" textRotation="255"/>
    </xf>
    <xf numFmtId="0" fontId="7" fillId="0" borderId="0" xfId="0" applyFont="1" applyAlignment="1">
      <alignment vertical="center" textRotation="255"/>
    </xf>
    <xf numFmtId="0" fontId="0" fillId="0" borderId="15" xfId="0" applyBorder="1" applyAlignment="1">
      <alignment vertical="center" textRotation="255"/>
    </xf>
    <xf numFmtId="0" fontId="0" fillId="0" borderId="40" xfId="0" applyBorder="1" applyAlignment="1">
      <alignment vertical="center" textRotation="255"/>
    </xf>
    <xf numFmtId="0" fontId="0" fillId="0" borderId="41" xfId="0" applyBorder="1" applyAlignment="1">
      <alignment vertical="center" textRotation="255"/>
    </xf>
    <xf numFmtId="0" fontId="0" fillId="0" borderId="33" xfId="0" applyBorder="1" applyAlignment="1">
      <alignment vertical="center" textRotation="255"/>
    </xf>
    <xf numFmtId="0" fontId="0" fillId="0" borderId="42" xfId="0" applyBorder="1" applyAlignment="1">
      <alignment vertical="top" textRotation="255"/>
    </xf>
    <xf numFmtId="0" fontId="0" fillId="0" borderId="21" xfId="0" applyBorder="1" applyAlignment="1">
      <alignment vertical="center" textRotation="255"/>
    </xf>
    <xf numFmtId="0" fontId="0" fillId="0" borderId="25" xfId="0" applyBorder="1" applyAlignment="1">
      <alignment vertical="center" textRotation="255"/>
    </xf>
    <xf numFmtId="0" fontId="0" fillId="0" borderId="23" xfId="0" applyBorder="1" applyAlignment="1">
      <alignment vertical="center" textRotation="255"/>
    </xf>
    <xf numFmtId="0" fontId="0" fillId="0" borderId="43" xfId="0" applyBorder="1" applyAlignment="1">
      <alignment vertical="center" textRotation="255"/>
    </xf>
    <xf numFmtId="0" fontId="0" fillId="0" borderId="44" xfId="0" applyBorder="1" applyAlignment="1">
      <alignment vertical="center" textRotation="255"/>
    </xf>
    <xf numFmtId="0" fontId="0" fillId="0" borderId="45" xfId="0" applyBorder="1" applyAlignment="1">
      <alignment vertical="center" textRotation="255"/>
    </xf>
    <xf numFmtId="0" fontId="0" fillId="0" borderId="46" xfId="0" applyBorder="1" applyAlignment="1">
      <alignment vertical="top" textRotation="255"/>
    </xf>
    <xf numFmtId="0" fontId="0" fillId="0" borderId="0" xfId="0" applyAlignment="1">
      <alignment vertical="top" textRotation="255"/>
    </xf>
    <xf numFmtId="0" fontId="40" fillId="0" borderId="0" xfId="0" applyFont="1" applyAlignment="1">
      <alignment horizontal="center" vertical="center" textRotation="255"/>
    </xf>
    <xf numFmtId="0" fontId="7" fillId="2" borderId="47" xfId="0" applyFont="1" applyFill="1" applyBorder="1" applyAlignment="1">
      <alignment vertical="center" textRotation="255"/>
    </xf>
    <xf numFmtId="0" fontId="9" fillId="2" borderId="2" xfId="0" applyFont="1" applyFill="1" applyBorder="1" applyAlignment="1">
      <alignment vertical="center" textRotation="255"/>
    </xf>
    <xf numFmtId="0" fontId="0" fillId="0" borderId="48" xfId="0" applyBorder="1" applyAlignment="1">
      <alignment vertical="top" textRotation="255"/>
    </xf>
    <xf numFmtId="0" fontId="0" fillId="0" borderId="49" xfId="0" applyBorder="1" applyAlignment="1">
      <alignment vertical="top" textRotation="255"/>
    </xf>
    <xf numFmtId="0" fontId="0" fillId="0" borderId="50" xfId="0" applyBorder="1" applyAlignment="1">
      <alignment vertical="top" textRotation="255"/>
    </xf>
    <xf numFmtId="0" fontId="0" fillId="0" borderId="0" xfId="0" applyBorder="1" applyAlignment="1">
      <alignment vertical="top" textRotation="255"/>
    </xf>
    <xf numFmtId="0" fontId="0" fillId="0" borderId="51" xfId="0" applyBorder="1" applyAlignment="1">
      <alignment vertical="top" textRotation="255"/>
    </xf>
    <xf numFmtId="0" fontId="0" fillId="0" borderId="28" xfId="0" applyBorder="1" applyAlignment="1">
      <alignment vertical="top" textRotation="255"/>
    </xf>
    <xf numFmtId="0" fontId="2" fillId="0" borderId="0" xfId="0" applyFont="1" applyAlignment="1">
      <alignment vertical="center" textRotation="255"/>
    </xf>
    <xf numFmtId="0" fontId="2" fillId="0" borderId="0" xfId="0" applyFont="1" applyAlignment="1">
      <alignment vertical="top" textRotation="255"/>
    </xf>
    <xf numFmtId="0" fontId="2" fillId="0" borderId="0" xfId="0" applyFont="1" applyAlignment="1">
      <alignment horizontal="right" vertical="top" textRotation="255"/>
    </xf>
    <xf numFmtId="0" fontId="21" fillId="4" borderId="13" xfId="0" applyNumberFormat="1" applyFont="1" applyFill="1" applyBorder="1" applyAlignment="1">
      <alignment vertical="center"/>
    </xf>
    <xf numFmtId="0" fontId="21" fillId="4" borderId="0" xfId="0" applyNumberFormat="1" applyFont="1" applyFill="1" applyBorder="1" applyAlignment="1">
      <alignment vertical="center"/>
    </xf>
    <xf numFmtId="0" fontId="9" fillId="4" borderId="14" xfId="0" applyFont="1" applyFill="1" applyBorder="1">
      <alignment vertical="center"/>
    </xf>
    <xf numFmtId="0" fontId="21" fillId="2" borderId="0" xfId="0" applyNumberFormat="1" applyFont="1" applyFill="1" applyBorder="1" applyAlignment="1">
      <alignment horizontal="right" vertical="center"/>
    </xf>
    <xf numFmtId="0" fontId="9" fillId="4" borderId="13" xfId="0" applyFont="1" applyFill="1" applyBorder="1" applyAlignment="1">
      <alignment vertical="center"/>
    </xf>
    <xf numFmtId="58" fontId="9" fillId="0" borderId="14" xfId="0" applyNumberFormat="1" applyFont="1" applyFill="1" applyBorder="1" applyAlignment="1">
      <alignment vertical="center"/>
    </xf>
    <xf numFmtId="176" fontId="18" fillId="2" borderId="0" xfId="0" applyNumberFormat="1" applyFont="1" applyFill="1" applyAlignment="1">
      <alignment vertical="center"/>
    </xf>
    <xf numFmtId="0" fontId="22" fillId="5" borderId="0" xfId="0" applyFont="1" applyFill="1">
      <alignment vertical="center"/>
    </xf>
    <xf numFmtId="0" fontId="9" fillId="0" borderId="1" xfId="0" applyFont="1" applyBorder="1" applyAlignment="1">
      <alignment vertical="center" wrapText="1"/>
    </xf>
    <xf numFmtId="0" fontId="39" fillId="0" borderId="0" xfId="0" applyFont="1">
      <alignment vertical="center"/>
    </xf>
    <xf numFmtId="58" fontId="32" fillId="0" borderId="0" xfId="0" applyNumberFormat="1" applyFont="1">
      <alignment vertical="center"/>
    </xf>
    <xf numFmtId="0" fontId="21" fillId="2" borderId="7" xfId="0" applyFont="1" applyFill="1" applyBorder="1" applyAlignment="1">
      <alignment vertical="center" shrinkToFit="1"/>
    </xf>
    <xf numFmtId="0" fontId="18" fillId="5" borderId="0" xfId="0" applyFont="1" applyFill="1" applyAlignment="1">
      <alignment horizontal="left" vertical="center"/>
    </xf>
    <xf numFmtId="0" fontId="28" fillId="5" borderId="0" xfId="0" applyFont="1" applyFill="1" applyAlignment="1">
      <alignment horizontal="center" vertical="center"/>
    </xf>
    <xf numFmtId="0" fontId="19" fillId="2" borderId="12" xfId="0" applyFont="1" applyFill="1" applyBorder="1" applyAlignment="1">
      <alignment vertical="center"/>
    </xf>
    <xf numFmtId="176" fontId="6" fillId="2" borderId="0" xfId="0" applyNumberFormat="1" applyFont="1" applyFill="1" applyAlignment="1">
      <alignment horizontal="right" vertical="center"/>
    </xf>
    <xf numFmtId="0" fontId="18" fillId="2" borderId="0" xfId="0" applyFont="1" applyFill="1" applyBorder="1">
      <alignment vertical="center"/>
    </xf>
    <xf numFmtId="58" fontId="32" fillId="0" borderId="0" xfId="0" applyNumberFormat="1" applyFont="1" applyAlignment="1">
      <alignment vertical="center"/>
    </xf>
    <xf numFmtId="0" fontId="19" fillId="2" borderId="0" xfId="0" applyFont="1" applyFill="1" applyAlignment="1">
      <alignment horizontal="right" vertical="center"/>
    </xf>
    <xf numFmtId="0" fontId="44" fillId="0" borderId="52" xfId="0" applyFont="1" applyFill="1" applyBorder="1" applyAlignment="1">
      <alignment horizontal="center" vertical="center" wrapText="1"/>
    </xf>
    <xf numFmtId="0" fontId="44" fillId="0" borderId="52" xfId="0" applyFont="1" applyFill="1" applyBorder="1" applyAlignment="1">
      <alignment horizontal="center" vertical="center" shrinkToFit="1"/>
    </xf>
    <xf numFmtId="0" fontId="44" fillId="0" borderId="53" xfId="0" applyFont="1" applyFill="1" applyBorder="1" applyAlignment="1">
      <alignment horizontal="center" vertical="center" wrapText="1"/>
    </xf>
    <xf numFmtId="0" fontId="46" fillId="0" borderId="0" xfId="0" applyFont="1" applyAlignment="1">
      <alignment horizontal="left" vertical="center"/>
    </xf>
    <xf numFmtId="0" fontId="54" fillId="0" borderId="0" xfId="0" applyFont="1">
      <alignment vertical="center"/>
    </xf>
    <xf numFmtId="0" fontId="46" fillId="0" borderId="0" xfId="0" applyFont="1">
      <alignment vertical="center"/>
    </xf>
    <xf numFmtId="0" fontId="36" fillId="0" borderId="0" xfId="0" applyFont="1" applyBorder="1" applyAlignment="1">
      <alignment vertical="center" wrapText="1"/>
    </xf>
    <xf numFmtId="0" fontId="47" fillId="0" borderId="0" xfId="0" applyFont="1" applyFill="1" applyBorder="1" applyAlignment="1">
      <alignment vertical="center" wrapText="1"/>
    </xf>
    <xf numFmtId="0" fontId="46" fillId="0" borderId="0" xfId="0" applyFont="1" applyAlignment="1">
      <alignment vertical="center"/>
    </xf>
    <xf numFmtId="0" fontId="44" fillId="0" borderId="54" xfId="0" applyFont="1" applyFill="1" applyBorder="1" applyAlignment="1">
      <alignment horizontal="center" vertical="center" shrinkToFit="1"/>
    </xf>
    <xf numFmtId="0" fontId="18" fillId="2" borderId="0" xfId="0" applyFont="1" applyFill="1" applyBorder="1" applyAlignment="1">
      <alignment horizontal="left" vertical="center"/>
    </xf>
    <xf numFmtId="176" fontId="19" fillId="0" borderId="0" xfId="0" applyNumberFormat="1" applyFont="1" applyFill="1" applyAlignment="1">
      <alignment vertical="center"/>
    </xf>
    <xf numFmtId="176" fontId="19" fillId="5" borderId="0" xfId="0" applyNumberFormat="1" applyFont="1" applyFill="1" applyAlignment="1">
      <alignment vertical="center"/>
    </xf>
    <xf numFmtId="0" fontId="30" fillId="0" borderId="15" xfId="0" applyFont="1" applyBorder="1" applyAlignment="1">
      <alignment horizontal="center" vertical="center" wrapText="1"/>
    </xf>
    <xf numFmtId="3" fontId="10" fillId="0" borderId="11" xfId="0" applyNumberFormat="1" applyFont="1" applyFill="1" applyBorder="1" applyAlignment="1">
      <alignment vertical="center"/>
    </xf>
    <xf numFmtId="178" fontId="10" fillId="0" borderId="11" xfId="0" applyNumberFormat="1" applyFont="1" applyFill="1" applyBorder="1" applyAlignment="1">
      <alignment vertical="center"/>
    </xf>
    <xf numFmtId="3" fontId="10" fillId="0" borderId="11" xfId="0" applyNumberFormat="1" applyFont="1" applyBorder="1" applyAlignment="1">
      <alignment vertical="center"/>
    </xf>
    <xf numFmtId="179" fontId="10" fillId="0" borderId="11" xfId="0" applyNumberFormat="1" applyFont="1" applyFill="1" applyBorder="1" applyAlignment="1">
      <alignment vertical="center"/>
    </xf>
    <xf numFmtId="178" fontId="10" fillId="0" borderId="11" xfId="0" applyNumberFormat="1" applyFont="1" applyBorder="1" applyAlignment="1">
      <alignment vertical="center"/>
    </xf>
    <xf numFmtId="3" fontId="19" fillId="0" borderId="0" xfId="0" applyNumberFormat="1" applyFont="1" applyFill="1" applyBorder="1" applyAlignment="1">
      <alignment vertical="center"/>
    </xf>
    <xf numFmtId="178" fontId="19" fillId="0" borderId="0" xfId="0" applyNumberFormat="1" applyFont="1" applyFill="1" applyBorder="1" applyAlignment="1">
      <alignment vertical="center"/>
    </xf>
    <xf numFmtId="3" fontId="19" fillId="0" borderId="0" xfId="0" applyNumberFormat="1" applyFont="1" applyBorder="1" applyAlignment="1">
      <alignment vertical="center"/>
    </xf>
    <xf numFmtId="179" fontId="19" fillId="0" borderId="0" xfId="0" applyNumberFormat="1" applyFont="1" applyFill="1" applyBorder="1" applyAlignment="1">
      <alignment vertical="center"/>
    </xf>
    <xf numFmtId="178" fontId="19" fillId="0" borderId="0" xfId="0" applyNumberFormat="1" applyFont="1" applyBorder="1" applyAlignment="1">
      <alignment vertical="center"/>
    </xf>
    <xf numFmtId="0" fontId="18" fillId="5" borderId="0" xfId="0" applyFont="1" applyFill="1">
      <alignment vertical="center"/>
    </xf>
    <xf numFmtId="176" fontId="19" fillId="5" borderId="0" xfId="0" applyNumberFormat="1" applyFont="1" applyFill="1" applyAlignment="1">
      <alignment horizontal="right" vertical="center"/>
    </xf>
    <xf numFmtId="0" fontId="27" fillId="0" borderId="0" xfId="0" applyFont="1" applyAlignment="1">
      <alignment horizontal="right" vertical="center"/>
    </xf>
    <xf numFmtId="0" fontId="18" fillId="5" borderId="0" xfId="0" applyFont="1" applyFill="1" applyAlignment="1">
      <alignment horizontal="right" vertical="center"/>
    </xf>
    <xf numFmtId="176" fontId="27" fillId="0" borderId="0" xfId="0" applyNumberFormat="1"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27" fillId="5" borderId="0" xfId="0" applyFont="1" applyFill="1">
      <alignment vertical="center"/>
    </xf>
    <xf numFmtId="176" fontId="10" fillId="0" borderId="12" xfId="0" applyNumberFormat="1" applyFont="1" applyFill="1" applyBorder="1" applyAlignment="1">
      <alignment vertical="center"/>
    </xf>
    <xf numFmtId="176" fontId="10" fillId="0" borderId="11" xfId="0" applyNumberFormat="1" applyFont="1" applyFill="1" applyBorder="1" applyAlignment="1">
      <alignment vertical="center"/>
    </xf>
    <xf numFmtId="176" fontId="27" fillId="0" borderId="4" xfId="0" applyNumberFormat="1" applyFont="1" applyFill="1" applyBorder="1" applyAlignment="1">
      <alignment horizontal="left" vertical="center"/>
    </xf>
    <xf numFmtId="176" fontId="27" fillId="0" borderId="5" xfId="0" applyNumberFormat="1" applyFont="1" applyFill="1" applyBorder="1" applyAlignment="1">
      <alignment horizontal="left" vertical="center"/>
    </xf>
    <xf numFmtId="176" fontId="27" fillId="0" borderId="12" xfId="0" applyNumberFormat="1" applyFont="1" applyFill="1" applyBorder="1" applyAlignment="1">
      <alignment horizontal="left" vertical="center"/>
    </xf>
    <xf numFmtId="176" fontId="27" fillId="0" borderId="11" xfId="0" applyNumberFormat="1" applyFont="1" applyFill="1" applyBorder="1" applyAlignment="1">
      <alignment horizontal="left" vertical="center"/>
    </xf>
    <xf numFmtId="176" fontId="27" fillId="0" borderId="0" xfId="0" applyNumberFormat="1" applyFont="1" applyAlignment="1">
      <alignment horizontal="center" vertical="center"/>
    </xf>
    <xf numFmtId="176" fontId="27" fillId="0" borderId="0" xfId="0" applyNumberFormat="1" applyFont="1" applyAlignment="1">
      <alignment horizontal="right" vertical="center"/>
    </xf>
    <xf numFmtId="0" fontId="10" fillId="0" borderId="0" xfId="0" applyFont="1" applyFill="1" applyAlignment="1">
      <alignment vertical="center" shrinkToFit="1"/>
    </xf>
    <xf numFmtId="0" fontId="10" fillId="0" borderId="0" xfId="0" applyFont="1" applyFill="1" applyAlignment="1">
      <alignment vertical="center"/>
    </xf>
    <xf numFmtId="58" fontId="27" fillId="0" borderId="0" xfId="0" applyNumberFormat="1" applyFont="1">
      <alignment vertical="center"/>
    </xf>
    <xf numFmtId="0" fontId="10" fillId="0" borderId="0" xfId="0" applyFont="1">
      <alignment vertical="center"/>
    </xf>
    <xf numFmtId="0" fontId="44" fillId="0" borderId="54" xfId="0" applyFont="1" applyFill="1" applyBorder="1" applyAlignment="1">
      <alignment horizontal="center" vertical="center" wrapText="1"/>
    </xf>
    <xf numFmtId="0" fontId="9" fillId="6" borderId="0" xfId="0" applyNumberFormat="1" applyFont="1" applyFill="1" applyBorder="1" applyAlignment="1">
      <alignment horizontal="left" vertical="center"/>
    </xf>
    <xf numFmtId="0" fontId="9" fillId="6" borderId="6" xfId="0" applyFont="1" applyFill="1" applyBorder="1">
      <alignment vertical="center"/>
    </xf>
    <xf numFmtId="0" fontId="35" fillId="0" borderId="0" xfId="0" applyFont="1">
      <alignment vertical="center"/>
    </xf>
    <xf numFmtId="0" fontId="35" fillId="0" borderId="0" xfId="0" applyFont="1" applyAlignment="1">
      <alignment vertical="center"/>
    </xf>
    <xf numFmtId="0" fontId="2" fillId="0" borderId="56" xfId="0" applyFont="1" applyBorder="1">
      <alignment vertical="center"/>
    </xf>
    <xf numFmtId="0" fontId="55" fillId="2" borderId="57" xfId="0" applyFont="1" applyFill="1" applyBorder="1" applyAlignment="1">
      <alignment horizontal="center" vertical="center"/>
    </xf>
    <xf numFmtId="0" fontId="2" fillId="0" borderId="57" xfId="0" applyFont="1" applyBorder="1">
      <alignment vertical="center"/>
    </xf>
    <xf numFmtId="0" fontId="2" fillId="0" borderId="58" xfId="0" applyFont="1" applyBorder="1">
      <alignment vertical="center"/>
    </xf>
    <xf numFmtId="3" fontId="10" fillId="0" borderId="0" xfId="0" applyNumberFormat="1" applyFont="1" applyFill="1" applyBorder="1" applyAlignment="1">
      <alignment vertical="center"/>
    </xf>
    <xf numFmtId="178" fontId="10" fillId="0" borderId="0" xfId="0" applyNumberFormat="1" applyFont="1" applyFill="1" applyBorder="1" applyAlignment="1">
      <alignment vertical="center"/>
    </xf>
    <xf numFmtId="3" fontId="10" fillId="0" borderId="0" xfId="0" applyNumberFormat="1" applyFont="1" applyBorder="1" applyAlignment="1">
      <alignment vertical="center"/>
    </xf>
    <xf numFmtId="179" fontId="10" fillId="0" borderId="0" xfId="0" applyNumberFormat="1" applyFont="1" applyFill="1" applyBorder="1" applyAlignment="1">
      <alignment vertical="center"/>
    </xf>
    <xf numFmtId="178" fontId="10" fillId="0" borderId="0" xfId="0" applyNumberFormat="1" applyFont="1" applyBorder="1" applyAlignment="1">
      <alignment vertical="center"/>
    </xf>
    <xf numFmtId="49" fontId="27" fillId="0" borderId="0" xfId="0" applyNumberFormat="1" applyFont="1">
      <alignment vertical="center"/>
    </xf>
    <xf numFmtId="0" fontId="24" fillId="0" borderId="0" xfId="0" applyFont="1" applyAlignment="1">
      <alignment vertical="center"/>
    </xf>
    <xf numFmtId="0" fontId="24" fillId="0" borderId="0" xfId="0" applyFont="1" applyAlignment="1">
      <alignment horizontal="left" vertical="center"/>
    </xf>
    <xf numFmtId="0" fontId="19" fillId="0" borderId="0" xfId="0" applyFont="1" applyBorder="1" applyAlignment="1">
      <alignment vertical="center"/>
    </xf>
    <xf numFmtId="0" fontId="28"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27" fillId="0" borderId="11"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19" fillId="0" borderId="0" xfId="0" applyFont="1" applyAlignment="1">
      <alignment horizontal="left" vertical="center"/>
    </xf>
    <xf numFmtId="0" fontId="27" fillId="0" borderId="12" xfId="0" applyFont="1" applyBorder="1" applyAlignment="1">
      <alignment vertical="center"/>
    </xf>
    <xf numFmtId="0" fontId="27" fillId="0" borderId="14" xfId="0" applyFont="1" applyBorder="1" applyAlignment="1">
      <alignment horizontal="center" vertical="center"/>
    </xf>
    <xf numFmtId="0" fontId="27" fillId="0" borderId="13" xfId="0" applyFont="1" applyBorder="1" applyAlignment="1">
      <alignment vertical="center"/>
    </xf>
    <xf numFmtId="0" fontId="27" fillId="0" borderId="0" xfId="0" applyFont="1" applyBorder="1" applyAlignment="1">
      <alignment vertical="center"/>
    </xf>
    <xf numFmtId="0" fontId="27" fillId="0" borderId="14" xfId="0" applyFont="1" applyBorder="1" applyAlignment="1">
      <alignment vertical="center"/>
    </xf>
    <xf numFmtId="0" fontId="27" fillId="0" borderId="4" xfId="0" applyFont="1" applyBorder="1" applyAlignment="1">
      <alignment vertical="center"/>
    </xf>
    <xf numFmtId="176" fontId="19" fillId="5" borderId="0" xfId="0" applyNumberFormat="1" applyFont="1" applyFill="1" applyAlignment="1">
      <alignment horizontal="right" vertical="center"/>
    </xf>
    <xf numFmtId="0" fontId="0" fillId="0" borderId="11" xfId="0" applyBorder="1">
      <alignment vertical="center"/>
    </xf>
    <xf numFmtId="0" fontId="0" fillId="0" borderId="10" xfId="0" applyBorder="1">
      <alignment vertical="center"/>
    </xf>
    <xf numFmtId="0" fontId="18" fillId="0" borderId="0" xfId="0" applyFont="1" applyBorder="1" applyAlignment="1">
      <alignment horizontal="center" vertical="center"/>
    </xf>
    <xf numFmtId="176" fontId="19" fillId="0" borderId="0" xfId="0" applyNumberFormat="1" applyFont="1" applyAlignment="1">
      <alignment horizontal="center" vertical="center"/>
    </xf>
    <xf numFmtId="176" fontId="19" fillId="5" borderId="0" xfId="0" applyNumberFormat="1" applyFont="1" applyFill="1" applyAlignment="1">
      <alignment vertical="center"/>
    </xf>
    <xf numFmtId="0" fontId="18" fillId="0" borderId="0" xfId="0" applyFont="1" applyAlignment="1">
      <alignment horizontal="left" vertical="center"/>
    </xf>
    <xf numFmtId="176" fontId="19" fillId="5" borderId="0" xfId="0" applyNumberFormat="1" applyFont="1" applyFill="1" applyAlignment="1">
      <alignment vertical="center"/>
    </xf>
    <xf numFmtId="0" fontId="9" fillId="3" borderId="5" xfId="0" applyNumberFormat="1" applyFont="1" applyFill="1" applyBorder="1" applyAlignment="1">
      <alignment vertical="center"/>
    </xf>
    <xf numFmtId="0" fontId="9" fillId="3" borderId="6" xfId="0" applyNumberFormat="1" applyFont="1" applyFill="1" applyBorder="1" applyAlignment="1">
      <alignment vertical="center"/>
    </xf>
    <xf numFmtId="14" fontId="9" fillId="3" borderId="5" xfId="0" applyNumberFormat="1" applyFont="1" applyFill="1" applyBorder="1" applyAlignment="1">
      <alignment horizontal="left" vertical="center"/>
    </xf>
    <xf numFmtId="14" fontId="21" fillId="2" borderId="12" xfId="0" applyNumberFormat="1" applyFont="1" applyFill="1" applyBorder="1" applyAlignment="1">
      <alignment horizontal="left" vertical="center"/>
    </xf>
    <xf numFmtId="14" fontId="21" fillId="2" borderId="13" xfId="0" applyNumberFormat="1" applyFont="1" applyFill="1" applyBorder="1" applyAlignment="1">
      <alignment horizontal="left" vertical="center"/>
    </xf>
    <xf numFmtId="178" fontId="10" fillId="6" borderId="6" xfId="0" applyNumberFormat="1" applyFont="1" applyFill="1" applyBorder="1">
      <alignment vertical="center"/>
    </xf>
    <xf numFmtId="0" fontId="10" fillId="6" borderId="14" xfId="0" applyFont="1" applyFill="1" applyBorder="1">
      <alignment vertical="center"/>
    </xf>
    <xf numFmtId="0" fontId="9" fillId="6" borderId="14" xfId="0" applyFont="1" applyFill="1" applyBorder="1">
      <alignment vertical="center"/>
    </xf>
    <xf numFmtId="0" fontId="9" fillId="6" borderId="10" xfId="0" applyFont="1" applyFill="1" applyBorder="1">
      <alignment vertical="center"/>
    </xf>
    <xf numFmtId="58" fontId="21" fillId="6" borderId="7" xfId="0" applyNumberFormat="1" applyFont="1" applyFill="1" applyBorder="1">
      <alignment vertical="center"/>
    </xf>
    <xf numFmtId="14" fontId="21" fillId="2" borderId="7" xfId="0" applyNumberFormat="1" applyFont="1" applyFill="1" applyBorder="1">
      <alignment vertical="center"/>
    </xf>
    <xf numFmtId="0" fontId="18" fillId="0" borderId="17" xfId="0" applyFont="1" applyBorder="1">
      <alignment vertical="center"/>
    </xf>
    <xf numFmtId="0" fontId="18" fillId="0" borderId="18" xfId="0" applyFont="1" applyBorder="1">
      <alignment vertical="center"/>
    </xf>
    <xf numFmtId="0" fontId="53" fillId="0" borderId="0" xfId="0" applyFont="1" applyBorder="1" applyAlignment="1">
      <alignment horizontal="right" vertical="center"/>
    </xf>
    <xf numFmtId="0" fontId="53" fillId="0" borderId="0" xfId="0" applyFont="1" applyBorder="1" applyAlignment="1">
      <alignment horizontal="left" vertical="center"/>
    </xf>
    <xf numFmtId="0" fontId="18" fillId="0" borderId="20" xfId="0" applyFont="1" applyBorder="1">
      <alignment vertical="center"/>
    </xf>
    <xf numFmtId="0" fontId="18" fillId="0" borderId="23" xfId="0" applyFont="1" applyBorder="1">
      <alignment vertical="center"/>
    </xf>
    <xf numFmtId="0" fontId="18" fillId="0" borderId="24" xfId="0" applyFont="1" applyBorder="1">
      <alignment vertical="center"/>
    </xf>
    <xf numFmtId="0" fontId="6" fillId="0" borderId="0" xfId="0" applyFont="1" applyFill="1" applyAlignment="1">
      <alignment vertical="center"/>
    </xf>
    <xf numFmtId="0" fontId="6" fillId="0" borderId="23" xfId="0" applyFont="1" applyFill="1" applyBorder="1" applyAlignment="1">
      <alignment horizontal="center" vertical="center"/>
    </xf>
    <xf numFmtId="0" fontId="2" fillId="0" borderId="0" xfId="0" applyFont="1" applyBorder="1">
      <alignment vertical="center"/>
    </xf>
    <xf numFmtId="0" fontId="6" fillId="0" borderId="0" xfId="0" applyFont="1" applyFill="1" applyBorder="1" applyAlignment="1">
      <alignment vertical="center"/>
    </xf>
    <xf numFmtId="0" fontId="2" fillId="0" borderId="112" xfId="0" applyFont="1" applyBorder="1">
      <alignment vertical="center"/>
    </xf>
    <xf numFmtId="0" fontId="8" fillId="0" borderId="0" xfId="0" applyFont="1" applyBorder="1" applyAlignment="1">
      <alignment vertical="center" wrapText="1"/>
    </xf>
    <xf numFmtId="0" fontId="8" fillId="0" borderId="0" xfId="0" applyFont="1" applyBorder="1">
      <alignment vertical="center"/>
    </xf>
    <xf numFmtId="0" fontId="2" fillId="0" borderId="17" xfId="0" applyFont="1" applyBorder="1">
      <alignment vertical="center"/>
    </xf>
    <xf numFmtId="0" fontId="61" fillId="2" borderId="17" xfId="0" applyFont="1" applyFill="1" applyBorder="1" applyAlignment="1">
      <alignment horizontal="center" vertical="center"/>
    </xf>
    <xf numFmtId="0" fontId="2" fillId="0" borderId="18" xfId="0" applyFont="1" applyBorder="1">
      <alignment vertical="center"/>
    </xf>
    <xf numFmtId="0" fontId="2" fillId="0" borderId="20" xfId="0" applyFont="1" applyBorder="1">
      <alignment vertical="center"/>
    </xf>
    <xf numFmtId="0" fontId="8" fillId="0" borderId="23" xfId="0" applyFont="1" applyBorder="1">
      <alignment vertical="center"/>
    </xf>
    <xf numFmtId="0" fontId="2" fillId="0" borderId="24" xfId="0" applyFont="1" applyBorder="1">
      <alignment vertical="center"/>
    </xf>
    <xf numFmtId="0" fontId="2" fillId="0" borderId="13" xfId="0" applyFont="1" applyBorder="1">
      <alignment vertical="center"/>
    </xf>
    <xf numFmtId="0" fontId="2" fillId="0" borderId="20" xfId="0" applyFont="1" applyBorder="1" applyAlignment="1">
      <alignment horizontal="distributed" vertical="distributed"/>
    </xf>
    <xf numFmtId="0" fontId="2" fillId="0" borderId="44" xfId="0" applyFont="1" applyBorder="1">
      <alignment vertical="center"/>
    </xf>
    <xf numFmtId="0" fontId="61" fillId="2" borderId="11" xfId="0" applyFont="1" applyFill="1" applyBorder="1" applyAlignment="1">
      <alignment horizontal="center" vertical="center"/>
    </xf>
    <xf numFmtId="0" fontId="2" fillId="0" borderId="79" xfId="0" applyFont="1" applyBorder="1">
      <alignment vertical="center"/>
    </xf>
    <xf numFmtId="0" fontId="8" fillId="0" borderId="11" xfId="0" applyFont="1" applyBorder="1" applyAlignment="1">
      <alignment vertical="center" wrapText="1"/>
    </xf>
    <xf numFmtId="0" fontId="8" fillId="0" borderId="5" xfId="0" applyFont="1" applyBorder="1">
      <alignment vertical="center"/>
    </xf>
    <xf numFmtId="0" fontId="2" fillId="0" borderId="118" xfId="0" applyFont="1" applyBorder="1">
      <alignment vertical="center"/>
    </xf>
    <xf numFmtId="0" fontId="8" fillId="0" borderId="46" xfId="0" applyFont="1" applyBorder="1" applyAlignment="1">
      <alignment horizontal="center" vertical="center" wrapText="1"/>
    </xf>
    <xf numFmtId="0" fontId="8" fillId="0" borderId="117" xfId="0" applyFont="1" applyBorder="1" applyAlignment="1">
      <alignment horizontal="distributed" vertical="center"/>
    </xf>
    <xf numFmtId="0" fontId="2" fillId="0" borderId="3" xfId="0" applyFont="1" applyBorder="1">
      <alignment vertical="center"/>
    </xf>
    <xf numFmtId="0" fontId="61" fillId="2" borderId="3"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vertical="center"/>
    </xf>
    <xf numFmtId="0" fontId="0" fillId="0" borderId="0" xfId="0" applyAlignment="1">
      <alignment horizontal="right" vertical="center"/>
    </xf>
    <xf numFmtId="0" fontId="0" fillId="0" borderId="12" xfId="0" applyBorder="1">
      <alignment vertical="center"/>
    </xf>
    <xf numFmtId="0" fontId="0" fillId="0" borderId="4" xfId="0" applyBorder="1">
      <alignment vertical="center"/>
    </xf>
    <xf numFmtId="0" fontId="0" fillId="0" borderId="6" xfId="0" applyBorder="1">
      <alignment vertical="center"/>
    </xf>
    <xf numFmtId="0" fontId="0" fillId="5" borderId="12" xfId="0" applyFill="1" applyBorder="1">
      <alignment vertical="center"/>
    </xf>
    <xf numFmtId="0" fontId="0" fillId="5" borderId="11"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5" xfId="0" applyFill="1" applyBorder="1">
      <alignment vertical="center"/>
    </xf>
    <xf numFmtId="0" fontId="0" fillId="5" borderId="6" xfId="0" applyFill="1" applyBorder="1">
      <alignment vertical="center"/>
    </xf>
    <xf numFmtId="0" fontId="19" fillId="0" borderId="0" xfId="0" applyFont="1" applyFill="1" applyAlignment="1">
      <alignment vertical="center"/>
    </xf>
    <xf numFmtId="176" fontId="18" fillId="0" borderId="0" xfId="0" applyNumberFormat="1" applyFont="1" applyAlignment="1">
      <alignment horizontal="right" vertical="center"/>
    </xf>
    <xf numFmtId="176" fontId="18" fillId="0" borderId="0" xfId="0" applyNumberFormat="1" applyFont="1" applyAlignment="1">
      <alignment horizontal="center" vertical="center"/>
    </xf>
    <xf numFmtId="58" fontId="18" fillId="0" borderId="0" xfId="0" applyNumberFormat="1" applyFont="1">
      <alignment vertical="center"/>
    </xf>
    <xf numFmtId="0" fontId="0" fillId="5" borderId="0" xfId="0" applyFill="1">
      <alignment vertical="center"/>
    </xf>
    <xf numFmtId="0" fontId="0" fillId="0" borderId="0" xfId="0" applyBorder="1" applyAlignment="1">
      <alignment vertical="center"/>
    </xf>
    <xf numFmtId="0" fontId="0" fillId="0" borderId="0" xfId="0" applyAlignment="1">
      <alignment horizontal="left" vertical="center"/>
    </xf>
    <xf numFmtId="0" fontId="8" fillId="0" borderId="0" xfId="0" applyFont="1" applyAlignment="1">
      <alignment vertical="center"/>
    </xf>
    <xf numFmtId="0" fontId="8" fillId="0" borderId="0" xfId="0" applyFont="1" applyAlignment="1">
      <alignment vertical="center" textRotation="255" shrinkToFit="1"/>
    </xf>
    <xf numFmtId="0" fontId="8" fillId="0" borderId="0" xfId="0" applyFont="1" applyAlignment="1">
      <alignment vertical="center" textRotation="255"/>
    </xf>
    <xf numFmtId="0" fontId="0" fillId="0" borderId="0" xfId="0" applyAlignment="1">
      <alignment vertical="top"/>
    </xf>
    <xf numFmtId="0" fontId="6" fillId="2" borderId="47" xfId="0" applyFont="1" applyFill="1" applyBorder="1" applyAlignment="1">
      <alignment vertical="center" textRotation="255"/>
    </xf>
    <xf numFmtId="0" fontId="62" fillId="2" borderId="2" xfId="0" applyFont="1" applyFill="1" applyBorder="1" applyAlignment="1">
      <alignment vertical="center" textRotation="255" shrinkToFit="1"/>
    </xf>
    <xf numFmtId="0" fontId="0" fillId="0" borderId="0" xfId="0" applyBorder="1" applyAlignment="1">
      <alignment vertical="center" textRotation="255"/>
    </xf>
    <xf numFmtId="0" fontId="37" fillId="0" borderId="0" xfId="0" applyFont="1" applyBorder="1" applyAlignment="1">
      <alignment vertical="center" textRotation="255"/>
    </xf>
    <xf numFmtId="0" fontId="62" fillId="0" borderId="0" xfId="0" applyFont="1" applyFill="1" applyBorder="1" applyAlignment="1">
      <alignment vertical="center" textRotation="255" shrinkToFit="1"/>
    </xf>
    <xf numFmtId="0" fontId="6" fillId="0" borderId="0" xfId="0" applyFont="1" applyFill="1" applyBorder="1" applyAlignment="1">
      <alignment vertical="center" textRotation="255"/>
    </xf>
    <xf numFmtId="0" fontId="62" fillId="0" borderId="14" xfId="0" applyFont="1" applyFill="1" applyBorder="1" applyAlignment="1">
      <alignment vertical="center" textRotation="255" shrinkToFit="1"/>
    </xf>
    <xf numFmtId="0" fontId="9" fillId="0" borderId="0" xfId="0" applyFont="1" applyFill="1" applyBorder="1" applyAlignment="1">
      <alignment vertical="center" textRotation="255" shrinkToFit="1"/>
    </xf>
    <xf numFmtId="0" fontId="9" fillId="0" borderId="0" xfId="0" applyFont="1" applyFill="1" applyBorder="1" applyAlignment="1">
      <alignment vertical="center" textRotation="255"/>
    </xf>
    <xf numFmtId="0" fontId="2" fillId="0" borderId="0" xfId="0" applyFont="1" applyFill="1" applyBorder="1" applyAlignment="1">
      <alignment vertical="top" textRotation="255"/>
    </xf>
    <xf numFmtId="0" fontId="2" fillId="0" borderId="0" xfId="0" applyFont="1" applyFill="1" applyBorder="1" applyAlignment="1">
      <alignment vertical="center" textRotation="255"/>
    </xf>
    <xf numFmtId="0" fontId="0" fillId="0" borderId="0" xfId="0" applyFont="1" applyFill="1" applyBorder="1" applyAlignment="1">
      <alignment vertical="center" textRotation="255"/>
    </xf>
    <xf numFmtId="0" fontId="53" fillId="0" borderId="0" xfId="0" applyFont="1">
      <alignment vertical="center"/>
    </xf>
    <xf numFmtId="0" fontId="19" fillId="0" borderId="0" xfId="0" applyFont="1" applyFill="1" applyAlignment="1">
      <alignment horizontal="center" vertical="center"/>
    </xf>
    <xf numFmtId="0" fontId="18" fillId="0" borderId="26" xfId="0" applyFont="1" applyBorder="1" applyAlignment="1">
      <alignment vertical="center"/>
    </xf>
    <xf numFmtId="0" fontId="27" fillId="0" borderId="17" xfId="0" applyFont="1" applyBorder="1" applyAlignment="1">
      <alignment vertical="center"/>
    </xf>
    <xf numFmtId="0" fontId="27" fillId="0" borderId="85" xfId="0" applyFont="1" applyBorder="1" applyAlignment="1">
      <alignment vertical="center"/>
    </xf>
    <xf numFmtId="0" fontId="27" fillId="0" borderId="84" xfId="0" applyFont="1" applyBorder="1" applyAlignment="1">
      <alignment vertical="center"/>
    </xf>
    <xf numFmtId="0" fontId="18" fillId="0" borderId="17" xfId="0" applyFont="1" applyBorder="1" applyAlignment="1">
      <alignment vertical="center"/>
    </xf>
    <xf numFmtId="0" fontId="18" fillId="0" borderId="17" xfId="0" applyFont="1" applyBorder="1" applyAlignment="1">
      <alignment horizontal="right" vertical="center"/>
    </xf>
    <xf numFmtId="0" fontId="18" fillId="0" borderId="21" xfId="0" applyFont="1" applyBorder="1" applyAlignment="1">
      <alignment horizontal="righ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0" xfId="0" applyFont="1" applyBorder="1" applyAlignment="1">
      <alignment horizontal="right" vertical="center"/>
    </xf>
    <xf numFmtId="0" fontId="18" fillId="0" borderId="21" xfId="0" applyFont="1" applyBorder="1" applyAlignment="1">
      <alignment vertical="center"/>
    </xf>
    <xf numFmtId="0" fontId="18" fillId="0" borderId="33" xfId="0" applyFont="1" applyBorder="1" applyAlignment="1">
      <alignment vertical="center"/>
    </xf>
    <xf numFmtId="0" fontId="18" fillId="0" borderId="11" xfId="0" applyFont="1" applyBorder="1" applyAlignment="1">
      <alignment vertical="center"/>
    </xf>
    <xf numFmtId="0" fontId="18" fillId="0" borderId="11" xfId="0" applyFont="1" applyBorder="1" applyAlignment="1">
      <alignment horizontal="right" vertical="center"/>
    </xf>
    <xf numFmtId="0" fontId="18" fillId="0" borderId="79" xfId="0" applyFont="1" applyBorder="1">
      <alignment vertical="center"/>
    </xf>
    <xf numFmtId="0" fontId="18" fillId="0" borderId="25" xfId="0" applyFont="1" applyBorder="1" applyAlignment="1">
      <alignment vertical="center"/>
    </xf>
    <xf numFmtId="0" fontId="27" fillId="0" borderId="23" xfId="0" applyFont="1" applyBorder="1" applyAlignment="1">
      <alignment vertical="center"/>
    </xf>
    <xf numFmtId="0" fontId="27" fillId="0" borderId="43" xfId="0" applyFont="1" applyBorder="1" applyAlignment="1">
      <alignment vertical="center"/>
    </xf>
    <xf numFmtId="0" fontId="27" fillId="0" borderId="44" xfId="0" applyFont="1" applyBorder="1" applyAlignment="1">
      <alignment vertical="center"/>
    </xf>
    <xf numFmtId="0" fontId="18" fillId="0" borderId="23" xfId="0" applyFont="1" applyBorder="1" applyAlignment="1">
      <alignment vertical="center"/>
    </xf>
    <xf numFmtId="0" fontId="2" fillId="0" borderId="0" xfId="0" applyFont="1" applyFill="1">
      <alignment vertical="center"/>
    </xf>
    <xf numFmtId="0" fontId="2" fillId="0" borderId="0" xfId="0" applyFont="1" applyFill="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5" borderId="0" xfId="0" applyFont="1" applyFill="1" applyBorder="1" applyAlignment="1">
      <alignment horizontal="right" vertical="center"/>
    </xf>
    <xf numFmtId="0" fontId="2" fillId="0" borderId="0" xfId="0" applyNumberFormat="1" applyFont="1" applyFill="1" applyBorder="1" applyAlignment="1">
      <alignment vertical="center"/>
    </xf>
    <xf numFmtId="0" fontId="6"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6" fillId="0" borderId="0" xfId="0" applyFont="1" applyFill="1">
      <alignment vertical="center"/>
    </xf>
    <xf numFmtId="0" fontId="2" fillId="0" borderId="23" xfId="0" applyNumberFormat="1" applyFont="1" applyFill="1" applyBorder="1" applyAlignment="1">
      <alignment vertical="center"/>
    </xf>
    <xf numFmtId="0" fontId="0" fillId="0" borderId="84" xfId="0" applyNumberFormat="1" applyFill="1" applyBorder="1" applyAlignment="1">
      <alignment vertical="center"/>
    </xf>
    <xf numFmtId="0" fontId="0" fillId="0" borderId="85" xfId="0" applyNumberFormat="1" applyFont="1" applyFill="1" applyBorder="1" applyAlignment="1">
      <alignment vertical="center"/>
    </xf>
    <xf numFmtId="0" fontId="0" fillId="0" borderId="17" xfId="0" applyNumberFormat="1" applyFont="1" applyFill="1" applyBorder="1" applyAlignment="1">
      <alignment vertical="center"/>
    </xf>
    <xf numFmtId="0" fontId="0" fillId="0" borderId="18" xfId="0" applyNumberFormat="1" applyFont="1" applyFill="1" applyBorder="1" applyAlignment="1">
      <alignment vertical="center"/>
    </xf>
    <xf numFmtId="0" fontId="0" fillId="0" borderId="82" xfId="0" applyNumberFormat="1" applyFont="1" applyFill="1" applyBorder="1" applyAlignment="1">
      <alignment vertical="center"/>
    </xf>
    <xf numFmtId="0" fontId="0" fillId="0" borderId="4" xfId="0" applyNumberFormat="1" applyFont="1" applyFill="1" applyBorder="1" applyAlignment="1">
      <alignment vertical="center"/>
    </xf>
    <xf numFmtId="0" fontId="0" fillId="0" borderId="6" xfId="0" applyNumberFormat="1" applyFont="1" applyFill="1" applyBorder="1" applyAlignment="1">
      <alignment vertical="center"/>
    </xf>
    <xf numFmtId="0" fontId="0" fillId="0" borderId="5" xfId="0" applyNumberFormat="1" applyFont="1" applyFill="1" applyBorder="1" applyAlignment="1">
      <alignment vertical="center"/>
    </xf>
    <xf numFmtId="0" fontId="0" fillId="0" borderId="37" xfId="0" applyNumberFormat="1" applyFont="1" applyFill="1" applyBorder="1" applyAlignment="1">
      <alignment vertical="center"/>
    </xf>
    <xf numFmtId="0" fontId="0" fillId="0" borderId="44" xfId="0" applyNumberFormat="1" applyFont="1" applyFill="1" applyBorder="1" applyAlignment="1">
      <alignment vertical="center"/>
    </xf>
    <xf numFmtId="0" fontId="0" fillId="0" borderId="43" xfId="0" applyNumberFormat="1" applyFont="1" applyFill="1" applyBorder="1" applyAlignment="1">
      <alignment vertical="center"/>
    </xf>
    <xf numFmtId="0" fontId="0" fillId="0" borderId="24" xfId="0" applyNumberFormat="1" applyFont="1" applyFill="1" applyBorder="1" applyAlignment="1">
      <alignment vertical="center"/>
    </xf>
    <xf numFmtId="0" fontId="2" fillId="0" borderId="0" xfId="0" applyFont="1" applyFill="1" applyBorder="1">
      <alignment vertical="center"/>
    </xf>
    <xf numFmtId="49" fontId="38" fillId="0" borderId="0" xfId="0" applyNumberFormat="1" applyFont="1" applyFill="1" applyBorder="1" applyAlignment="1">
      <alignment vertical="center"/>
    </xf>
    <xf numFmtId="0" fontId="0" fillId="0" borderId="0" xfId="0" applyFont="1" applyFill="1">
      <alignment vertical="center"/>
    </xf>
    <xf numFmtId="0" fontId="0" fillId="0" borderId="0" xfId="0" applyFill="1">
      <alignment vertical="center"/>
    </xf>
    <xf numFmtId="0" fontId="2" fillId="0" borderId="0" xfId="0" applyNumberFormat="1" applyFont="1" applyFill="1" applyBorder="1" applyAlignment="1">
      <alignment horizontal="right" vertical="center"/>
    </xf>
    <xf numFmtId="0" fontId="0" fillId="0" borderId="84" xfId="0" applyNumberFormat="1" applyFont="1" applyFill="1" applyBorder="1" applyAlignment="1">
      <alignment vertical="center"/>
    </xf>
    <xf numFmtId="0" fontId="0" fillId="5" borderId="13" xfId="0" applyNumberFormat="1" applyFill="1" applyBorder="1" applyAlignment="1">
      <alignment vertical="center"/>
    </xf>
    <xf numFmtId="0" fontId="0" fillId="5" borderId="0" xfId="0" applyNumberFormat="1" applyFont="1" applyFill="1" applyBorder="1" applyAlignment="1">
      <alignment vertical="center"/>
    </xf>
    <xf numFmtId="0" fontId="0" fillId="5" borderId="14" xfId="0" applyNumberFormat="1" applyFont="1" applyFill="1" applyBorder="1" applyAlignment="1">
      <alignment vertical="center"/>
    </xf>
    <xf numFmtId="0" fontId="0" fillId="5" borderId="0" xfId="0" applyNumberFormat="1" applyFill="1" applyBorder="1" applyAlignment="1">
      <alignment vertical="center"/>
    </xf>
    <xf numFmtId="0" fontId="0" fillId="5" borderId="20" xfId="0" applyNumberFormat="1" applyFont="1" applyFill="1" applyBorder="1" applyAlignment="1">
      <alignment vertical="center"/>
    </xf>
    <xf numFmtId="0" fontId="17" fillId="0" borderId="0" xfId="0" applyFont="1" applyFill="1">
      <alignment vertical="center"/>
    </xf>
    <xf numFmtId="0" fontId="17" fillId="0" borderId="0" xfId="0" applyFont="1" applyFill="1" applyAlignment="1">
      <alignment horizontal="right" vertical="center"/>
    </xf>
    <xf numFmtId="49" fontId="18" fillId="0" borderId="0" xfId="0" applyNumberFormat="1" applyFont="1" applyFill="1" applyAlignment="1">
      <alignment horizontal="center" vertical="center"/>
    </xf>
    <xf numFmtId="182" fontId="23" fillId="0" borderId="0" xfId="0" applyNumberFormat="1" applyFont="1" applyAlignment="1">
      <alignment horizontal="right" vertical="center"/>
    </xf>
    <xf numFmtId="0" fontId="63" fillId="0" borderId="0" xfId="0" applyFont="1" applyFill="1" applyBorder="1">
      <alignment vertical="center"/>
    </xf>
    <xf numFmtId="0" fontId="10" fillId="0" borderId="0" xfId="0" applyFont="1" applyFill="1" applyBorder="1">
      <alignment vertical="center"/>
    </xf>
    <xf numFmtId="0" fontId="27" fillId="0" borderId="0" xfId="0" applyFont="1" applyFill="1" applyBorder="1" applyAlignment="1">
      <alignment vertical="center"/>
    </xf>
    <xf numFmtId="49" fontId="27" fillId="0" borderId="0" xfId="0" applyNumberFormat="1" applyFont="1" applyBorder="1" applyAlignment="1">
      <alignment vertical="center"/>
    </xf>
    <xf numFmtId="0" fontId="30" fillId="0" borderId="90" xfId="0" applyFont="1" applyBorder="1" applyAlignment="1">
      <alignment vertical="center"/>
    </xf>
    <xf numFmtId="0" fontId="32" fillId="0" borderId="25" xfId="0" applyNumberFormat="1" applyFont="1" applyFill="1" applyBorder="1" applyAlignment="1">
      <alignment vertical="center"/>
    </xf>
    <xf numFmtId="0" fontId="32" fillId="0" borderId="23" xfId="0" applyNumberFormat="1" applyFont="1" applyFill="1" applyBorder="1" applyAlignment="1">
      <alignment vertical="center"/>
    </xf>
    <xf numFmtId="3" fontId="32" fillId="0" borderId="43" xfId="0" applyNumberFormat="1" applyFont="1" applyFill="1" applyBorder="1" applyAlignment="1">
      <alignment horizontal="right" vertical="center"/>
    </xf>
    <xf numFmtId="3" fontId="32" fillId="0" borderId="44" xfId="0" applyNumberFormat="1" applyFont="1" applyFill="1" applyBorder="1" applyAlignment="1">
      <alignment vertical="center"/>
    </xf>
    <xf numFmtId="3" fontId="32" fillId="0" borderId="23" xfId="0" applyNumberFormat="1" applyFont="1" applyFill="1" applyBorder="1" applyAlignment="1"/>
    <xf numFmtId="0" fontId="30" fillId="0" borderId="24" xfId="0" applyFont="1" applyBorder="1" applyAlignment="1">
      <alignment vertical="center"/>
    </xf>
    <xf numFmtId="0" fontId="7" fillId="0" borderId="0" xfId="0" applyFont="1" applyFill="1" applyAlignment="1">
      <alignment horizontal="center" vertical="center"/>
    </xf>
    <xf numFmtId="0" fontId="0" fillId="0" borderId="10" xfId="0" applyNumberFormat="1" applyFill="1" applyBorder="1" applyAlignment="1">
      <alignment vertical="center"/>
    </xf>
    <xf numFmtId="0" fontId="0" fillId="0" borderId="79" xfId="0" applyNumberFormat="1" applyFill="1" applyBorder="1" applyAlignment="1">
      <alignment vertical="center"/>
    </xf>
    <xf numFmtId="0" fontId="0" fillId="0" borderId="6" xfId="0" applyNumberFormat="1" applyFill="1" applyBorder="1" applyAlignment="1">
      <alignment vertical="center"/>
    </xf>
    <xf numFmtId="0" fontId="0" fillId="0" borderId="37" xfId="0" applyNumberFormat="1" applyFill="1" applyBorder="1" applyAlignment="1">
      <alignment vertical="center"/>
    </xf>
    <xf numFmtId="0" fontId="0" fillId="0" borderId="43" xfId="0" applyNumberFormat="1" applyFill="1" applyBorder="1" applyAlignment="1">
      <alignment vertical="center"/>
    </xf>
    <xf numFmtId="0" fontId="0" fillId="0" borderId="24" xfId="0" applyNumberFormat="1" applyFill="1" applyBorder="1" applyAlignment="1">
      <alignment vertical="center"/>
    </xf>
    <xf numFmtId="0" fontId="5" fillId="0" borderId="0" xfId="0" applyFont="1" applyFill="1" applyAlignment="1">
      <alignment horizontal="center" vertical="center"/>
    </xf>
    <xf numFmtId="0" fontId="2" fillId="0" borderId="0" xfId="0" applyFont="1" applyFill="1" applyBorder="1" applyAlignment="1">
      <alignment horizontal="right" vertical="center"/>
    </xf>
    <xf numFmtId="0" fontId="18" fillId="5" borderId="0" xfId="0" applyFont="1" applyFill="1" applyBorder="1" applyAlignment="1">
      <alignment vertical="center"/>
    </xf>
    <xf numFmtId="0" fontId="19" fillId="0" borderId="0" xfId="0" applyFont="1" applyAlignment="1">
      <alignment horizontal="right" vertical="center"/>
    </xf>
    <xf numFmtId="0" fontId="10" fillId="5" borderId="0" xfId="0" applyFont="1" applyFill="1" applyAlignment="1">
      <alignment vertical="center"/>
    </xf>
    <xf numFmtId="0" fontId="27" fillId="5" borderId="0" xfId="0" applyFont="1" applyFill="1" applyAlignment="1">
      <alignment horizontal="left" vertical="center"/>
    </xf>
    <xf numFmtId="0" fontId="10" fillId="5" borderId="0" xfId="0" applyNumberFormat="1" applyFont="1" applyFill="1" applyAlignment="1">
      <alignment vertical="center"/>
    </xf>
    <xf numFmtId="0" fontId="0" fillId="0" borderId="0" xfId="0" applyAlignment="1">
      <alignment vertical="center"/>
    </xf>
    <xf numFmtId="0" fontId="27" fillId="5" borderId="0" xfId="0" applyFont="1" applyFill="1" applyAlignment="1">
      <alignment vertical="center"/>
    </xf>
    <xf numFmtId="0" fontId="0" fillId="5" borderId="13" xfId="0" applyFill="1" applyBorder="1" applyAlignment="1">
      <alignment horizontal="left" vertical="center"/>
    </xf>
    <xf numFmtId="0" fontId="0" fillId="5" borderId="0" xfId="0" applyFill="1" applyBorder="1" applyAlignment="1">
      <alignment horizontal="left" vertical="center"/>
    </xf>
    <xf numFmtId="0" fontId="0" fillId="5" borderId="14" xfId="0" applyFill="1" applyBorder="1" applyAlignment="1">
      <alignment horizontal="left" vertical="center"/>
    </xf>
    <xf numFmtId="0" fontId="19" fillId="5" borderId="0" xfId="0" applyFont="1" applyFill="1" applyAlignment="1">
      <alignment vertical="center"/>
    </xf>
    <xf numFmtId="0" fontId="64" fillId="5" borderId="0" xfId="0" applyFont="1" applyFill="1" applyAlignment="1">
      <alignment vertical="center"/>
    </xf>
    <xf numFmtId="0" fontId="28" fillId="0" borderId="0" xfId="0" applyFont="1" applyFill="1" applyAlignment="1">
      <alignment horizontal="center" vertical="center"/>
    </xf>
    <xf numFmtId="0" fontId="2" fillId="0" borderId="34" xfId="0" applyFont="1" applyBorder="1" applyAlignment="1">
      <alignment vertical="distributed"/>
    </xf>
    <xf numFmtId="0" fontId="2" fillId="0" borderId="32" xfId="0" applyFont="1" applyBorder="1" applyAlignment="1">
      <alignment vertical="distributed"/>
    </xf>
    <xf numFmtId="0" fontId="5" fillId="2" borderId="32" xfId="0" applyFont="1" applyFill="1" applyBorder="1" applyAlignment="1">
      <alignment vertical="center"/>
    </xf>
    <xf numFmtId="0" fontId="5" fillId="2" borderId="3" xfId="0" applyFont="1" applyFill="1" applyBorder="1" applyAlignment="1">
      <alignment vertical="center"/>
    </xf>
    <xf numFmtId="0" fontId="5" fillId="2" borderId="82" xfId="0" applyFont="1" applyFill="1" applyBorder="1" applyAlignment="1">
      <alignment vertical="center"/>
    </xf>
    <xf numFmtId="0" fontId="6" fillId="0" borderId="0" xfId="0" applyFont="1" applyFill="1" applyBorder="1" applyAlignment="1">
      <alignment horizontal="center" vertical="center"/>
    </xf>
    <xf numFmtId="0" fontId="2" fillId="0" borderId="29" xfId="0" applyFont="1" applyBorder="1" applyAlignment="1">
      <alignment vertical="distributed"/>
    </xf>
    <xf numFmtId="0" fontId="2" fillId="2" borderId="11" xfId="0" applyFont="1" applyFill="1" applyBorder="1" applyAlignment="1">
      <alignment vertical="center"/>
    </xf>
    <xf numFmtId="0" fontId="2" fillId="2" borderId="79" xfId="0" applyFont="1" applyFill="1" applyBorder="1" applyAlignment="1">
      <alignment vertical="center"/>
    </xf>
    <xf numFmtId="0" fontId="2" fillId="0" borderId="76" xfId="0" applyFont="1" applyBorder="1" applyAlignment="1">
      <alignment vertical="distributed"/>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7" xfId="0" applyFont="1" applyBorder="1" applyAlignment="1">
      <alignment vertical="distributed"/>
    </xf>
    <xf numFmtId="0" fontId="2" fillId="0" borderId="17" xfId="0" applyFont="1" applyBorder="1" applyAlignment="1">
      <alignment horizontal="center" vertical="distributed"/>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23" xfId="0" applyFont="1" applyBorder="1" applyAlignment="1">
      <alignment horizontal="left" vertical="distributed"/>
    </xf>
    <xf numFmtId="0" fontId="2" fillId="0" borderId="23" xfId="0" applyFont="1" applyFill="1" applyBorder="1" applyAlignment="1">
      <alignment horizontal="left" vertical="center"/>
    </xf>
    <xf numFmtId="0" fontId="2" fillId="0" borderId="23" xfId="0" applyFont="1" applyBorder="1" applyAlignment="1">
      <alignment vertical="center"/>
    </xf>
    <xf numFmtId="0" fontId="2" fillId="0" borderId="56" xfId="0" applyFont="1" applyBorder="1" applyAlignment="1">
      <alignment vertical="distributed"/>
    </xf>
    <xf numFmtId="0" fontId="39" fillId="0" borderId="30" xfId="0" applyFont="1" applyBorder="1" applyAlignment="1">
      <alignment horizontal="center" vertical="center"/>
    </xf>
    <xf numFmtId="0" fontId="2" fillId="0" borderId="26" xfId="0" applyFont="1" applyFill="1" applyBorder="1" applyAlignment="1">
      <alignment vertical="center"/>
    </xf>
    <xf numFmtId="0" fontId="2" fillId="0" borderId="18" xfId="0" applyFont="1" applyFill="1" applyBorder="1" applyAlignment="1">
      <alignment vertical="center"/>
    </xf>
    <xf numFmtId="0" fontId="0" fillId="0" borderId="32" xfId="0" applyFont="1" applyBorder="1" applyAlignment="1">
      <alignment vertical="center"/>
    </xf>
    <xf numFmtId="0" fontId="0" fillId="0" borderId="3" xfId="0" applyFont="1" applyBorder="1" applyAlignment="1">
      <alignment vertical="center"/>
    </xf>
    <xf numFmtId="0" fontId="2" fillId="0" borderId="32" xfId="0" applyFont="1" applyBorder="1" applyAlignment="1">
      <alignment vertical="center"/>
    </xf>
    <xf numFmtId="0" fontId="0" fillId="0" borderId="82" xfId="0" applyFill="1" applyBorder="1" applyAlignment="1">
      <alignment vertical="center"/>
    </xf>
    <xf numFmtId="0" fontId="0" fillId="0" borderId="82" xfId="0" applyFont="1" applyBorder="1" applyAlignment="1">
      <alignment vertical="center"/>
    </xf>
    <xf numFmtId="0" fontId="2" fillId="0" borderId="56" xfId="0" applyFont="1" applyBorder="1" applyAlignment="1">
      <alignment vertical="center"/>
    </xf>
    <xf numFmtId="0" fontId="0" fillId="0" borderId="58" xfId="0" applyFill="1" applyBorder="1" applyAlignment="1">
      <alignment vertical="center"/>
    </xf>
    <xf numFmtId="0" fontId="2" fillId="0" borderId="3" xfId="0" applyFont="1" applyBorder="1" applyAlignment="1">
      <alignment vertical="center"/>
    </xf>
    <xf numFmtId="49" fontId="38" fillId="0" borderId="3" xfId="0" applyNumberFormat="1" applyFont="1" applyFill="1" applyBorder="1" applyAlignment="1">
      <alignment vertical="center"/>
    </xf>
    <xf numFmtId="0" fontId="0" fillId="0" borderId="57" xfId="0" applyBorder="1" applyAlignment="1">
      <alignment vertical="center"/>
    </xf>
    <xf numFmtId="0" fontId="2" fillId="0" borderId="57" xfId="0" applyFont="1" applyBorder="1" applyAlignment="1">
      <alignment vertical="center"/>
    </xf>
    <xf numFmtId="49" fontId="38" fillId="0" borderId="57" xfId="0" applyNumberFormat="1" applyFont="1" applyFill="1" applyBorder="1" applyAlignment="1">
      <alignment vertical="center"/>
    </xf>
    <xf numFmtId="0" fontId="2" fillId="0" borderId="136" xfId="0" applyFont="1" applyBorder="1" applyAlignment="1">
      <alignment vertical="distributed"/>
    </xf>
    <xf numFmtId="0" fontId="5" fillId="0" borderId="56"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68" fillId="0" borderId="0" xfId="0" applyFont="1" applyAlignment="1">
      <alignment vertical="center"/>
    </xf>
    <xf numFmtId="176" fontId="18" fillId="2" borderId="0" xfId="0" applyNumberFormat="1" applyFont="1" applyFill="1" applyAlignment="1">
      <alignment horizontal="right" vertical="center"/>
    </xf>
    <xf numFmtId="0" fontId="6" fillId="5" borderId="0" xfId="0" applyFont="1" applyFill="1" applyBorder="1" applyAlignment="1">
      <alignment horizontal="center" vertical="center"/>
    </xf>
    <xf numFmtId="0" fontId="2" fillId="5" borderId="0" xfId="0" applyFont="1" applyFill="1">
      <alignment vertical="center"/>
    </xf>
    <xf numFmtId="0" fontId="44" fillId="0" borderId="141" xfId="0" applyFont="1" applyFill="1" applyBorder="1" applyAlignment="1">
      <alignment horizontal="center" vertical="center" wrapText="1" shrinkToFit="1"/>
    </xf>
    <xf numFmtId="0" fontId="44" fillId="0" borderId="142" xfId="0" applyFont="1" applyFill="1" applyBorder="1" applyAlignment="1">
      <alignment horizontal="center" vertical="center" shrinkToFit="1"/>
    </xf>
    <xf numFmtId="0" fontId="44" fillId="0" borderId="142" xfId="0" applyFont="1" applyFill="1" applyBorder="1" applyAlignment="1">
      <alignment horizontal="center" vertical="center" wrapText="1"/>
    </xf>
    <xf numFmtId="0" fontId="21" fillId="2" borderId="13" xfId="0" applyNumberFormat="1" applyFont="1" applyFill="1" applyBorder="1" applyAlignment="1">
      <alignment vertical="center"/>
    </xf>
    <xf numFmtId="0" fontId="21" fillId="2" borderId="13" xfId="0" applyNumberFormat="1" applyFont="1" applyFill="1" applyBorder="1" applyAlignment="1">
      <alignment horizontal="left" vertical="center"/>
    </xf>
    <xf numFmtId="0" fontId="21" fillId="2" borderId="0" xfId="0" applyNumberFormat="1" applyFont="1" applyFill="1" applyBorder="1" applyAlignment="1">
      <alignment horizontal="left" vertical="center"/>
    </xf>
    <xf numFmtId="0" fontId="22" fillId="0" borderId="0" xfId="0" applyFont="1" applyAlignment="1">
      <alignment horizontal="left" vertical="center"/>
    </xf>
    <xf numFmtId="0" fontId="0" fillId="0" borderId="3" xfId="0" applyBorder="1" applyAlignment="1">
      <alignment horizontal="center" vertical="center"/>
    </xf>
    <xf numFmtId="0" fontId="27" fillId="0" borderId="3" xfId="0" applyFont="1" applyBorder="1">
      <alignment vertical="center"/>
    </xf>
    <xf numFmtId="0" fontId="70" fillId="0" borderId="0" xfId="0" applyFont="1">
      <alignment vertical="center"/>
    </xf>
    <xf numFmtId="0" fontId="42" fillId="0" borderId="0" xfId="0" applyFont="1">
      <alignment vertical="center"/>
    </xf>
    <xf numFmtId="0" fontId="32" fillId="0" borderId="0" xfId="0" applyFont="1">
      <alignment vertical="center"/>
    </xf>
    <xf numFmtId="14" fontId="9" fillId="3" borderId="6" xfId="0" applyNumberFormat="1" applyFont="1" applyFill="1" applyBorder="1" applyAlignment="1">
      <alignment horizontal="left" vertical="center"/>
    </xf>
    <xf numFmtId="58" fontId="71" fillId="3" borderId="6"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27" fillId="0" borderId="0" xfId="0" applyFont="1" applyBorder="1" applyAlignment="1">
      <alignment horizontal="right" vertical="center"/>
    </xf>
    <xf numFmtId="3" fontId="0" fillId="0" borderId="123" xfId="0" applyNumberFormat="1" applyFont="1" applyFill="1" applyBorder="1" applyAlignment="1">
      <alignment vertical="center"/>
    </xf>
    <xf numFmtId="3" fontId="0" fillId="0" borderId="7" xfId="0" applyNumberFormat="1" applyFont="1" applyFill="1" applyBorder="1" applyAlignment="1">
      <alignment vertical="center"/>
    </xf>
    <xf numFmtId="3" fontId="0" fillId="0" borderId="131" xfId="0" applyNumberFormat="1" applyFont="1" applyFill="1" applyBorder="1" applyAlignment="1">
      <alignment vertical="center"/>
    </xf>
    <xf numFmtId="0" fontId="21" fillId="2" borderId="12" xfId="0" applyFont="1" applyFill="1" applyBorder="1" applyAlignment="1">
      <alignment vertical="center"/>
    </xf>
    <xf numFmtId="0" fontId="18" fillId="0" borderId="12" xfId="0" applyFont="1" applyBorder="1" applyAlignment="1">
      <alignment vertical="center"/>
    </xf>
    <xf numFmtId="0" fontId="29" fillId="0" borderId="0" xfId="0" applyFont="1" applyAlignment="1">
      <alignment vertical="center"/>
    </xf>
    <xf numFmtId="0" fontId="18" fillId="0" borderId="10" xfId="0" applyFont="1" applyBorder="1" applyAlignment="1">
      <alignment vertical="center"/>
    </xf>
    <xf numFmtId="0" fontId="41" fillId="0" borderId="0" xfId="0" applyFont="1" applyAlignment="1">
      <alignment horizontal="center" vertical="center"/>
    </xf>
    <xf numFmtId="0" fontId="19"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right" vertical="center"/>
    </xf>
    <xf numFmtId="0" fontId="27" fillId="0" borderId="0" xfId="0" applyFont="1" applyAlignment="1">
      <alignment horizontal="left" vertical="center"/>
    </xf>
    <xf numFmtId="0" fontId="22" fillId="0" borderId="0" xfId="0" applyFont="1" applyAlignment="1">
      <alignment horizontal="right" vertical="center"/>
    </xf>
    <xf numFmtId="0" fontId="44" fillId="0" borderId="142" xfId="0" applyFont="1" applyBorder="1" applyAlignment="1">
      <alignment horizontal="center" vertical="center" shrinkToFit="1"/>
    </xf>
    <xf numFmtId="0" fontId="44" fillId="0" borderId="149" xfId="0" applyFont="1" applyFill="1" applyBorder="1" applyAlignment="1">
      <alignment horizontal="center" vertical="center" shrinkToFit="1"/>
    </xf>
    <xf numFmtId="0" fontId="44" fillId="0" borderId="53" xfId="0" applyFont="1" applyFill="1" applyBorder="1" applyAlignment="1">
      <alignment horizontal="center" vertical="center" shrinkToFit="1"/>
    </xf>
    <xf numFmtId="0" fontId="44" fillId="0" borderId="149" xfId="0" applyFont="1" applyFill="1" applyBorder="1" applyAlignment="1">
      <alignment horizontal="center" vertical="center" wrapText="1"/>
    </xf>
    <xf numFmtId="0" fontId="44" fillId="0" borderId="157" xfId="0" applyFont="1" applyFill="1" applyBorder="1" applyAlignment="1">
      <alignment horizontal="center" vertical="center" shrinkToFit="1"/>
    </xf>
    <xf numFmtId="0" fontId="18" fillId="0" borderId="0" xfId="0" applyFont="1" applyFill="1" applyAlignment="1">
      <alignment vertical="center"/>
    </xf>
    <xf numFmtId="0" fontId="19" fillId="0" borderId="0" xfId="0" applyFont="1" applyFill="1" applyAlignment="1">
      <alignment horizontal="left" vertical="center" shrinkToFit="1"/>
    </xf>
    <xf numFmtId="58" fontId="0" fillId="0" borderId="0" xfId="0" applyNumberFormat="1" applyFont="1">
      <alignment vertical="center"/>
    </xf>
    <xf numFmtId="0" fontId="0" fillId="0" borderId="0" xfId="0" applyFont="1">
      <alignment vertical="center"/>
    </xf>
    <xf numFmtId="0" fontId="74" fillId="0" borderId="0" xfId="0" applyFont="1">
      <alignment vertical="center"/>
    </xf>
    <xf numFmtId="0" fontId="32" fillId="5" borderId="0" xfId="0" applyNumberFormat="1" applyFont="1" applyFill="1" applyAlignment="1">
      <alignment vertical="center"/>
    </xf>
    <xf numFmtId="58" fontId="10" fillId="5" borderId="0" xfId="0" applyNumberFormat="1" applyFont="1" applyFill="1" applyAlignment="1">
      <alignment vertical="center" shrinkToFit="1"/>
    </xf>
    <xf numFmtId="0" fontId="23" fillId="5" borderId="0" xfId="0" applyFont="1" applyFill="1">
      <alignment vertical="center"/>
    </xf>
    <xf numFmtId="0" fontId="19" fillId="5" borderId="0" xfId="0" applyFont="1" applyFill="1">
      <alignment vertical="center"/>
    </xf>
    <xf numFmtId="0" fontId="19" fillId="5" borderId="0" xfId="0" applyFont="1" applyFill="1" applyAlignment="1">
      <alignment horizontal="right" vertical="center"/>
    </xf>
    <xf numFmtId="0" fontId="19" fillId="5" borderId="0" xfId="0" applyFont="1" applyFill="1" applyAlignment="1">
      <alignment horizontal="left" vertical="center"/>
    </xf>
    <xf numFmtId="58" fontId="18" fillId="0" borderId="0" xfId="0" applyNumberFormat="1" applyFont="1" applyAlignment="1">
      <alignment vertical="center"/>
    </xf>
    <xf numFmtId="0" fontId="19" fillId="0" borderId="0" xfId="0" applyFont="1" applyFill="1" applyAlignment="1">
      <alignment vertical="center" shrinkToFit="1"/>
    </xf>
    <xf numFmtId="0" fontId="27" fillId="0" borderId="0" xfId="0" applyFont="1" applyAlignment="1">
      <alignment horizontal="left" vertical="center"/>
    </xf>
    <xf numFmtId="0" fontId="39" fillId="0" borderId="0" xfId="0" applyFont="1" applyAlignment="1">
      <alignment horizontal="center" vertical="center"/>
    </xf>
    <xf numFmtId="0" fontId="18" fillId="0" borderId="1" xfId="0" applyFont="1" applyBorder="1">
      <alignment vertical="center"/>
    </xf>
    <xf numFmtId="176" fontId="18" fillId="5" borderId="0" xfId="0" applyNumberFormat="1" applyFont="1" applyFill="1">
      <alignment vertical="center"/>
    </xf>
    <xf numFmtId="0" fontId="27" fillId="0" borderId="2" xfId="0" applyFont="1" applyFill="1" applyBorder="1" applyAlignment="1">
      <alignment vertical="center"/>
    </xf>
    <xf numFmtId="0" fontId="60" fillId="0" borderId="59" xfId="1" applyFont="1" applyBorder="1" applyAlignment="1" applyProtection="1">
      <alignment vertical="center" shrinkToFit="1"/>
    </xf>
    <xf numFmtId="0" fontId="60" fillId="0" borderId="60" xfId="1" applyFont="1" applyBorder="1" applyAlignment="1" applyProtection="1">
      <alignment vertical="center" shrinkToFit="1"/>
    </xf>
    <xf numFmtId="0" fontId="60" fillId="0" borderId="61" xfId="1" applyFont="1" applyBorder="1" applyAlignment="1" applyProtection="1">
      <alignment vertical="center" shrinkToFit="1"/>
    </xf>
    <xf numFmtId="0" fontId="60" fillId="0" borderId="59" xfId="1" applyFont="1" applyFill="1" applyBorder="1" applyAlignment="1" applyProtection="1">
      <alignment vertical="center" shrinkToFit="1"/>
    </xf>
    <xf numFmtId="0" fontId="60" fillId="0" borderId="60" xfId="1" applyFont="1" applyFill="1" applyBorder="1" applyAlignment="1" applyProtection="1">
      <alignment vertical="center" shrinkToFit="1"/>
    </xf>
    <xf numFmtId="0" fontId="60" fillId="0" borderId="61" xfId="1" applyFont="1" applyFill="1" applyBorder="1" applyAlignment="1" applyProtection="1">
      <alignment vertical="center" shrinkToFit="1"/>
    </xf>
    <xf numFmtId="0" fontId="60" fillId="0" borderId="68" xfId="1" applyFont="1" applyFill="1" applyBorder="1" applyAlignment="1" applyProtection="1">
      <alignment vertical="center" shrinkToFit="1"/>
    </xf>
    <xf numFmtId="0" fontId="60" fillId="0" borderId="69" xfId="1" applyFont="1" applyFill="1" applyBorder="1" applyAlignment="1" applyProtection="1">
      <alignment vertical="center" shrinkToFit="1"/>
    </xf>
    <xf numFmtId="0" fontId="60" fillId="0" borderId="70" xfId="1" applyFont="1" applyFill="1" applyBorder="1" applyAlignment="1" applyProtection="1">
      <alignment vertical="center" shrinkToFit="1"/>
    </xf>
    <xf numFmtId="0" fontId="60" fillId="0" borderId="154" xfId="1" applyFont="1" applyFill="1" applyBorder="1" applyAlignment="1" applyProtection="1">
      <alignment vertical="center" shrinkToFit="1"/>
    </xf>
    <xf numFmtId="0" fontId="60" fillId="0" borderId="155" xfId="1" applyFont="1" applyFill="1" applyBorder="1" applyAlignment="1" applyProtection="1">
      <alignment vertical="center" shrinkToFit="1"/>
    </xf>
    <xf numFmtId="0" fontId="60" fillId="0" borderId="156" xfId="1" applyFont="1" applyFill="1" applyBorder="1" applyAlignment="1" applyProtection="1">
      <alignment vertical="center" shrinkToFit="1"/>
    </xf>
    <xf numFmtId="0" fontId="60" fillId="0" borderId="62" xfId="1" applyFont="1" applyBorder="1" applyAlignment="1" applyProtection="1">
      <alignment vertical="center"/>
    </xf>
    <xf numFmtId="0" fontId="60" fillId="0" borderId="63" xfId="1" applyFont="1" applyBorder="1" applyAlignment="1" applyProtection="1">
      <alignment vertical="center"/>
    </xf>
    <xf numFmtId="0" fontId="60" fillId="0" borderId="64" xfId="1" applyFont="1" applyBorder="1" applyAlignment="1" applyProtection="1">
      <alignment vertical="center"/>
    </xf>
    <xf numFmtId="0" fontId="60" fillId="0" borderId="68" xfId="1" applyFont="1" applyBorder="1" applyAlignment="1" applyProtection="1">
      <alignment vertical="center"/>
    </xf>
    <xf numFmtId="0" fontId="60" fillId="0" borderId="69" xfId="1" applyFont="1" applyBorder="1" applyAlignment="1" applyProtection="1">
      <alignment vertical="center"/>
    </xf>
    <xf numFmtId="0" fontId="60" fillId="0" borderId="70" xfId="1" applyFont="1" applyBorder="1" applyAlignment="1" applyProtection="1">
      <alignment vertical="center"/>
    </xf>
    <xf numFmtId="0" fontId="60" fillId="0" borderId="65" xfId="1" applyFont="1" applyBorder="1" applyAlignment="1" applyProtection="1">
      <alignment vertical="center" shrinkToFit="1"/>
    </xf>
    <xf numFmtId="0" fontId="60" fillId="0" borderId="66" xfId="1" applyFont="1" applyBorder="1" applyAlignment="1" applyProtection="1">
      <alignment vertical="center" shrinkToFit="1"/>
    </xf>
    <xf numFmtId="0" fontId="60" fillId="0" borderId="67" xfId="1" applyFont="1" applyBorder="1" applyAlignment="1" applyProtection="1">
      <alignment vertical="center" shrinkToFit="1"/>
    </xf>
    <xf numFmtId="0" fontId="60" fillId="0" borderId="143" xfId="1" applyFont="1" applyBorder="1" applyAlignment="1" applyProtection="1">
      <alignment vertical="center" shrinkToFit="1"/>
    </xf>
    <xf numFmtId="0" fontId="60" fillId="0" borderId="144" xfId="1" applyFont="1" applyBorder="1" applyAlignment="1" applyProtection="1">
      <alignment vertical="center" shrinkToFit="1"/>
    </xf>
    <xf numFmtId="0" fontId="60" fillId="0" borderId="59" xfId="1" applyFont="1" applyBorder="1" applyAlignment="1" applyProtection="1">
      <alignment vertical="center"/>
    </xf>
    <xf numFmtId="0" fontId="60" fillId="0" borderId="60" xfId="1" applyFont="1" applyBorder="1" applyAlignment="1" applyProtection="1">
      <alignment vertical="center"/>
    </xf>
    <xf numFmtId="0" fontId="60" fillId="0" borderId="61" xfId="1" applyFont="1" applyBorder="1" applyAlignment="1" applyProtection="1">
      <alignment vertical="center"/>
    </xf>
    <xf numFmtId="0" fontId="41" fillId="0" borderId="0" xfId="0" applyFont="1" applyAlignment="1">
      <alignment horizontal="center" vertical="center"/>
    </xf>
    <xf numFmtId="0" fontId="56" fillId="0" borderId="0" xfId="0" applyFont="1" applyFill="1" applyBorder="1" applyAlignment="1">
      <alignment horizontal="center" vertical="center" wrapText="1"/>
    </xf>
    <xf numFmtId="0" fontId="45" fillId="7" borderId="71" xfId="0" applyFont="1" applyFill="1" applyBorder="1" applyAlignment="1">
      <alignment horizontal="center" vertical="center"/>
    </xf>
    <xf numFmtId="0" fontId="45" fillId="7" borderId="55" xfId="0" applyFont="1" applyFill="1" applyBorder="1" applyAlignment="1">
      <alignment horizontal="center" vertical="center"/>
    </xf>
    <xf numFmtId="0" fontId="45" fillId="7" borderId="72" xfId="0" applyFont="1" applyFill="1" applyBorder="1" applyAlignment="1">
      <alignment horizontal="center" vertical="center"/>
    </xf>
    <xf numFmtId="0" fontId="43" fillId="0" borderId="59" xfId="1" applyFont="1" applyBorder="1" applyAlignment="1" applyProtection="1">
      <alignment vertical="center" shrinkToFit="1"/>
    </xf>
    <xf numFmtId="0" fontId="43" fillId="0" borderId="60" xfId="1" applyFont="1" applyBorder="1" applyAlignment="1" applyProtection="1">
      <alignment vertical="center" shrinkToFit="1"/>
    </xf>
    <xf numFmtId="0" fontId="43" fillId="0" borderId="61" xfId="1" applyFont="1" applyBorder="1" applyAlignment="1" applyProtection="1">
      <alignment vertical="center" shrinkToFit="1"/>
    </xf>
    <xf numFmtId="0" fontId="43" fillId="0" borderId="59" xfId="1" applyFont="1" applyBorder="1" applyAlignment="1" applyProtection="1">
      <alignment vertical="center"/>
    </xf>
    <xf numFmtId="0" fontId="43" fillId="0" borderId="60" xfId="1" applyFont="1" applyBorder="1" applyAlignment="1" applyProtection="1">
      <alignment vertical="center"/>
    </xf>
    <xf numFmtId="0" fontId="43" fillId="0" borderId="61" xfId="1" applyFont="1" applyBorder="1" applyAlignment="1" applyProtection="1">
      <alignment vertical="center"/>
    </xf>
    <xf numFmtId="0" fontId="60" fillId="0" borderId="66" xfId="1" applyFont="1" applyBorder="1" applyAlignment="1" applyProtection="1">
      <alignment horizontal="left" vertical="center"/>
    </xf>
    <xf numFmtId="0" fontId="60" fillId="0" borderId="150" xfId="1" applyFont="1" applyBorder="1" applyAlignment="1" applyProtection="1">
      <alignment vertical="center"/>
    </xf>
    <xf numFmtId="0" fontId="60" fillId="0" borderId="151" xfId="1" applyFont="1" applyBorder="1" applyAlignment="1" applyProtection="1">
      <alignment vertical="center"/>
    </xf>
    <xf numFmtId="0" fontId="60" fillId="0" borderId="145" xfId="1" applyFont="1" applyBorder="1" applyAlignment="1" applyProtection="1">
      <alignment vertical="center"/>
    </xf>
    <xf numFmtId="0" fontId="60" fillId="0" borderId="146" xfId="1" applyFont="1" applyBorder="1" applyAlignment="1" applyProtection="1">
      <alignment vertical="center"/>
    </xf>
    <xf numFmtId="0" fontId="60" fillId="0" borderId="65" xfId="1" applyFont="1" applyBorder="1" applyAlignment="1" applyProtection="1">
      <alignment vertical="center"/>
    </xf>
    <xf numFmtId="0" fontId="60" fillId="0" borderId="66" xfId="1" applyFont="1" applyBorder="1" applyAlignment="1" applyProtection="1">
      <alignment vertical="center"/>
    </xf>
    <xf numFmtId="0" fontId="60" fillId="0" borderId="67" xfId="1" applyFont="1" applyBorder="1" applyAlignment="1" applyProtection="1">
      <alignment vertical="center"/>
    </xf>
    <xf numFmtId="0" fontId="60" fillId="0" borderId="59" xfId="1" applyFont="1" applyBorder="1" applyAlignment="1" applyProtection="1">
      <alignment horizontal="left" vertical="center"/>
    </xf>
    <xf numFmtId="0" fontId="60" fillId="0" borderId="60" xfId="1" applyFont="1" applyBorder="1" applyAlignment="1" applyProtection="1">
      <alignment horizontal="left" vertical="center"/>
    </xf>
    <xf numFmtId="0" fontId="60" fillId="0" borderId="61" xfId="1" applyFont="1" applyBorder="1" applyAlignment="1" applyProtection="1">
      <alignment horizontal="left" vertical="center"/>
    </xf>
    <xf numFmtId="0" fontId="60" fillId="0" borderId="62" xfId="1" applyFont="1" applyBorder="1" applyAlignment="1" applyProtection="1">
      <alignment vertical="center" shrinkToFit="1"/>
    </xf>
    <xf numFmtId="0" fontId="60" fillId="0" borderId="63" xfId="1" applyFont="1" applyBorder="1" applyAlignment="1" applyProtection="1">
      <alignment vertical="center" shrinkToFit="1"/>
    </xf>
    <xf numFmtId="0" fontId="60" fillId="0" borderId="64" xfId="1" applyFont="1" applyBorder="1" applyAlignment="1" applyProtection="1">
      <alignment vertical="center" shrinkToFit="1"/>
    </xf>
    <xf numFmtId="0" fontId="43" fillId="0" borderId="68" xfId="1" applyFont="1" applyBorder="1" applyAlignment="1" applyProtection="1">
      <alignment vertical="center"/>
    </xf>
    <xf numFmtId="0" fontId="43" fillId="0" borderId="69" xfId="1" applyFont="1" applyBorder="1" applyAlignment="1" applyProtection="1">
      <alignment vertical="center"/>
    </xf>
    <xf numFmtId="0" fontId="43" fillId="0" borderId="70" xfId="1" applyFont="1" applyBorder="1" applyAlignment="1" applyProtection="1">
      <alignment vertical="center"/>
    </xf>
    <xf numFmtId="0" fontId="43" fillId="0" borderId="59" xfId="1" applyFont="1" applyBorder="1" applyAlignment="1" applyProtection="1">
      <alignment horizontal="left" vertical="center"/>
    </xf>
    <xf numFmtId="0" fontId="43" fillId="0" borderId="60" xfId="1" applyFont="1" applyBorder="1" applyAlignment="1" applyProtection="1">
      <alignment horizontal="left" vertical="center"/>
    </xf>
    <xf numFmtId="0" fontId="43" fillId="0" borderId="61" xfId="1" applyFont="1" applyBorder="1" applyAlignment="1" applyProtection="1">
      <alignment horizontal="left" vertical="center"/>
    </xf>
    <xf numFmtId="0" fontId="43" fillId="0" borderId="59" xfId="1" applyFont="1" applyBorder="1" applyAlignment="1" applyProtection="1">
      <alignment horizontal="left" vertical="center" shrinkToFit="1"/>
    </xf>
    <xf numFmtId="0" fontId="43" fillId="0" borderId="60" xfId="1" applyFont="1" applyBorder="1" applyAlignment="1" applyProtection="1">
      <alignment horizontal="left" vertical="center" shrinkToFit="1"/>
    </xf>
    <xf numFmtId="0" fontId="43" fillId="0" borderId="61" xfId="1" applyFont="1" applyBorder="1" applyAlignment="1" applyProtection="1">
      <alignment horizontal="left" vertical="center" shrinkToFit="1"/>
    </xf>
    <xf numFmtId="0" fontId="60" fillId="0" borderId="152" xfId="1" applyFont="1" applyBorder="1" applyAlignment="1" applyProtection="1">
      <alignment vertical="center"/>
    </xf>
    <xf numFmtId="0" fontId="60" fillId="0" borderId="153" xfId="1" applyFont="1" applyBorder="1" applyAlignment="1" applyProtection="1">
      <alignment vertical="center"/>
    </xf>
    <xf numFmtId="0" fontId="60" fillId="0" borderId="68" xfId="1" applyFont="1" applyBorder="1" applyAlignment="1" applyProtection="1">
      <alignment vertical="center" shrinkToFit="1"/>
    </xf>
    <xf numFmtId="0" fontId="60" fillId="0" borderId="69" xfId="1" applyFont="1" applyBorder="1" applyAlignment="1" applyProtection="1">
      <alignment vertical="center" shrinkToFit="1"/>
    </xf>
    <xf numFmtId="0" fontId="60" fillId="0" borderId="70" xfId="1" applyFont="1" applyBorder="1" applyAlignment="1" applyProtection="1">
      <alignment vertical="center" shrinkToFit="1"/>
    </xf>
    <xf numFmtId="0" fontId="60" fillId="0" borderId="154" xfId="1" applyFont="1" applyBorder="1" applyAlignment="1" applyProtection="1">
      <alignment vertical="center" shrinkToFit="1"/>
    </xf>
    <xf numFmtId="0" fontId="60" fillId="0" borderId="155" xfId="1" applyFont="1" applyBorder="1" applyAlignment="1" applyProtection="1">
      <alignment vertical="center" shrinkToFit="1"/>
    </xf>
    <xf numFmtId="0" fontId="60" fillId="0" borderId="156" xfId="1" applyFont="1" applyBorder="1" applyAlignment="1" applyProtection="1">
      <alignment vertical="center" shrinkToFit="1"/>
    </xf>
    <xf numFmtId="0" fontId="60" fillId="0" borderId="59" xfId="1" applyFont="1" applyBorder="1" applyAlignment="1" applyProtection="1">
      <alignment horizontal="left" vertical="center" shrinkToFit="1"/>
    </xf>
    <xf numFmtId="0" fontId="60" fillId="0" borderId="60" xfId="1" applyFont="1" applyBorder="1" applyAlignment="1" applyProtection="1">
      <alignment horizontal="left" vertical="center" shrinkToFit="1"/>
    </xf>
    <xf numFmtId="0" fontId="60" fillId="0" borderId="61" xfId="1" applyFont="1" applyBorder="1" applyAlignment="1" applyProtection="1">
      <alignment horizontal="left" vertical="center" shrinkToFit="1"/>
    </xf>
    <xf numFmtId="0" fontId="21" fillId="2" borderId="13" xfId="0" applyNumberFormat="1" applyFont="1" applyFill="1" applyBorder="1" applyAlignment="1">
      <alignment vertical="center"/>
    </xf>
    <xf numFmtId="0" fontId="21" fillId="2" borderId="0" xfId="0" applyNumberFormat="1" applyFont="1" applyFill="1" applyBorder="1" applyAlignment="1">
      <alignment vertical="center"/>
    </xf>
    <xf numFmtId="0" fontId="69" fillId="5" borderId="0" xfId="0" applyFont="1" applyFill="1" applyBorder="1">
      <alignment vertical="center"/>
    </xf>
    <xf numFmtId="0" fontId="69" fillId="5" borderId="14" xfId="0" applyFont="1" applyFill="1" applyBorder="1">
      <alignment vertical="center"/>
    </xf>
    <xf numFmtId="0" fontId="21" fillId="2" borderId="13" xfId="0" applyNumberFormat="1" applyFont="1" applyFill="1" applyBorder="1" applyAlignment="1">
      <alignment horizontal="left" vertical="center"/>
    </xf>
    <xf numFmtId="0" fontId="21" fillId="2" borderId="0" xfId="0" applyNumberFormat="1" applyFont="1" applyFill="1" applyBorder="1" applyAlignment="1">
      <alignment horizontal="left" vertical="center"/>
    </xf>
    <xf numFmtId="0" fontId="9" fillId="3" borderId="1" xfId="0" applyNumberFormat="1" applyFont="1" applyFill="1" applyBorder="1" applyAlignment="1">
      <alignment vertical="center"/>
    </xf>
    <xf numFmtId="0" fontId="9" fillId="3" borderId="3" xfId="0" applyNumberFormat="1" applyFont="1" applyFill="1" applyBorder="1" applyAlignment="1">
      <alignment vertical="center"/>
    </xf>
    <xf numFmtId="0" fontId="9" fillId="3" borderId="2" xfId="0" applyNumberFormat="1" applyFont="1" applyFill="1" applyBorder="1" applyAlignment="1">
      <alignment vertical="center"/>
    </xf>
    <xf numFmtId="0" fontId="21" fillId="2" borderId="4" xfId="0" applyNumberFormat="1" applyFont="1" applyFill="1" applyBorder="1" applyAlignment="1">
      <alignment vertical="center"/>
    </xf>
    <xf numFmtId="0" fontId="21" fillId="2" borderId="5" xfId="0" applyNumberFormat="1" applyFont="1" applyFill="1" applyBorder="1" applyAlignment="1">
      <alignment vertical="center"/>
    </xf>
    <xf numFmtId="0" fontId="21" fillId="2" borderId="12" xfId="0" applyNumberFormat="1" applyFont="1" applyFill="1" applyBorder="1" applyAlignment="1">
      <alignment vertical="center"/>
    </xf>
    <xf numFmtId="0" fontId="21" fillId="2" borderId="11" xfId="0" applyNumberFormat="1" applyFont="1" applyFill="1" applyBorder="1" applyAlignment="1">
      <alignment vertical="center"/>
    </xf>
    <xf numFmtId="0" fontId="22" fillId="0" borderId="73" xfId="0" applyFont="1" applyBorder="1" applyAlignment="1">
      <alignment horizontal="center" vertical="center"/>
    </xf>
    <xf numFmtId="0" fontId="22" fillId="0" borderId="74" xfId="0" applyFont="1" applyBorder="1" applyAlignment="1">
      <alignment horizontal="center" vertical="center"/>
    </xf>
    <xf numFmtId="0" fontId="22" fillId="0" borderId="75" xfId="0" applyFont="1" applyBorder="1" applyAlignment="1">
      <alignment horizontal="center" vertical="center"/>
    </xf>
    <xf numFmtId="0" fontId="18" fillId="0" borderId="2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21" xfId="0" applyFont="1" applyBorder="1" applyAlignment="1">
      <alignment vertical="center"/>
    </xf>
    <xf numFmtId="0" fontId="18" fillId="0" borderId="0" xfId="0" applyFont="1" applyBorder="1" applyAlignment="1">
      <alignment vertical="center"/>
    </xf>
    <xf numFmtId="0" fontId="18" fillId="0" borderId="20" xfId="0" applyFont="1" applyBorder="1" applyAlignment="1">
      <alignment vertical="center"/>
    </xf>
    <xf numFmtId="0" fontId="18" fillId="0" borderId="25" xfId="0" applyFont="1" applyBorder="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35" fillId="0" borderId="0" xfId="0" applyFont="1" applyAlignment="1">
      <alignment horizontal="center" vertical="center"/>
    </xf>
    <xf numFmtId="0" fontId="53" fillId="0" borderId="26"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applyBorder="1" applyAlignment="1">
      <alignment horizontal="center" vertical="center"/>
    </xf>
    <xf numFmtId="0" fontId="53" fillId="0" borderId="20" xfId="0" applyFont="1" applyBorder="1" applyAlignment="1">
      <alignment horizontal="center" vertical="center"/>
    </xf>
    <xf numFmtId="0" fontId="53" fillId="0" borderId="25"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18" fillId="0" borderId="26" xfId="0" applyFont="1" applyBorder="1" applyAlignment="1">
      <alignment horizontal="center" vertical="center"/>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18" fillId="0" borderId="0"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53" fillId="0" borderId="76" xfId="0" applyFont="1" applyBorder="1" applyAlignment="1">
      <alignment horizontal="center" vertical="center"/>
    </xf>
    <xf numFmtId="0" fontId="53" fillId="0" borderId="49" xfId="0" applyFont="1" applyBorder="1" applyAlignment="1">
      <alignment horizontal="center" vertical="center"/>
    </xf>
    <xf numFmtId="58" fontId="22" fillId="0" borderId="0" xfId="0" applyNumberFormat="1" applyFont="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18" fillId="0" borderId="77" xfId="0" applyFont="1" applyBorder="1" applyAlignment="1">
      <alignment horizontal="center" vertical="center"/>
    </xf>
    <xf numFmtId="0" fontId="53" fillId="0" borderId="78"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30" fillId="0" borderId="26"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24" fillId="0" borderId="0" xfId="0" applyFont="1" applyAlignment="1">
      <alignment horizontal="center" vertical="center"/>
    </xf>
    <xf numFmtId="49" fontId="73" fillId="0" borderId="26" xfId="0" applyNumberFormat="1" applyFont="1" applyBorder="1" applyAlignment="1">
      <alignment horizontal="left" vertical="center"/>
    </xf>
    <xf numFmtId="0" fontId="73" fillId="0" borderId="17" xfId="0" applyFont="1" applyBorder="1" applyAlignment="1">
      <alignment horizontal="left" vertical="center"/>
    </xf>
    <xf numFmtId="0" fontId="73" fillId="0" borderId="18" xfId="0" applyFont="1" applyBorder="1" applyAlignment="1">
      <alignment horizontal="left" vertical="center"/>
    </xf>
    <xf numFmtId="0" fontId="73" fillId="0" borderId="21" xfId="0" applyFont="1" applyBorder="1" applyAlignment="1">
      <alignment horizontal="left" vertical="center"/>
    </xf>
    <xf numFmtId="0" fontId="73" fillId="0" borderId="0" xfId="0" applyFont="1" applyBorder="1" applyAlignment="1">
      <alignment horizontal="left" vertical="center"/>
    </xf>
    <xf numFmtId="0" fontId="73" fillId="0" borderId="20" xfId="0" applyFont="1" applyBorder="1" applyAlignment="1">
      <alignment horizontal="left" vertical="center"/>
    </xf>
    <xf numFmtId="0" fontId="73" fillId="0" borderId="25" xfId="0" applyFont="1" applyBorder="1" applyAlignment="1">
      <alignment horizontal="left" vertical="center"/>
    </xf>
    <xf numFmtId="0" fontId="73" fillId="0" borderId="23" xfId="0" applyFont="1" applyBorder="1" applyAlignment="1">
      <alignment horizontal="left" vertical="center"/>
    </xf>
    <xf numFmtId="0" fontId="73" fillId="0" borderId="24" xfId="0" applyFont="1" applyBorder="1" applyAlignment="1">
      <alignment horizontal="left" vertical="center"/>
    </xf>
    <xf numFmtId="176" fontId="18" fillId="0" borderId="26" xfId="0" applyNumberFormat="1" applyFont="1" applyBorder="1" applyAlignment="1">
      <alignment horizontal="center" vertical="center"/>
    </xf>
    <xf numFmtId="176" fontId="18" fillId="0" borderId="17" xfId="0" applyNumberFormat="1" applyFont="1" applyBorder="1" applyAlignment="1">
      <alignment horizontal="center" vertical="center"/>
    </xf>
    <xf numFmtId="176" fontId="18" fillId="0" borderId="21"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18" fillId="0" borderId="25" xfId="0" applyNumberFormat="1" applyFont="1" applyBorder="1" applyAlignment="1">
      <alignment horizontal="center" vertical="center"/>
    </xf>
    <xf numFmtId="176" fontId="18" fillId="0" borderId="23" xfId="0" applyNumberFormat="1" applyFont="1" applyBorder="1" applyAlignment="1">
      <alignment horizontal="center" vertical="center"/>
    </xf>
    <xf numFmtId="0" fontId="26" fillId="0" borderId="26"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1" xfId="0" applyFont="1" applyBorder="1" applyAlignment="1">
      <alignment vertical="center"/>
    </xf>
    <xf numFmtId="0" fontId="26" fillId="0" borderId="0" xfId="0" applyFont="1" applyBorder="1" applyAlignment="1">
      <alignment vertical="center"/>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18" fillId="0" borderId="2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21" xfId="0" applyFont="1" applyBorder="1" applyAlignment="1">
      <alignment vertical="center" wrapText="1"/>
    </xf>
    <xf numFmtId="0" fontId="18" fillId="0" borderId="0" xfId="0" applyFont="1" applyBorder="1" applyAlignment="1">
      <alignment vertical="center" wrapText="1"/>
    </xf>
    <xf numFmtId="0" fontId="18" fillId="0" borderId="20" xfId="0" applyFont="1" applyBorder="1" applyAlignment="1">
      <alignment vertical="center" wrapText="1"/>
    </xf>
    <xf numFmtId="0" fontId="18" fillId="0" borderId="25" xfId="0" applyFont="1" applyBorder="1" applyAlignment="1">
      <alignment vertical="center" wrapText="1"/>
    </xf>
    <xf numFmtId="0" fontId="18" fillId="0" borderId="23" xfId="0" applyFont="1" applyBorder="1" applyAlignment="1">
      <alignment vertical="center" wrapText="1"/>
    </xf>
    <xf numFmtId="0" fontId="18" fillId="0" borderId="24" xfId="0" applyFont="1" applyBorder="1" applyAlignment="1">
      <alignment vertical="center" wrapText="1"/>
    </xf>
    <xf numFmtId="176" fontId="22" fillId="0" borderId="0" xfId="0" applyNumberFormat="1" applyFont="1" applyAlignment="1">
      <alignment horizontal="center" vertical="center"/>
    </xf>
    <xf numFmtId="0" fontId="28" fillId="0" borderId="0" xfId="0" applyFont="1" applyAlignment="1">
      <alignment horizontal="center" vertical="center"/>
    </xf>
    <xf numFmtId="176" fontId="22" fillId="0" borderId="0" xfId="0" applyNumberFormat="1"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center" vertical="center"/>
    </xf>
    <xf numFmtId="0" fontId="29"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35" fillId="2" borderId="0" xfId="0" applyFont="1" applyFill="1" applyAlignment="1">
      <alignment horizontal="left" vertical="center"/>
    </xf>
    <xf numFmtId="0" fontId="35" fillId="2" borderId="0" xfId="0" applyFont="1" applyFill="1" applyAlignment="1">
      <alignment vertical="center"/>
    </xf>
    <xf numFmtId="0" fontId="24" fillId="0" borderId="0" xfId="0" applyFont="1" applyAlignment="1">
      <alignment vertical="center"/>
    </xf>
    <xf numFmtId="0" fontId="24" fillId="0" borderId="0" xfId="0" applyFont="1" applyAlignment="1">
      <alignment horizontal="left" vertical="center"/>
    </xf>
    <xf numFmtId="176" fontId="22" fillId="0" borderId="0" xfId="0" applyNumberFormat="1" applyFont="1" applyFill="1" applyAlignment="1">
      <alignment horizontal="left" vertical="center"/>
    </xf>
    <xf numFmtId="0" fontId="32" fillId="0" borderId="0" xfId="0" applyFont="1" applyAlignment="1">
      <alignment horizontal="center" vertical="center"/>
    </xf>
    <xf numFmtId="176" fontId="19" fillId="0" borderId="0" xfId="0" applyNumberFormat="1" applyFont="1" applyAlignment="1">
      <alignment horizontal="left" vertical="center"/>
    </xf>
    <xf numFmtId="0" fontId="33" fillId="0" borderId="0" xfId="0" applyFont="1" applyAlignment="1">
      <alignment horizontal="left" vertical="center"/>
    </xf>
    <xf numFmtId="0" fontId="23" fillId="0" borderId="0" xfId="0" applyFont="1" applyAlignment="1">
      <alignment vertical="center"/>
    </xf>
    <xf numFmtId="0" fontId="22" fillId="0" borderId="0" xfId="0" applyFont="1" applyAlignment="1">
      <alignment horizontal="right" vertical="center"/>
    </xf>
    <xf numFmtId="58" fontId="70" fillId="0" borderId="0" xfId="0" applyNumberFormat="1" applyFont="1" applyAlignment="1">
      <alignment horizontal="center" vertical="center"/>
    </xf>
    <xf numFmtId="0" fontId="70" fillId="0" borderId="0" xfId="0" applyFont="1" applyAlignment="1">
      <alignment horizontal="center" vertical="center"/>
    </xf>
    <xf numFmtId="58" fontId="25" fillId="0" borderId="0" xfId="0" applyNumberFormat="1" applyFont="1" applyAlignment="1">
      <alignment horizontal="center" vertical="center"/>
    </xf>
    <xf numFmtId="0" fontId="25" fillId="0" borderId="0" xfId="0" applyFont="1" applyAlignment="1">
      <alignment horizontal="center" vertical="center"/>
    </xf>
    <xf numFmtId="0" fontId="22" fillId="0" borderId="12" xfId="0" applyFont="1" applyBorder="1" applyAlignment="1">
      <alignment horizontal="distributed" vertical="center"/>
    </xf>
    <xf numFmtId="0" fontId="22" fillId="0" borderId="11" xfId="0" applyFont="1" applyBorder="1" applyAlignment="1">
      <alignment horizontal="distributed" vertical="center"/>
    </xf>
    <xf numFmtId="0" fontId="22" fillId="0" borderId="10" xfId="0" applyFont="1" applyBorder="1" applyAlignment="1">
      <alignment horizontal="distributed" vertical="center"/>
    </xf>
    <xf numFmtId="0" fontId="25" fillId="0" borderId="12" xfId="0" applyFont="1" applyBorder="1" applyAlignment="1">
      <alignment vertical="center"/>
    </xf>
    <xf numFmtId="0" fontId="25" fillId="0" borderId="11" xfId="0" applyFont="1" applyBorder="1" applyAlignment="1">
      <alignment vertical="center"/>
    </xf>
    <xf numFmtId="0" fontId="25" fillId="0" borderId="10" xfId="0" applyFont="1" applyBorder="1" applyAlignment="1">
      <alignment vertical="center"/>
    </xf>
    <xf numFmtId="176" fontId="25" fillId="0" borderId="1" xfId="0" applyNumberFormat="1" applyFont="1" applyBorder="1" applyAlignment="1">
      <alignment horizontal="left" vertical="center"/>
    </xf>
    <xf numFmtId="176" fontId="25" fillId="0" borderId="3" xfId="0" applyNumberFormat="1" applyFont="1" applyBorder="1" applyAlignment="1">
      <alignment horizontal="left" vertical="center"/>
    </xf>
    <xf numFmtId="176" fontId="25" fillId="0" borderId="2" xfId="0" applyNumberFormat="1" applyFont="1" applyBorder="1" applyAlignment="1">
      <alignment horizontal="left" vertical="center"/>
    </xf>
    <xf numFmtId="176" fontId="25" fillId="0" borderId="0" xfId="0" applyNumberFormat="1" applyFont="1" applyAlignment="1">
      <alignment horizontal="center" vertical="center"/>
    </xf>
    <xf numFmtId="0" fontId="18" fillId="0" borderId="0" xfId="0" applyFont="1" applyAlignment="1">
      <alignment horizontal="center" vertical="center"/>
    </xf>
    <xf numFmtId="0" fontId="22" fillId="0" borderId="1" xfId="0" applyFont="1" applyBorder="1" applyAlignment="1">
      <alignment horizontal="distributed" vertical="center"/>
    </xf>
    <xf numFmtId="0" fontId="22" fillId="0" borderId="3" xfId="0" applyFont="1" applyBorder="1" applyAlignment="1">
      <alignment horizontal="distributed" vertical="center"/>
    </xf>
    <xf numFmtId="0" fontId="22" fillId="0" borderId="2" xfId="0" applyFont="1" applyBorder="1" applyAlignment="1">
      <alignment horizontal="distributed"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2" fillId="0" borderId="4" xfId="0" applyFont="1" applyBorder="1" applyAlignment="1">
      <alignment horizontal="distributed"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1" xfId="0" applyFont="1" applyBorder="1" applyAlignment="1">
      <alignment horizontal="right" vertical="center"/>
    </xf>
    <xf numFmtId="0" fontId="25" fillId="0" borderId="3" xfId="0" applyFont="1" applyBorder="1" applyAlignment="1">
      <alignment horizontal="right" vertical="center"/>
    </xf>
    <xf numFmtId="0" fontId="25" fillId="0" borderId="3" xfId="0" applyFont="1" applyBorder="1" applyAlignment="1">
      <alignment vertical="center"/>
    </xf>
    <xf numFmtId="0" fontId="18" fillId="0" borderId="1" xfId="0" applyFont="1" applyBorder="1" applyAlignment="1">
      <alignment horizontal="distributed" vertical="center" shrinkToFit="1"/>
    </xf>
    <xf numFmtId="0" fontId="27" fillId="0" borderId="3" xfId="0" applyFont="1" applyBorder="1" applyAlignment="1">
      <alignment horizontal="distributed" vertical="center" shrinkToFit="1"/>
    </xf>
    <xf numFmtId="0" fontId="27" fillId="0" borderId="2" xfId="0" applyFont="1" applyBorder="1" applyAlignment="1">
      <alignment horizontal="distributed" vertical="center" shrinkToFit="1"/>
    </xf>
    <xf numFmtId="0" fontId="22" fillId="0" borderId="15" xfId="0" applyFont="1" applyBorder="1" applyAlignment="1">
      <alignment vertical="center" textRotation="255" wrapText="1"/>
    </xf>
    <xf numFmtId="0" fontId="22" fillId="0" borderId="8" xfId="0" applyFont="1" applyBorder="1" applyAlignment="1">
      <alignment vertical="center" textRotation="255" wrapText="1"/>
    </xf>
    <xf numFmtId="0" fontId="22" fillId="0" borderId="9" xfId="0" applyFont="1" applyBorder="1" applyAlignment="1">
      <alignment vertical="center" textRotation="255" wrapText="1"/>
    </xf>
    <xf numFmtId="0" fontId="27" fillId="0" borderId="3" xfId="0" applyFont="1" applyBorder="1" applyAlignment="1">
      <alignment horizontal="distributed" vertical="center"/>
    </xf>
    <xf numFmtId="0" fontId="27" fillId="0" borderId="2" xfId="0" applyFont="1" applyBorder="1" applyAlignment="1">
      <alignment horizontal="distributed" vertical="center"/>
    </xf>
    <xf numFmtId="0" fontId="27" fillId="0" borderId="3" xfId="0" applyFont="1" applyBorder="1" applyAlignment="1">
      <alignment horizontal="right" vertical="center"/>
    </xf>
    <xf numFmtId="0" fontId="27" fillId="0" borderId="11" xfId="0" applyFont="1" applyBorder="1" applyAlignment="1">
      <alignment vertical="center"/>
    </xf>
    <xf numFmtId="0" fontId="27" fillId="0" borderId="10" xfId="0" applyFont="1" applyBorder="1" applyAlignment="1">
      <alignment vertical="center"/>
    </xf>
    <xf numFmtId="0" fontId="25" fillId="0" borderId="1" xfId="0" applyFont="1" applyBorder="1" applyAlignment="1">
      <alignment vertical="center"/>
    </xf>
    <xf numFmtId="0" fontId="25" fillId="0" borderId="2"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8" xfId="0" applyFont="1" applyBorder="1" applyAlignment="1">
      <alignment vertical="center" textRotation="255" wrapText="1"/>
    </xf>
    <xf numFmtId="58" fontId="25" fillId="0" borderId="1" xfId="0" applyNumberFormat="1"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xf>
    <xf numFmtId="0" fontId="58" fillId="0" borderId="12" xfId="0" applyFont="1" applyBorder="1" applyAlignment="1">
      <alignment horizontal="left" vertical="center" wrapText="1"/>
    </xf>
    <xf numFmtId="0" fontId="58" fillId="0" borderId="10" xfId="0" applyFont="1" applyBorder="1" applyAlignment="1">
      <alignment horizontal="left" vertical="center" wrapText="1"/>
    </xf>
    <xf numFmtId="0" fontId="58" fillId="0" borderId="4" xfId="0" applyFont="1" applyBorder="1" applyAlignment="1">
      <alignment horizontal="left" vertical="center" wrapText="1"/>
    </xf>
    <xf numFmtId="0" fontId="58" fillId="0" borderId="6" xfId="0" applyFont="1" applyBorder="1" applyAlignment="1">
      <alignment horizontal="left" vertical="center" wrapText="1"/>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6"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6"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2"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12" xfId="0" applyFont="1" applyFill="1" applyBorder="1" applyAlignment="1">
      <alignment vertical="center" wrapText="1"/>
    </xf>
    <xf numFmtId="0" fontId="33" fillId="2" borderId="11" xfId="0" applyFont="1" applyFill="1" applyBorder="1" applyAlignment="1">
      <alignment vertical="center" wrapText="1"/>
    </xf>
    <xf numFmtId="0" fontId="33" fillId="2" borderId="10" xfId="0" applyFont="1" applyFill="1" applyBorder="1" applyAlignment="1">
      <alignment vertical="center" wrapText="1"/>
    </xf>
    <xf numFmtId="0" fontId="33" fillId="2" borderId="4" xfId="0" applyFont="1" applyFill="1" applyBorder="1" applyAlignment="1">
      <alignment vertical="center" wrapText="1"/>
    </xf>
    <xf numFmtId="0" fontId="33" fillId="2" borderId="5" xfId="0" applyFont="1" applyFill="1" applyBorder="1" applyAlignment="1">
      <alignment vertical="center" wrapText="1"/>
    </xf>
    <xf numFmtId="0" fontId="33" fillId="2" borderId="6" xfId="0" applyFont="1" applyFill="1" applyBorder="1" applyAlignment="1">
      <alignment vertical="center" wrapText="1"/>
    </xf>
    <xf numFmtId="181" fontId="32" fillId="2" borderId="15" xfId="0" applyNumberFormat="1" applyFont="1" applyFill="1" applyBorder="1" applyAlignment="1">
      <alignment horizontal="center" vertical="center"/>
    </xf>
    <xf numFmtId="181" fontId="32" fillId="2" borderId="9" xfId="0" applyNumberFormat="1" applyFont="1" applyFill="1" applyBorder="1" applyAlignment="1">
      <alignment horizontal="center" vertical="center"/>
    </xf>
    <xf numFmtId="0" fontId="32" fillId="0" borderId="15" xfId="0" applyFont="1" applyFill="1" applyBorder="1" applyAlignment="1">
      <alignment horizontal="center" vertical="center"/>
    </xf>
    <xf numFmtId="0" fontId="32" fillId="0" borderId="9" xfId="0" applyFont="1" applyFill="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176" fontId="6" fillId="5" borderId="0" xfId="0" applyNumberFormat="1" applyFont="1" applyFill="1" applyAlignment="1">
      <alignment horizontal="left" vertical="center"/>
    </xf>
    <xf numFmtId="0" fontId="22" fillId="2" borderId="1"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5" fillId="0" borderId="13" xfId="0" applyFont="1" applyBorder="1" applyAlignment="1">
      <alignment horizontal="left" vertical="center"/>
    </xf>
    <xf numFmtId="0" fontId="25" fillId="0" borderId="0" xfId="0" applyFont="1" applyBorder="1" applyAlignment="1">
      <alignment horizontal="left" vertical="center"/>
    </xf>
    <xf numFmtId="0" fontId="25" fillId="2" borderId="1"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2" fillId="0" borderId="15" xfId="0" applyFont="1" applyBorder="1" applyAlignment="1">
      <alignment vertical="center" textRotation="255"/>
    </xf>
    <xf numFmtId="0" fontId="22" fillId="0" borderId="9" xfId="0" applyFont="1" applyBorder="1" applyAlignment="1">
      <alignment vertical="center" textRotation="255"/>
    </xf>
    <xf numFmtId="176" fontId="19" fillId="2" borderId="0" xfId="0" applyNumberFormat="1" applyFont="1" applyFill="1" applyAlignment="1">
      <alignment horizontal="center" vertical="center"/>
    </xf>
    <xf numFmtId="176" fontId="25" fillId="2" borderId="0" xfId="0" applyNumberFormat="1" applyFont="1" applyFill="1" applyAlignment="1">
      <alignment horizontal="center"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13" xfId="0" applyFont="1" applyBorder="1" applyAlignment="1">
      <alignment horizontal="distributed" vertical="center"/>
    </xf>
    <xf numFmtId="0" fontId="22" fillId="0" borderId="0" xfId="0" applyFont="1" applyBorder="1" applyAlignment="1">
      <alignment horizontal="distributed" vertical="center"/>
    </xf>
    <xf numFmtId="0" fontId="22" fillId="0" borderId="14" xfId="0" applyFont="1" applyBorder="1" applyAlignment="1">
      <alignment horizontal="distributed" vertical="center"/>
    </xf>
    <xf numFmtId="0" fontId="27" fillId="0" borderId="0" xfId="0" applyFont="1" applyAlignment="1">
      <alignment horizontal="center" vertical="center"/>
    </xf>
    <xf numFmtId="0" fontId="27" fillId="5" borderId="12" xfId="0" applyNumberFormat="1" applyFont="1" applyFill="1" applyBorder="1" applyAlignment="1">
      <alignment horizontal="left" vertical="center" wrapText="1"/>
    </xf>
    <xf numFmtId="0" fontId="27" fillId="5" borderId="11" xfId="0" applyNumberFormat="1" applyFont="1" applyFill="1" applyBorder="1" applyAlignment="1">
      <alignment horizontal="left" vertical="center" wrapText="1"/>
    </xf>
    <xf numFmtId="0" fontId="27" fillId="5" borderId="10" xfId="0" applyNumberFormat="1" applyFont="1" applyFill="1" applyBorder="1" applyAlignment="1">
      <alignment horizontal="left" vertical="center" wrapText="1"/>
    </xf>
    <xf numFmtId="0" fontId="27" fillId="5" borderId="13" xfId="0" applyNumberFormat="1" applyFont="1" applyFill="1" applyBorder="1" applyAlignment="1">
      <alignment horizontal="left" vertical="center" wrapText="1"/>
    </xf>
    <xf numFmtId="0" fontId="27" fillId="5" borderId="0" xfId="0" applyNumberFormat="1" applyFont="1" applyFill="1" applyBorder="1" applyAlignment="1">
      <alignment horizontal="left" vertical="center" wrapText="1"/>
    </xf>
    <xf numFmtId="0" fontId="27" fillId="5" borderId="14" xfId="0" applyNumberFormat="1" applyFont="1" applyFill="1" applyBorder="1" applyAlignment="1">
      <alignment horizontal="left" vertical="center" wrapText="1"/>
    </xf>
    <xf numFmtId="0" fontId="27" fillId="5" borderId="4" xfId="0" applyNumberFormat="1" applyFont="1" applyFill="1" applyBorder="1" applyAlignment="1">
      <alignment horizontal="left" vertical="center" wrapText="1"/>
    </xf>
    <xf numFmtId="0" fontId="27" fillId="5" borderId="5" xfId="0" applyNumberFormat="1" applyFont="1" applyFill="1" applyBorder="1" applyAlignment="1">
      <alignment horizontal="left" vertical="center" wrapText="1"/>
    </xf>
    <xf numFmtId="0" fontId="27" fillId="5" borderId="6" xfId="0" applyNumberFormat="1" applyFont="1" applyFill="1" applyBorder="1" applyAlignment="1">
      <alignment horizontal="left"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0" fillId="5" borderId="12" xfId="0" applyNumberFormat="1" applyFont="1" applyFill="1" applyBorder="1" applyAlignment="1">
      <alignment horizontal="left" vertical="center" wrapText="1"/>
    </xf>
    <xf numFmtId="0" fontId="10" fillId="5" borderId="11" xfId="0" applyNumberFormat="1" applyFont="1" applyFill="1" applyBorder="1" applyAlignment="1">
      <alignment horizontal="left" vertical="center" wrapText="1"/>
    </xf>
    <xf numFmtId="0" fontId="10" fillId="5" borderId="10" xfId="0" applyNumberFormat="1" applyFont="1" applyFill="1" applyBorder="1" applyAlignment="1">
      <alignment horizontal="left" vertical="center" wrapText="1"/>
    </xf>
    <xf numFmtId="0" fontId="10" fillId="5" borderId="13" xfId="0" applyNumberFormat="1" applyFont="1" applyFill="1" applyBorder="1" applyAlignment="1">
      <alignment horizontal="left" vertical="center" wrapText="1"/>
    </xf>
    <xf numFmtId="0" fontId="10" fillId="5" borderId="0" xfId="0" applyNumberFormat="1" applyFont="1" applyFill="1" applyBorder="1" applyAlignment="1">
      <alignment horizontal="left" vertical="center" wrapText="1"/>
    </xf>
    <xf numFmtId="0" fontId="10" fillId="5" borderId="14" xfId="0" applyNumberFormat="1" applyFont="1" applyFill="1" applyBorder="1" applyAlignment="1">
      <alignment horizontal="left" vertical="center" wrapText="1"/>
    </xf>
    <xf numFmtId="0" fontId="10" fillId="5" borderId="4" xfId="0" applyNumberFormat="1" applyFont="1" applyFill="1" applyBorder="1" applyAlignment="1">
      <alignment horizontal="left" vertical="center" wrapText="1"/>
    </xf>
    <xf numFmtId="0" fontId="10" fillId="5" borderId="5" xfId="0" applyNumberFormat="1" applyFont="1" applyFill="1" applyBorder="1" applyAlignment="1">
      <alignment horizontal="left" vertical="center" wrapText="1"/>
    </xf>
    <xf numFmtId="0" fontId="10" fillId="5" borderId="6" xfId="0" applyNumberFormat="1" applyFont="1" applyFill="1" applyBorder="1" applyAlignment="1">
      <alignment horizontal="left" vertical="center" wrapText="1"/>
    </xf>
    <xf numFmtId="176" fontId="27" fillId="0" borderId="13" xfId="0" applyNumberFormat="1" applyFont="1" applyFill="1" applyBorder="1" applyAlignment="1">
      <alignment horizontal="center" vertical="center"/>
    </xf>
    <xf numFmtId="176" fontId="27" fillId="0" borderId="14" xfId="0" applyNumberFormat="1" applyFont="1" applyFill="1" applyBorder="1" applyAlignment="1">
      <alignment horizontal="center" vertical="center"/>
    </xf>
    <xf numFmtId="0" fontId="10" fillId="0" borderId="0" xfId="0" applyFont="1" applyAlignment="1">
      <alignment horizontal="left" vertical="center"/>
    </xf>
    <xf numFmtId="0" fontId="19" fillId="0" borderId="0" xfId="0" applyFont="1" applyAlignment="1">
      <alignment horizontal="center" vertical="center"/>
    </xf>
    <xf numFmtId="0" fontId="27" fillId="5" borderId="12" xfId="0" applyNumberFormat="1" applyFont="1" applyFill="1" applyBorder="1" applyAlignment="1">
      <alignment horizontal="left" vertical="center"/>
    </xf>
    <xf numFmtId="0" fontId="27" fillId="5" borderId="11" xfId="0" applyNumberFormat="1" applyFont="1" applyFill="1" applyBorder="1" applyAlignment="1">
      <alignment horizontal="left" vertical="center"/>
    </xf>
    <xf numFmtId="0" fontId="27" fillId="5" borderId="10" xfId="0" applyNumberFormat="1" applyFont="1" applyFill="1" applyBorder="1" applyAlignment="1">
      <alignment horizontal="left" vertical="center"/>
    </xf>
    <xf numFmtId="0" fontId="27" fillId="5" borderId="13" xfId="0" applyNumberFormat="1" applyFont="1" applyFill="1" applyBorder="1" applyAlignment="1">
      <alignment horizontal="left" vertical="center"/>
    </xf>
    <xf numFmtId="0" fontId="27" fillId="5" borderId="0" xfId="0" applyNumberFormat="1" applyFont="1" applyFill="1" applyBorder="1" applyAlignment="1">
      <alignment horizontal="left" vertical="center"/>
    </xf>
    <xf numFmtId="0" fontId="27" fillId="5" borderId="14" xfId="0" applyNumberFormat="1" applyFont="1" applyFill="1" applyBorder="1" applyAlignment="1">
      <alignment horizontal="left" vertical="center"/>
    </xf>
    <xf numFmtId="0" fontId="27" fillId="5" borderId="4" xfId="0" applyNumberFormat="1" applyFont="1" applyFill="1" applyBorder="1" applyAlignment="1">
      <alignment horizontal="left" vertical="center"/>
    </xf>
    <xf numFmtId="0" fontId="27" fillId="5" borderId="5" xfId="0" applyNumberFormat="1" applyFont="1" applyFill="1" applyBorder="1" applyAlignment="1">
      <alignment horizontal="left" vertical="center"/>
    </xf>
    <xf numFmtId="0" fontId="27" fillId="5" borderId="6" xfId="0" applyNumberFormat="1" applyFont="1" applyFill="1" applyBorder="1" applyAlignment="1">
      <alignment horizontal="left" vertical="center"/>
    </xf>
    <xf numFmtId="0" fontId="19" fillId="0" borderId="0" xfId="0" applyFont="1" applyAlignment="1">
      <alignment horizontal="left" vertical="center"/>
    </xf>
    <xf numFmtId="58" fontId="32" fillId="5" borderId="0" xfId="0" applyNumberFormat="1" applyFont="1" applyFill="1" applyAlignment="1">
      <alignment horizontal="center" vertical="center"/>
    </xf>
    <xf numFmtId="0" fontId="32" fillId="5" borderId="0" xfId="0" applyFont="1" applyFill="1" applyAlignment="1">
      <alignment horizontal="center" vertical="center"/>
    </xf>
    <xf numFmtId="0" fontId="6" fillId="0" borderId="23" xfId="0" applyFont="1" applyFill="1" applyBorder="1" applyAlignment="1">
      <alignment horizontal="center" vertical="center"/>
    </xf>
    <xf numFmtId="0" fontId="39" fillId="5" borderId="80" xfId="0" applyFont="1" applyFill="1" applyBorder="1" applyAlignment="1">
      <alignment horizontal="left" vertical="center"/>
    </xf>
    <xf numFmtId="0" fontId="39" fillId="5" borderId="81" xfId="0" applyFont="1" applyFill="1" applyBorder="1" applyAlignment="1">
      <alignment horizontal="left" vertical="center"/>
    </xf>
    <xf numFmtId="0" fontId="39" fillId="5" borderId="39" xfId="0" applyFont="1" applyFill="1" applyBorder="1" applyAlignment="1">
      <alignment horizontal="left" vertical="center"/>
    </xf>
    <xf numFmtId="0" fontId="39" fillId="5" borderId="34" xfId="0" applyFont="1" applyFill="1" applyBorder="1" applyAlignment="1">
      <alignment vertical="center"/>
    </xf>
    <xf numFmtId="0" fontId="39" fillId="5" borderId="35" xfId="0" applyFont="1" applyFill="1" applyBorder="1" applyAlignment="1">
      <alignment vertical="center"/>
    </xf>
    <xf numFmtId="0" fontId="39" fillId="5" borderId="111" xfId="0" applyFont="1" applyFill="1" applyBorder="1" applyAlignment="1">
      <alignment vertical="center"/>
    </xf>
    <xf numFmtId="176" fontId="6" fillId="2" borderId="0" xfId="0" applyNumberFormat="1" applyFont="1" applyFill="1" applyAlignment="1">
      <alignment horizontal="center" vertical="center"/>
    </xf>
    <xf numFmtId="0" fontId="2" fillId="0" borderId="147" xfId="0" applyFont="1" applyBorder="1" applyAlignment="1">
      <alignment horizontal="center" vertical="center"/>
    </xf>
    <xf numFmtId="0" fontId="2" fillId="0" borderId="98" xfId="0" applyFont="1" applyBorder="1" applyAlignment="1">
      <alignment horizontal="center" vertical="center"/>
    </xf>
    <xf numFmtId="0" fontId="2" fillId="0" borderId="148" xfId="0" applyFont="1" applyBorder="1" applyAlignment="1">
      <alignment horizontal="center" vertical="center"/>
    </xf>
    <xf numFmtId="0" fontId="55" fillId="5" borderId="11" xfId="0" applyFont="1" applyFill="1" applyBorder="1" applyAlignment="1">
      <alignment horizontal="left" vertical="center" wrapText="1"/>
    </xf>
    <xf numFmtId="0" fontId="55" fillId="5" borderId="0" xfId="0" applyFont="1" applyFill="1" applyBorder="1" applyAlignment="1">
      <alignment horizontal="left" vertical="center" wrapText="1"/>
    </xf>
    <xf numFmtId="0" fontId="2" fillId="5" borderId="23" xfId="0" applyFont="1" applyFill="1" applyBorder="1" applyAlignment="1">
      <alignment horizontal="left" vertical="center"/>
    </xf>
    <xf numFmtId="49" fontId="38" fillId="2" borderId="5" xfId="0" applyNumberFormat="1" applyFont="1" applyFill="1" applyBorder="1" applyAlignment="1">
      <alignment horizontal="left" vertical="center"/>
    </xf>
    <xf numFmtId="49" fontId="38" fillId="2" borderId="37" xfId="0" applyNumberFormat="1" applyFont="1" applyFill="1" applyBorder="1" applyAlignment="1">
      <alignment horizontal="left" vertical="center"/>
    </xf>
    <xf numFmtId="0" fontId="5" fillId="2" borderId="32" xfId="0" applyFont="1" applyFill="1" applyBorder="1" applyAlignment="1">
      <alignment vertical="center"/>
    </xf>
    <xf numFmtId="0" fontId="5" fillId="2" borderId="3" xfId="0" applyFont="1" applyFill="1" applyBorder="1" applyAlignment="1">
      <alignment vertical="center"/>
    </xf>
    <xf numFmtId="0" fontId="5" fillId="2" borderId="82" xfId="0" applyFont="1" applyFill="1" applyBorder="1" applyAlignment="1">
      <alignment vertical="center"/>
    </xf>
    <xf numFmtId="0" fontId="2" fillId="2" borderId="3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79"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5" borderId="0" xfId="0" applyFont="1" applyFill="1" applyAlignment="1">
      <alignment horizontal="center" vertical="center"/>
    </xf>
    <xf numFmtId="0" fontId="2" fillId="0" borderId="29" xfId="0" applyFont="1" applyBorder="1" applyAlignment="1">
      <alignment horizontal="center" vertical="distributed"/>
    </xf>
    <xf numFmtId="0" fontId="2" fillId="0" borderId="30" xfId="0" applyFont="1" applyBorder="1" applyAlignment="1">
      <alignment horizontal="center" vertical="distributed"/>
    </xf>
    <xf numFmtId="0" fontId="2" fillId="0" borderId="31" xfId="0" applyFont="1" applyBorder="1" applyAlignment="1">
      <alignment horizontal="center" vertical="distributed"/>
    </xf>
    <xf numFmtId="0" fontId="2" fillId="0" borderId="33" xfId="0" applyFont="1" applyBorder="1" applyAlignment="1">
      <alignment horizontal="center" vertical="distributed"/>
    </xf>
    <xf numFmtId="0" fontId="2" fillId="0" borderId="11" xfId="0" applyFont="1" applyBorder="1" applyAlignment="1">
      <alignment horizontal="center" vertical="distributed"/>
    </xf>
    <xf numFmtId="0" fontId="2" fillId="0" borderId="79" xfId="0" applyFont="1" applyBorder="1" applyAlignment="1">
      <alignment horizontal="center" vertical="distributed"/>
    </xf>
    <xf numFmtId="0" fontId="2" fillId="0" borderId="34" xfId="0" applyFont="1" applyBorder="1" applyAlignment="1">
      <alignment horizontal="center" vertical="distributed"/>
    </xf>
    <xf numFmtId="0" fontId="2" fillId="0" borderId="35" xfId="0" applyFont="1" applyBorder="1" applyAlignment="1">
      <alignment horizontal="center" vertical="distributed"/>
    </xf>
    <xf numFmtId="0" fontId="2" fillId="0" borderId="111" xfId="0" applyFont="1" applyBorder="1" applyAlignment="1">
      <alignment horizontal="center" vertical="distributed"/>
    </xf>
    <xf numFmtId="0" fontId="2" fillId="0" borderId="32" xfId="0" applyFont="1" applyBorder="1" applyAlignment="1">
      <alignment horizontal="center" vertical="distributed"/>
    </xf>
    <xf numFmtId="0" fontId="2" fillId="0" borderId="3" xfId="0" applyFont="1" applyBorder="1" applyAlignment="1">
      <alignment horizontal="center" vertical="distributed"/>
    </xf>
    <xf numFmtId="0" fontId="2" fillId="0" borderId="82" xfId="0" applyFont="1" applyBorder="1" applyAlignment="1">
      <alignment horizontal="center" vertical="distributed"/>
    </xf>
    <xf numFmtId="0" fontId="2" fillId="0" borderId="56" xfId="0" applyFont="1" applyBorder="1" applyAlignment="1">
      <alignment horizontal="center" vertical="distributed"/>
    </xf>
    <xf numFmtId="0" fontId="2" fillId="0" borderId="57" xfId="0" applyFont="1" applyBorder="1" applyAlignment="1">
      <alignment horizontal="center" vertical="distributed"/>
    </xf>
    <xf numFmtId="0" fontId="2" fillId="0" borderId="58" xfId="0" applyFont="1" applyBorder="1" applyAlignment="1">
      <alignment horizontal="center" vertical="distributed"/>
    </xf>
    <xf numFmtId="0" fontId="2" fillId="5" borderId="0" xfId="0" applyFont="1" applyFill="1" applyBorder="1" applyAlignment="1">
      <alignment horizontal="center" vertical="center"/>
    </xf>
    <xf numFmtId="0" fontId="2" fillId="5" borderId="113" xfId="0" applyFont="1" applyFill="1" applyBorder="1" applyAlignment="1">
      <alignment horizontal="center" vertical="center"/>
    </xf>
    <xf numFmtId="0" fontId="8" fillId="0" borderId="42" xfId="0" applyFont="1" applyBorder="1" applyAlignment="1">
      <alignment horizontal="left" vertical="center" wrapText="1"/>
    </xf>
    <xf numFmtId="0" fontId="8" fillId="0" borderId="90" xfId="0" applyFont="1" applyBorder="1" applyAlignment="1">
      <alignment horizontal="left" vertical="center" wrapText="1"/>
    </xf>
    <xf numFmtId="0" fontId="8" fillId="0" borderId="91" xfId="0" applyFont="1" applyBorder="1" applyAlignment="1">
      <alignment horizontal="left" vertical="center" wrapText="1"/>
    </xf>
    <xf numFmtId="0" fontId="2" fillId="0" borderId="84" xfId="0" applyFont="1" applyBorder="1" applyAlignment="1">
      <alignment horizontal="distributed" vertical="distributed" indent="1"/>
    </xf>
    <xf numFmtId="0" fontId="2" fillId="0" borderId="18" xfId="0" applyFont="1" applyBorder="1" applyAlignment="1">
      <alignment horizontal="distributed" vertical="distributed" indent="1"/>
    </xf>
    <xf numFmtId="0" fontId="2" fillId="0" borderId="12" xfId="0" applyFont="1" applyBorder="1" applyAlignment="1">
      <alignment horizontal="distributed" vertical="distributed" indent="1"/>
    </xf>
    <xf numFmtId="0" fontId="2" fillId="0" borderId="79" xfId="0" applyFont="1" applyBorder="1" applyAlignment="1">
      <alignment horizontal="distributed" vertical="distributed" indent="1"/>
    </xf>
    <xf numFmtId="0" fontId="8" fillId="0" borderId="90" xfId="0" applyFont="1" applyBorder="1" applyAlignment="1">
      <alignment horizontal="center" vertical="center" wrapText="1"/>
    </xf>
    <xf numFmtId="0" fontId="2" fillId="0" borderId="114" xfId="0" applyFont="1" applyBorder="1" applyAlignment="1">
      <alignment horizontal="center" vertical="center" textRotation="255"/>
    </xf>
    <xf numFmtId="0" fontId="2" fillId="0" borderId="115" xfId="0" applyFont="1" applyBorder="1" applyAlignment="1">
      <alignment horizontal="center" vertical="center" textRotation="255"/>
    </xf>
    <xf numFmtId="0" fontId="2" fillId="0" borderId="116" xfId="0" applyFont="1" applyBorder="1" applyAlignment="1">
      <alignment horizontal="center" vertical="center" textRotation="255"/>
    </xf>
    <xf numFmtId="0" fontId="55" fillId="2" borderId="11"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5" xfId="0" applyFont="1" applyFill="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7" fillId="0" borderId="0" xfId="0" applyFont="1" applyBorder="1" applyAlignment="1">
      <alignment horizontal="center" vertical="center" textRotation="255"/>
    </xf>
    <xf numFmtId="0" fontId="2" fillId="0" borderId="0" xfId="0" applyFont="1" applyAlignment="1">
      <alignment horizontal="center" textRotation="180"/>
    </xf>
    <xf numFmtId="0" fontId="39" fillId="0" borderId="12" xfId="0" applyFont="1" applyBorder="1" applyAlignment="1">
      <alignment horizontal="center" vertical="center" textRotation="255"/>
    </xf>
    <xf numFmtId="0" fontId="39" fillId="0" borderId="10" xfId="0" applyFont="1" applyBorder="1" applyAlignment="1">
      <alignment horizontal="center" vertical="center" textRotation="255"/>
    </xf>
    <xf numFmtId="0" fontId="39" fillId="0" borderId="13" xfId="0" applyFont="1" applyBorder="1" applyAlignment="1">
      <alignment horizontal="center" vertical="center" textRotation="255"/>
    </xf>
    <xf numFmtId="0" fontId="39" fillId="0" borderId="14" xfId="0" applyFont="1" applyBorder="1" applyAlignment="1">
      <alignment horizontal="center" vertical="center" textRotation="255"/>
    </xf>
    <xf numFmtId="0" fontId="5" fillId="5" borderId="86" xfId="0" applyFont="1" applyFill="1" applyBorder="1" applyAlignment="1">
      <alignment horizontal="center" vertical="center" textRotation="255"/>
    </xf>
    <xf numFmtId="0" fontId="5" fillId="5" borderId="87" xfId="0" applyFont="1" applyFill="1" applyBorder="1" applyAlignment="1">
      <alignment horizontal="center" vertical="center" textRotation="255"/>
    </xf>
    <xf numFmtId="0" fontId="5" fillId="5" borderId="14" xfId="0" applyFont="1" applyFill="1" applyBorder="1" applyAlignment="1">
      <alignment horizontal="center" vertical="center" textRotation="255"/>
    </xf>
    <xf numFmtId="0" fontId="2" fillId="0" borderId="89" xfId="0" applyFont="1" applyBorder="1" applyAlignment="1">
      <alignment horizontal="center" vertical="distributed" textRotation="255"/>
    </xf>
    <xf numFmtId="0" fontId="2" fillId="0" borderId="90" xfId="0" applyFont="1" applyBorder="1" applyAlignment="1">
      <alignment horizontal="center" vertical="distributed" textRotation="255"/>
    </xf>
    <xf numFmtId="0" fontId="2" fillId="0" borderId="91" xfId="0" applyFont="1" applyBorder="1" applyAlignment="1">
      <alignment horizontal="center" vertical="distributed" textRotation="255"/>
    </xf>
    <xf numFmtId="0" fontId="5" fillId="0" borderId="90" xfId="0" applyFont="1" applyBorder="1" applyAlignment="1">
      <alignment vertical="top" textRotation="255"/>
    </xf>
    <xf numFmtId="0" fontId="5" fillId="0" borderId="83" xfId="0" applyFont="1" applyBorder="1" applyAlignment="1">
      <alignment horizontal="center" vertical="top" textRotation="255"/>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5" fillId="5" borderId="6" xfId="0" applyFont="1" applyFill="1" applyBorder="1" applyAlignment="1">
      <alignment horizontal="center" vertical="center" textRotation="255"/>
    </xf>
    <xf numFmtId="0" fontId="2" fillId="0" borderId="84" xfId="0" applyFont="1" applyBorder="1" applyAlignment="1">
      <alignment horizontal="center" vertical="distributed" textRotation="255"/>
    </xf>
    <xf numFmtId="0" fontId="2" fillId="0" borderId="13" xfId="0" applyFont="1" applyBorder="1" applyAlignment="1">
      <alignment horizontal="center" vertical="distributed" textRotation="255"/>
    </xf>
    <xf numFmtId="0" fontId="2" fillId="0" borderId="4" xfId="0" applyFont="1" applyBorder="1" applyAlignment="1">
      <alignment horizontal="center" vertical="distributed" textRotation="255"/>
    </xf>
    <xf numFmtId="0" fontId="2" fillId="0" borderId="85"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6" xfId="0" applyFont="1" applyBorder="1" applyAlignment="1">
      <alignment horizontal="center" vertical="distributed" textRotation="255"/>
    </xf>
    <xf numFmtId="0" fontId="5" fillId="0" borderId="86" xfId="0" applyFont="1" applyBorder="1" applyAlignment="1">
      <alignment horizontal="center" vertical="top" textRotation="255"/>
    </xf>
    <xf numFmtId="0" fontId="2" fillId="0" borderId="0" xfId="0" applyFont="1" applyAlignment="1">
      <alignment horizontal="center" vertical="top" textRotation="255"/>
    </xf>
    <xf numFmtId="0" fontId="0" fillId="0" borderId="0" xfId="0" applyAlignment="1">
      <alignment horizontal="center" vertical="distributed" textRotation="255"/>
    </xf>
    <xf numFmtId="0" fontId="2" fillId="0" borderId="0" xfId="0" applyFont="1" applyAlignment="1">
      <alignment horizontal="right" vertical="top" textRotation="255"/>
    </xf>
    <xf numFmtId="176" fontId="6" fillId="0" borderId="8" xfId="0" applyNumberFormat="1" applyFont="1" applyBorder="1" applyAlignment="1">
      <alignment horizontal="center" vertical="center" textRotation="255"/>
    </xf>
    <xf numFmtId="181" fontId="6" fillId="0" borderId="8" xfId="0" applyNumberFormat="1" applyFont="1" applyBorder="1" applyAlignment="1">
      <alignment horizontal="center" vertical="center" textRotation="255"/>
    </xf>
    <xf numFmtId="0" fontId="2" fillId="0" borderId="26"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0" xfId="0" applyFont="1" applyBorder="1" applyAlignment="1">
      <alignment horizontal="center" vertical="distributed" textRotation="255"/>
    </xf>
    <xf numFmtId="0" fontId="2" fillId="0" borderId="36" xfId="0" applyFont="1" applyBorder="1" applyAlignment="1">
      <alignment horizontal="center" vertical="distributed" textRotation="255"/>
    </xf>
    <xf numFmtId="0" fontId="2" fillId="0" borderId="5" xfId="0" applyFont="1" applyBorder="1" applyAlignment="1">
      <alignment horizontal="center" vertical="distributed" textRotation="255"/>
    </xf>
    <xf numFmtId="0" fontId="2" fillId="0" borderId="0" xfId="0" applyFont="1" applyAlignment="1">
      <alignment vertical="top" textRotation="255"/>
    </xf>
    <xf numFmtId="0" fontId="2" fillId="0" borderId="88" xfId="0" applyFont="1" applyBorder="1" applyAlignment="1">
      <alignment horizontal="center" vertical="distributed" textRotation="255"/>
    </xf>
    <xf numFmtId="0" fontId="2" fillId="0" borderId="8" xfId="0" applyFont="1" applyBorder="1" applyAlignment="1">
      <alignment horizontal="center" vertical="distributed" textRotation="255"/>
    </xf>
    <xf numFmtId="0" fontId="2" fillId="0" borderId="9" xfId="0" applyFont="1" applyBorder="1" applyAlignment="1">
      <alignment horizontal="center" vertical="distributed" textRotation="255"/>
    </xf>
    <xf numFmtId="0" fontId="0" fillId="0" borderId="92" xfId="0" applyBorder="1" applyAlignment="1">
      <alignment horizontal="center" vertical="top" textRotation="255"/>
    </xf>
    <xf numFmtId="0" fontId="0" fillId="0" borderId="93" xfId="0" applyBorder="1" applyAlignment="1">
      <alignment horizontal="center" vertical="top" textRotation="255"/>
    </xf>
    <xf numFmtId="0" fontId="0" fillId="0" borderId="94" xfId="0" applyBorder="1" applyAlignment="1">
      <alignment horizontal="center" vertical="top" textRotation="255"/>
    </xf>
    <xf numFmtId="0" fontId="0" fillId="0" borderId="0" xfId="0" applyBorder="1" applyAlignment="1">
      <alignment horizontal="center" vertical="top" textRotation="255"/>
    </xf>
    <xf numFmtId="0" fontId="0" fillId="2" borderId="0" xfId="0" applyFill="1" applyAlignment="1">
      <alignment horizontal="center" vertical="top" textRotation="255"/>
    </xf>
    <xf numFmtId="0" fontId="6" fillId="2" borderId="0" xfId="0" applyFont="1" applyFill="1" applyAlignment="1">
      <alignment vertical="top" textRotation="255"/>
    </xf>
    <xf numFmtId="0" fontId="67" fillId="0" borderId="0" xfId="0" applyFont="1" applyFill="1" applyAlignment="1">
      <alignment horizontal="center" vertical="top" textRotation="255"/>
    </xf>
    <xf numFmtId="0" fontId="39" fillId="0" borderId="0" xfId="0" applyFont="1" applyFill="1" applyAlignment="1">
      <alignment horizontal="center" vertical="distributed" textRotation="255" indent="1"/>
    </xf>
    <xf numFmtId="0" fontId="0" fillId="0" borderId="0" xfId="0" applyAlignment="1">
      <alignment horizontal="center" vertical="top" textRotation="255"/>
    </xf>
    <xf numFmtId="0" fontId="39" fillId="0" borderId="0" xfId="0" applyFont="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14" xfId="0" applyBorder="1" applyAlignment="1">
      <alignment horizontal="distributed" vertical="center"/>
    </xf>
    <xf numFmtId="0" fontId="0" fillId="5" borderId="12"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5" borderId="13" xfId="0" applyFill="1" applyBorder="1" applyAlignment="1">
      <alignment horizontal="center" vertical="center"/>
    </xf>
    <xf numFmtId="0" fontId="0" fillId="5" borderId="0" xfId="0" applyFill="1" applyBorder="1" applyAlignment="1">
      <alignment horizontal="center" vertical="center"/>
    </xf>
    <xf numFmtId="0" fontId="0" fillId="5" borderId="14"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9" fillId="5" borderId="0" xfId="0" applyFont="1" applyFill="1" applyAlignment="1">
      <alignment horizontal="center" vertical="center" shrinkToFit="1"/>
    </xf>
    <xf numFmtId="0" fontId="19" fillId="5" borderId="0" xfId="0" applyFont="1" applyFill="1" applyAlignment="1">
      <alignment horizontal="center" vertical="center"/>
    </xf>
    <xf numFmtId="0" fontId="10" fillId="5" borderId="0" xfId="0" applyNumberFormat="1" applyFont="1" applyFill="1" applyAlignment="1">
      <alignment vertic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0" xfId="0" applyAlignment="1">
      <alignment vertical="center" wrapText="1"/>
    </xf>
    <xf numFmtId="0" fontId="0" fillId="0" borderId="0" xfId="0" applyAlignme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2" fillId="0" borderId="132" xfId="0" applyFont="1" applyBorder="1" applyAlignment="1">
      <alignment horizontal="distributed" vertical="distributed"/>
    </xf>
    <xf numFmtId="0" fontId="2" fillId="0" borderId="31" xfId="0" applyFont="1" applyBorder="1" applyAlignment="1">
      <alignment horizontal="distributed" vertical="distributed"/>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2" fillId="0" borderId="134" xfId="0" applyFont="1" applyBorder="1" applyAlignment="1">
      <alignment horizontal="distributed" vertical="distributed"/>
    </xf>
    <xf numFmtId="0" fontId="2" fillId="0" borderId="58" xfId="0" applyFont="1" applyBorder="1" applyAlignment="1">
      <alignment horizontal="distributed" vertical="distributed"/>
    </xf>
    <xf numFmtId="0" fontId="2" fillId="0" borderId="1" xfId="0" applyFont="1" applyBorder="1" applyAlignment="1">
      <alignment horizontal="distributed" vertical="distributed"/>
    </xf>
    <xf numFmtId="0" fontId="2" fillId="0" borderId="82" xfId="0" applyFont="1" applyBorder="1" applyAlignment="1">
      <alignment horizontal="distributed" vertical="distributed"/>
    </xf>
    <xf numFmtId="0" fontId="0" fillId="0" borderId="134" xfId="0" applyBorder="1" applyAlignment="1">
      <alignment vertical="center"/>
    </xf>
    <xf numFmtId="0" fontId="0" fillId="0" borderId="58" xfId="0" applyBorder="1" applyAlignment="1">
      <alignment vertical="center"/>
    </xf>
    <xf numFmtId="49" fontId="38" fillId="0" borderId="1" xfId="0" applyNumberFormat="1" applyFont="1" applyFill="1" applyBorder="1" applyAlignment="1">
      <alignment horizontal="center" vertical="center"/>
    </xf>
    <xf numFmtId="0" fontId="0" fillId="0" borderId="82" xfId="0" applyFill="1" applyBorder="1" applyAlignment="1">
      <alignment horizontal="center" vertical="center"/>
    </xf>
    <xf numFmtId="0" fontId="2" fillId="0" borderId="32" xfId="0" applyFont="1" applyBorder="1" applyAlignment="1">
      <alignment horizontal="center" vertical="center"/>
    </xf>
    <xf numFmtId="0" fontId="0" fillId="0" borderId="56" xfId="0" applyBorder="1" applyAlignment="1">
      <alignment vertical="center"/>
    </xf>
    <xf numFmtId="0" fontId="0" fillId="0" borderId="135" xfId="0" applyBorder="1" applyAlignment="1">
      <alignment vertical="center"/>
    </xf>
    <xf numFmtId="0" fontId="2" fillId="0" borderId="1" xfId="0" applyFont="1" applyBorder="1" applyAlignment="1">
      <alignment horizontal="center" vertical="center"/>
    </xf>
    <xf numFmtId="0" fontId="39"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3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7" xfId="0" applyFont="1" applyBorder="1" applyAlignment="1">
      <alignment horizontal="center" vertical="center"/>
    </xf>
    <xf numFmtId="176" fontId="18" fillId="2" borderId="0" xfId="0" applyNumberFormat="1" applyFont="1" applyFill="1" applyAlignment="1">
      <alignment horizontal="center" vertical="center"/>
    </xf>
    <xf numFmtId="0" fontId="70" fillId="0" borderId="0" xfId="0" applyFont="1" applyAlignment="1">
      <alignment horizontal="left" vertical="top" wrapText="1"/>
    </xf>
    <xf numFmtId="0" fontId="18" fillId="2" borderId="0" xfId="0" applyFont="1" applyFill="1" applyAlignment="1">
      <alignment vertical="center"/>
    </xf>
    <xf numFmtId="0" fontId="6" fillId="0" borderId="0" xfId="0" applyFont="1" applyAlignment="1">
      <alignment horizontal="center" vertical="center" textRotation="255"/>
    </xf>
    <xf numFmtId="0" fontId="2" fillId="0" borderId="0" xfId="0" applyFont="1" applyBorder="1" applyAlignment="1">
      <alignment horizontal="center" vertical="top" textRotation="255"/>
    </xf>
    <xf numFmtId="0" fontId="2" fillId="5" borderId="0" xfId="0" applyFont="1" applyFill="1" applyAlignment="1">
      <alignment horizontal="center" vertical="center" textRotation="255"/>
    </xf>
    <xf numFmtId="0" fontId="6" fillId="0" borderId="0" xfId="0" applyFont="1" applyBorder="1" applyAlignment="1">
      <alignment horizontal="center" vertical="distributed" textRotation="255" indent="2"/>
    </xf>
    <xf numFmtId="0" fontId="0" fillId="0" borderId="0" xfId="0" applyFill="1" applyBorder="1" applyAlignment="1">
      <alignment horizontal="center" vertical="top" textRotation="255"/>
    </xf>
    <xf numFmtId="0" fontId="0" fillId="0" borderId="0" xfId="0" applyFont="1" applyFill="1" applyBorder="1" applyAlignment="1">
      <alignment horizontal="center" vertical="top" textRotation="255"/>
    </xf>
    <xf numFmtId="0" fontId="2" fillId="0" borderId="0" xfId="0" applyFont="1" applyFill="1" applyBorder="1" applyAlignment="1">
      <alignment horizontal="center" vertical="top" textRotation="255"/>
    </xf>
    <xf numFmtId="0" fontId="0" fillId="0" borderId="0" xfId="0" applyFont="1" applyFill="1" applyBorder="1" applyAlignment="1">
      <alignment horizontal="center" vertical="distributed" textRotation="255"/>
    </xf>
    <xf numFmtId="0" fontId="6" fillId="5" borderId="0" xfId="0" applyFont="1" applyFill="1" applyBorder="1" applyAlignment="1">
      <alignment horizontal="center" vertical="center" textRotation="255"/>
    </xf>
    <xf numFmtId="0" fontId="0" fillId="5" borderId="0" xfId="0" applyFont="1" applyFill="1" applyBorder="1" applyAlignment="1">
      <alignment horizontal="center" vertical="center" textRotation="255"/>
    </xf>
    <xf numFmtId="0" fontId="6" fillId="0" borderId="0" xfId="0" applyFont="1" applyFill="1" applyBorder="1" applyAlignment="1">
      <alignment horizontal="center" vertical="top" textRotation="255"/>
    </xf>
    <xf numFmtId="0" fontId="0" fillId="0" borderId="0" xfId="0" applyFont="1" applyFill="1" applyBorder="1" applyAlignment="1">
      <alignment horizontal="center" vertical="top" textRotation="255" shrinkToFit="1"/>
    </xf>
    <xf numFmtId="0" fontId="6" fillId="5" borderId="0" xfId="0" applyFont="1" applyFill="1" applyBorder="1" applyAlignment="1">
      <alignment horizontal="center" vertical="top" textRotation="255"/>
    </xf>
    <xf numFmtId="0" fontId="6" fillId="0" borderId="0" xfId="0" applyFont="1" applyFill="1" applyBorder="1" applyAlignment="1">
      <alignment horizontal="center" vertical="top" textRotation="255" shrinkToFit="1"/>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xf>
    <xf numFmtId="176" fontId="27" fillId="0" borderId="0" xfId="0" applyNumberFormat="1" applyFont="1" applyAlignment="1">
      <alignment horizontal="distributed" vertical="center"/>
    </xf>
    <xf numFmtId="0" fontId="18" fillId="0" borderId="0" xfId="0" applyFont="1" applyAlignment="1">
      <alignment horizontal="left" vertical="center"/>
    </xf>
    <xf numFmtId="176" fontId="27" fillId="0" borderId="0" xfId="0" applyNumberFormat="1" applyFont="1" applyAlignment="1">
      <alignment horizontal="center" vertical="center" shrinkToFit="1"/>
    </xf>
    <xf numFmtId="0" fontId="6" fillId="0" borderId="0" xfId="0" applyFont="1" applyAlignment="1">
      <alignment horizontal="distributed" vertical="center" indent="2"/>
    </xf>
    <xf numFmtId="0" fontId="18" fillId="0" borderId="14" xfId="0" applyFont="1" applyBorder="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distributed" vertical="center" indent="2"/>
    </xf>
    <xf numFmtId="0" fontId="2" fillId="0" borderId="0" xfId="0" applyNumberFormat="1" applyFont="1" applyFill="1" applyBorder="1" applyAlignment="1">
      <alignment horizontal="center" vertical="center"/>
    </xf>
    <xf numFmtId="0" fontId="0" fillId="0" borderId="120" xfId="0" applyFill="1" applyBorder="1" applyAlignment="1">
      <alignment horizontal="right" vertical="top"/>
    </xf>
    <xf numFmtId="0" fontId="0" fillId="0" borderId="121" xfId="0" applyFont="1" applyFill="1" applyBorder="1" applyAlignment="1">
      <alignment horizontal="right" vertical="top"/>
    </xf>
    <xf numFmtId="0" fontId="0" fillId="0" borderId="122" xfId="0" applyFont="1" applyFill="1" applyBorder="1" applyAlignment="1">
      <alignment horizontal="right" vertical="top"/>
    </xf>
    <xf numFmtId="0" fontId="0" fillId="0" borderId="125" xfId="0" applyFont="1" applyFill="1" applyBorder="1" applyAlignment="1">
      <alignment horizontal="right" vertical="top"/>
    </xf>
    <xf numFmtId="0" fontId="0" fillId="0" borderId="126" xfId="0" applyFont="1" applyFill="1" applyBorder="1" applyAlignment="1">
      <alignment horizontal="right" vertical="top"/>
    </xf>
    <xf numFmtId="0" fontId="0" fillId="0" borderId="127" xfId="0" applyFont="1" applyFill="1" applyBorder="1" applyAlignment="1">
      <alignment horizontal="right" vertical="top"/>
    </xf>
    <xf numFmtId="0" fontId="0" fillId="0" borderId="128" xfId="0" applyFont="1" applyFill="1" applyBorder="1" applyAlignment="1">
      <alignment horizontal="right" vertical="top"/>
    </xf>
    <xf numFmtId="0" fontId="0" fillId="0" borderId="129" xfId="0" applyFont="1" applyFill="1" applyBorder="1" applyAlignment="1">
      <alignment horizontal="right" vertical="top"/>
    </xf>
    <xf numFmtId="0" fontId="0" fillId="0" borderId="130" xfId="0" applyFont="1" applyFill="1" applyBorder="1" applyAlignment="1">
      <alignment horizontal="right" vertical="top"/>
    </xf>
    <xf numFmtId="0" fontId="0" fillId="0" borderId="12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23"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31" xfId="0" applyFont="1" applyFill="1" applyBorder="1" applyAlignment="1">
      <alignment horizontal="left" vertical="center" wrapText="1"/>
    </xf>
    <xf numFmtId="49" fontId="0" fillId="0" borderId="123"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26" xfId="0" applyFill="1" applyBorder="1" applyAlignment="1">
      <alignment vertical="center" wrapText="1"/>
    </xf>
    <xf numFmtId="0" fontId="0" fillId="0" borderId="17" xfId="0" applyFill="1" applyBorder="1" applyAlignment="1">
      <alignment vertical="center" wrapText="1"/>
    </xf>
    <xf numFmtId="0" fontId="0" fillId="0" borderId="85" xfId="0" applyFill="1" applyBorder="1" applyAlignment="1">
      <alignment vertical="center" wrapText="1"/>
    </xf>
    <xf numFmtId="0" fontId="0" fillId="0" borderId="21" xfId="0" applyFill="1" applyBorder="1" applyAlignment="1">
      <alignment vertical="center" wrapText="1"/>
    </xf>
    <xf numFmtId="0" fontId="0" fillId="0" borderId="0" xfId="0" applyFill="1" applyBorder="1" applyAlignment="1">
      <alignment vertical="center" wrapText="1"/>
    </xf>
    <xf numFmtId="0" fontId="0" fillId="0" borderId="14" xfId="0" applyFill="1" applyBorder="1" applyAlignment="1">
      <alignment vertical="center" wrapText="1"/>
    </xf>
    <xf numFmtId="0" fontId="0" fillId="0" borderId="25" xfId="0" applyFill="1" applyBorder="1" applyAlignment="1">
      <alignment vertical="center" wrapText="1"/>
    </xf>
    <xf numFmtId="0" fontId="0" fillId="0" borderId="23" xfId="0" applyFill="1" applyBorder="1" applyAlignment="1">
      <alignment vertical="center" wrapText="1"/>
    </xf>
    <xf numFmtId="0" fontId="0" fillId="0" borderId="43" xfId="0" applyFill="1" applyBorder="1" applyAlignment="1">
      <alignment vertical="center" wrapText="1"/>
    </xf>
    <xf numFmtId="0" fontId="0" fillId="0" borderId="26" xfId="0" applyFont="1" applyFill="1" applyBorder="1" applyAlignment="1">
      <alignment vertical="center" wrapText="1"/>
    </xf>
    <xf numFmtId="0" fontId="0" fillId="0" borderId="17" xfId="0" applyFont="1" applyFill="1" applyBorder="1" applyAlignment="1">
      <alignment vertical="center" wrapText="1"/>
    </xf>
    <xf numFmtId="0" fontId="0" fillId="0" borderId="85"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25" xfId="0" applyFont="1" applyFill="1" applyBorder="1" applyAlignment="1">
      <alignment vertical="center" wrapText="1"/>
    </xf>
    <xf numFmtId="0" fontId="0" fillId="0" borderId="23" xfId="0" applyFont="1" applyFill="1" applyBorder="1" applyAlignment="1">
      <alignment vertical="center" wrapText="1"/>
    </xf>
    <xf numFmtId="0" fontId="0" fillId="0" borderId="43" xfId="0" applyFont="1" applyFill="1" applyBorder="1" applyAlignment="1">
      <alignment vertical="center" wrapText="1"/>
    </xf>
    <xf numFmtId="0" fontId="8" fillId="0" borderId="84" xfId="0" applyNumberFormat="1" applyFont="1" applyFill="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wrapText="1"/>
    </xf>
    <xf numFmtId="0" fontId="8" fillId="0" borderId="44"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8" fillId="0" borderId="43" xfId="0" applyNumberFormat="1" applyFont="1" applyFill="1" applyBorder="1" applyAlignment="1">
      <alignment horizontal="left" vertical="center" wrapText="1"/>
    </xf>
    <xf numFmtId="0" fontId="0" fillId="0" borderId="13" xfId="0" applyNumberFormat="1" applyFill="1" applyBorder="1" applyAlignment="1">
      <alignment horizontal="center" vertical="center"/>
    </xf>
    <xf numFmtId="0" fontId="0" fillId="0" borderId="14" xfId="0" applyNumberFormat="1" applyFill="1" applyBorder="1" applyAlignment="1">
      <alignment horizontal="center" vertical="center"/>
    </xf>
    <xf numFmtId="0" fontId="8" fillId="0" borderId="4" xfId="0" applyNumberFormat="1" applyFont="1" applyFill="1" applyBorder="1" applyAlignment="1">
      <alignment horizontal="left" vertical="center" wrapText="1"/>
    </xf>
    <xf numFmtId="0" fontId="8" fillId="0" borderId="5" xfId="0" applyNumberFormat="1" applyFont="1" applyFill="1" applyBorder="1" applyAlignment="1">
      <alignment horizontal="left" vertical="center" wrapText="1"/>
    </xf>
    <xf numFmtId="0" fontId="8" fillId="0" borderId="6" xfId="0" applyNumberFormat="1" applyFont="1" applyFill="1" applyBorder="1" applyAlignment="1">
      <alignment horizontal="left" vertical="center" wrapText="1"/>
    </xf>
    <xf numFmtId="0" fontId="0" fillId="0" borderId="134" xfId="0" applyNumberFormat="1" applyFont="1" applyFill="1" applyBorder="1" applyAlignment="1">
      <alignment vertical="center"/>
    </xf>
    <xf numFmtId="0" fontId="0" fillId="0" borderId="57" xfId="0" applyBorder="1" applyAlignment="1">
      <alignment vertical="center"/>
    </xf>
    <xf numFmtId="0" fontId="0" fillId="0" borderId="132"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 xfId="0" applyNumberFormat="1" applyFont="1" applyFill="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132" xfId="0" applyNumberFormat="1" applyFont="1" applyFill="1" applyBorder="1" applyAlignment="1">
      <alignment vertical="center"/>
    </xf>
    <xf numFmtId="0" fontId="0" fillId="0" borderId="30" xfId="0" applyBorder="1" applyAlignment="1">
      <alignment vertical="center"/>
    </xf>
    <xf numFmtId="0" fontId="0" fillId="0" borderId="133" xfId="0" applyBorder="1" applyAlignment="1">
      <alignment vertical="center"/>
    </xf>
    <xf numFmtId="0" fontId="5" fillId="0" borderId="0" xfId="0" applyFont="1" applyFill="1" applyAlignment="1">
      <alignment horizontal="center" vertical="center"/>
    </xf>
    <xf numFmtId="0" fontId="0" fillId="0" borderId="26"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85" xfId="0" applyNumberFormat="1" applyFill="1" applyBorder="1" applyAlignment="1">
      <alignment horizontal="center" vertical="center" wrapText="1"/>
    </xf>
    <xf numFmtId="0" fontId="0" fillId="0" borderId="21"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14" xfId="0" applyNumberFormat="1" applyFill="1" applyBorder="1" applyAlignment="1">
      <alignment horizontal="center" vertical="center" wrapText="1"/>
    </xf>
    <xf numFmtId="0" fontId="0" fillId="0" borderId="36"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0" fillId="0" borderId="6" xfId="0" applyNumberFormat="1" applyFill="1" applyBorder="1" applyAlignment="1">
      <alignment horizontal="center" vertical="center" wrapText="1"/>
    </xf>
    <xf numFmtId="0" fontId="0" fillId="0" borderId="33"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0" fontId="0" fillId="0" borderId="10" xfId="0" applyNumberFormat="1" applyFill="1" applyBorder="1" applyAlignment="1">
      <alignment horizontal="left" vertical="center" wrapText="1"/>
    </xf>
    <xf numFmtId="0" fontId="0" fillId="0" borderId="21" xfId="0" applyNumberFormat="1" applyFill="1" applyBorder="1" applyAlignment="1">
      <alignment horizontal="left" vertical="center" wrapText="1"/>
    </xf>
    <xf numFmtId="0" fontId="0" fillId="0" borderId="0" xfId="0" applyNumberFormat="1" applyFill="1" applyBorder="1" applyAlignment="1">
      <alignment horizontal="left" vertical="center" wrapText="1"/>
    </xf>
    <xf numFmtId="0" fontId="0" fillId="0" borderId="14" xfId="0" applyNumberFormat="1" applyFill="1" applyBorder="1" applyAlignment="1">
      <alignment horizontal="left" vertical="center" wrapText="1"/>
    </xf>
    <xf numFmtId="0" fontId="0" fillId="0" borderId="36" xfId="0" applyNumberFormat="1" applyFill="1" applyBorder="1" applyAlignment="1">
      <alignment horizontal="left" vertical="center" wrapText="1"/>
    </xf>
    <xf numFmtId="0" fontId="0" fillId="0" borderId="5" xfId="0" applyNumberFormat="1" applyFill="1" applyBorder="1" applyAlignment="1">
      <alignment horizontal="left" vertical="center" wrapText="1"/>
    </xf>
    <xf numFmtId="0" fontId="0" fillId="0" borderId="6" xfId="0" applyNumberFormat="1" applyFill="1" applyBorder="1" applyAlignment="1">
      <alignment horizontal="left" vertical="center" wrapText="1"/>
    </xf>
    <xf numFmtId="0" fontId="0" fillId="0" borderId="12" xfId="0" applyNumberFormat="1" applyFill="1" applyBorder="1" applyAlignment="1">
      <alignment horizontal="distributed" vertical="center"/>
    </xf>
    <xf numFmtId="0" fontId="0" fillId="0" borderId="11" xfId="0" applyNumberFormat="1" applyFill="1" applyBorder="1" applyAlignment="1">
      <alignment horizontal="distributed" vertical="center"/>
    </xf>
    <xf numFmtId="0" fontId="8" fillId="5" borderId="11" xfId="0" applyNumberFormat="1" applyFont="1" applyFill="1" applyBorder="1" applyAlignment="1">
      <alignment horizontal="left" vertical="center" wrapText="1"/>
    </xf>
    <xf numFmtId="0" fontId="8" fillId="5" borderId="79" xfId="0" applyNumberFormat="1" applyFont="1" applyFill="1" applyBorder="1" applyAlignment="1">
      <alignment horizontal="left" vertical="center" wrapText="1"/>
    </xf>
    <xf numFmtId="0" fontId="0" fillId="0" borderId="13" xfId="0" applyNumberFormat="1" applyFill="1" applyBorder="1" applyAlignment="1">
      <alignment horizontal="distributed" vertical="center"/>
    </xf>
    <xf numFmtId="0" fontId="0" fillId="0" borderId="0" xfId="0" applyNumberFormat="1" applyFill="1" applyBorder="1" applyAlignment="1">
      <alignment horizontal="distributed" vertical="center"/>
    </xf>
    <xf numFmtId="0" fontId="8" fillId="5" borderId="0" xfId="0" applyNumberFormat="1" applyFont="1" applyFill="1" applyBorder="1" applyAlignment="1">
      <alignment horizontal="left" vertical="center" wrapText="1"/>
    </xf>
    <xf numFmtId="0" fontId="8" fillId="5" borderId="20" xfId="0" applyNumberFormat="1" applyFont="1" applyFill="1" applyBorder="1" applyAlignment="1">
      <alignment horizontal="left" vertical="center" wrapText="1"/>
    </xf>
    <xf numFmtId="0" fontId="0" fillId="0" borderId="4" xfId="0" applyNumberFormat="1" applyFill="1" applyBorder="1" applyAlignment="1">
      <alignment horizontal="distributed" vertical="center"/>
    </xf>
    <xf numFmtId="0" fontId="0" fillId="0" borderId="5" xfId="0" applyNumberFormat="1" applyFill="1" applyBorder="1" applyAlignment="1">
      <alignment horizontal="distributed" vertical="center"/>
    </xf>
    <xf numFmtId="0" fontId="8" fillId="5" borderId="5" xfId="0" applyNumberFormat="1" applyFont="1" applyFill="1" applyBorder="1" applyAlignment="1">
      <alignment horizontal="left" vertical="center" wrapText="1"/>
    </xf>
    <xf numFmtId="0" fontId="8" fillId="5" borderId="37" xfId="0" applyNumberFormat="1" applyFont="1" applyFill="1" applyBorder="1" applyAlignment="1">
      <alignment horizontal="left" vertical="center" wrapText="1"/>
    </xf>
    <xf numFmtId="0" fontId="0" fillId="0" borderId="1" xfId="0" applyNumberFormat="1" applyFill="1" applyBorder="1" applyAlignment="1">
      <alignment horizontal="center" vertical="center"/>
    </xf>
    <xf numFmtId="0" fontId="0" fillId="0" borderId="3"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32" xfId="0" applyNumberFormat="1" applyFill="1" applyBorder="1" applyAlignment="1">
      <alignment horizontal="center" vertical="center"/>
    </xf>
    <xf numFmtId="0" fontId="0" fillId="5" borderId="33" xfId="0" applyNumberFormat="1" applyFont="1" applyFill="1" applyBorder="1" applyAlignment="1">
      <alignment vertical="center"/>
    </xf>
    <xf numFmtId="0" fontId="0" fillId="5" borderId="11" xfId="0" applyNumberFormat="1" applyFont="1" applyFill="1" applyBorder="1" applyAlignment="1">
      <alignment vertical="center"/>
    </xf>
    <xf numFmtId="3" fontId="0" fillId="5" borderId="11" xfId="0" applyNumberFormat="1" applyFont="1" applyFill="1" applyBorder="1" applyAlignment="1">
      <alignment vertical="center"/>
    </xf>
    <xf numFmtId="0" fontId="0" fillId="5" borderId="12" xfId="0" applyNumberFormat="1" applyFont="1" applyFill="1" applyBorder="1" applyAlignment="1">
      <alignment horizontal="center" vertical="center"/>
    </xf>
    <xf numFmtId="0" fontId="0" fillId="5" borderId="11" xfId="0" applyNumberFormat="1" applyFont="1" applyFill="1" applyBorder="1" applyAlignment="1">
      <alignment horizontal="center" vertical="center"/>
    </xf>
    <xf numFmtId="0" fontId="0" fillId="5" borderId="10" xfId="0" applyNumberFormat="1" applyFont="1" applyFill="1" applyBorder="1" applyAlignment="1">
      <alignment horizontal="center" vertical="center"/>
    </xf>
    <xf numFmtId="3" fontId="0" fillId="5" borderId="12" xfId="0" applyNumberFormat="1" applyFont="1" applyFill="1" applyBorder="1" applyAlignment="1">
      <alignment horizontal="center" vertical="center"/>
    </xf>
    <xf numFmtId="3" fontId="0" fillId="5" borderId="11" xfId="0" applyNumberFormat="1" applyFont="1" applyFill="1" applyBorder="1" applyAlignment="1">
      <alignment horizontal="center" vertical="center"/>
    </xf>
    <xf numFmtId="0" fontId="0" fillId="0" borderId="25" xfId="0" applyNumberFormat="1" applyFont="1" applyFill="1" applyBorder="1" applyAlignment="1">
      <alignment vertical="center"/>
    </xf>
    <xf numFmtId="0" fontId="0" fillId="0" borderId="23" xfId="0" applyNumberFormat="1" applyFont="1" applyFill="1" applyBorder="1" applyAlignment="1">
      <alignment vertical="center"/>
    </xf>
    <xf numFmtId="3" fontId="0" fillId="0" borderId="23" xfId="0" applyNumberFormat="1" applyFont="1" applyFill="1" applyBorder="1" applyAlignment="1">
      <alignment vertical="center"/>
    </xf>
    <xf numFmtId="0" fontId="0" fillId="0" borderId="44"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43"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0" fillId="0" borderId="36" xfId="0" applyNumberFormat="1" applyFont="1" applyFill="1" applyBorder="1" applyAlignment="1">
      <alignment vertical="center"/>
    </xf>
    <xf numFmtId="0" fontId="0" fillId="0" borderId="5" xfId="0" applyNumberFormat="1" applyFont="1" applyFill="1" applyBorder="1" applyAlignment="1">
      <alignment vertical="center"/>
    </xf>
    <xf numFmtId="3" fontId="0" fillId="0" borderId="5" xfId="0" applyNumberFormat="1" applyFont="1" applyFill="1" applyBorder="1" applyAlignment="1">
      <alignment vertical="center"/>
    </xf>
    <xf numFmtId="0" fontId="0" fillId="0" borderId="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0" fontId="18" fillId="2" borderId="0" xfId="0" applyFont="1" applyFill="1" applyAlignment="1">
      <alignment horizontal="center" vertical="center" wrapText="1"/>
    </xf>
    <xf numFmtId="49" fontId="18" fillId="2" borderId="0" xfId="0" applyNumberFormat="1" applyFont="1" applyFill="1" applyAlignment="1">
      <alignment horizontal="center" vertical="center"/>
    </xf>
    <xf numFmtId="182" fontId="23" fillId="0" borderId="0" xfId="0" applyNumberFormat="1" applyFont="1" applyAlignment="1">
      <alignment horizontal="right" vertical="center"/>
    </xf>
    <xf numFmtId="0" fontId="18" fillId="0" borderId="29" xfId="0" applyFont="1" applyBorder="1" applyAlignment="1">
      <alignment horizontal="distributed" vertical="center"/>
    </xf>
    <xf numFmtId="0" fontId="18" fillId="0" borderId="30" xfId="0" applyFont="1" applyBorder="1" applyAlignment="1">
      <alignment horizontal="distributed" vertical="center"/>
    </xf>
    <xf numFmtId="0" fontId="18" fillId="0" borderId="133" xfId="0" applyFont="1" applyBorder="1" applyAlignment="1">
      <alignment horizontal="distributed" vertical="center"/>
    </xf>
    <xf numFmtId="0" fontId="18" fillId="2" borderId="132" xfId="0" applyFont="1" applyFill="1" applyBorder="1" applyAlignment="1">
      <alignment vertical="center"/>
    </xf>
    <xf numFmtId="0" fontId="18" fillId="2" borderId="30" xfId="0" applyFont="1" applyFill="1" applyBorder="1" applyAlignment="1">
      <alignment vertical="center"/>
    </xf>
    <xf numFmtId="0" fontId="18" fillId="2" borderId="133" xfId="0" applyFont="1" applyFill="1" applyBorder="1" applyAlignment="1">
      <alignment vertical="center"/>
    </xf>
    <xf numFmtId="0" fontId="18" fillId="0" borderId="132" xfId="0" applyFont="1" applyFill="1" applyBorder="1" applyAlignment="1">
      <alignment horizontal="distributed" vertical="center"/>
    </xf>
    <xf numFmtId="0" fontId="18" fillId="0" borderId="30" xfId="0" applyFont="1" applyFill="1" applyBorder="1" applyAlignment="1">
      <alignment horizontal="distributed" vertical="center"/>
    </xf>
    <xf numFmtId="0" fontId="18" fillId="5" borderId="132" xfId="0" applyFont="1" applyFill="1" applyBorder="1" applyAlignment="1">
      <alignment horizontal="left" vertical="center"/>
    </xf>
    <xf numFmtId="0" fontId="18" fillId="5" borderId="30" xfId="0" applyFont="1" applyFill="1" applyBorder="1" applyAlignment="1">
      <alignment horizontal="left" vertical="center"/>
    </xf>
    <xf numFmtId="0" fontId="18" fillId="5" borderId="31" xfId="0" applyFont="1" applyFill="1" applyBorder="1" applyAlignment="1">
      <alignment horizontal="left" vertical="center"/>
    </xf>
    <xf numFmtId="0" fontId="19" fillId="0" borderId="0" xfId="0" applyFont="1" applyAlignment="1">
      <alignment horizontal="distributed" vertical="center" indent="1"/>
    </xf>
    <xf numFmtId="0" fontId="18" fillId="0" borderId="32" xfId="0" applyFont="1" applyBorder="1" applyAlignment="1">
      <alignment horizontal="distributed" vertical="center"/>
    </xf>
    <xf numFmtId="0" fontId="18" fillId="0" borderId="3" xfId="0" applyFont="1" applyBorder="1" applyAlignment="1">
      <alignment horizontal="distributed" vertical="center"/>
    </xf>
    <xf numFmtId="0" fontId="18" fillId="0" borderId="2" xfId="0" applyFont="1" applyBorder="1" applyAlignment="1">
      <alignment horizontal="distributed" vertical="center"/>
    </xf>
    <xf numFmtId="49" fontId="18" fillId="2" borderId="1" xfId="0" applyNumberFormat="1" applyFont="1" applyFill="1" applyBorder="1" applyAlignment="1">
      <alignment vertical="center"/>
    </xf>
    <xf numFmtId="49" fontId="18" fillId="2" borderId="3" xfId="0" applyNumberFormat="1" applyFont="1" applyFill="1" applyBorder="1" applyAlignment="1">
      <alignment vertical="center"/>
    </xf>
    <xf numFmtId="49" fontId="18" fillId="2" borderId="2" xfId="0" applyNumberFormat="1" applyFont="1" applyFill="1" applyBorder="1" applyAlignment="1">
      <alignment vertical="center"/>
    </xf>
    <xf numFmtId="0" fontId="18" fillId="0" borderId="1" xfId="0" applyFont="1" applyFill="1" applyBorder="1" applyAlignment="1">
      <alignment horizontal="distributed" vertical="center"/>
    </xf>
    <xf numFmtId="0" fontId="18" fillId="0" borderId="3" xfId="0" applyFont="1" applyFill="1" applyBorder="1" applyAlignment="1">
      <alignment horizontal="distributed" vertical="center"/>
    </xf>
    <xf numFmtId="49" fontId="18" fillId="5" borderId="1" xfId="0" applyNumberFormat="1" applyFont="1" applyFill="1" applyBorder="1" applyAlignment="1">
      <alignment horizontal="left" vertical="center"/>
    </xf>
    <xf numFmtId="49" fontId="18" fillId="5" borderId="3" xfId="0" applyNumberFormat="1" applyFont="1" applyFill="1" applyBorder="1" applyAlignment="1">
      <alignment horizontal="left" vertical="center"/>
    </xf>
    <xf numFmtId="49" fontId="18" fillId="5" borderId="82" xfId="0" applyNumberFormat="1" applyFont="1" applyFill="1" applyBorder="1" applyAlignment="1">
      <alignment horizontal="left" vertical="center"/>
    </xf>
    <xf numFmtId="0" fontId="18" fillId="2" borderId="1" xfId="0" applyFont="1" applyFill="1" applyBorder="1" applyAlignment="1">
      <alignment vertical="center"/>
    </xf>
    <xf numFmtId="0" fontId="18" fillId="2" borderId="3" xfId="0" applyFont="1" applyFill="1" applyBorder="1" applyAlignment="1">
      <alignment vertical="center"/>
    </xf>
    <xf numFmtId="0" fontId="18" fillId="2" borderId="2" xfId="0" applyFont="1" applyFill="1" applyBorder="1" applyAlignment="1">
      <alignment vertical="center"/>
    </xf>
    <xf numFmtId="0" fontId="18" fillId="0" borderId="80" xfId="0" applyFont="1" applyBorder="1" applyAlignment="1">
      <alignment horizontal="distributed" vertical="center"/>
    </xf>
    <xf numFmtId="0" fontId="18" fillId="0" borderId="81" xfId="0" applyFont="1" applyBorder="1" applyAlignment="1">
      <alignment horizontal="distributed" vertical="center"/>
    </xf>
    <xf numFmtId="0" fontId="18" fillId="0" borderId="110" xfId="0" applyFont="1" applyBorder="1" applyAlignment="1">
      <alignment horizontal="distributed" vertical="center"/>
    </xf>
    <xf numFmtId="0" fontId="18" fillId="2" borderId="109" xfId="0" applyFont="1" applyFill="1" applyBorder="1" applyAlignment="1">
      <alignment horizontal="center" vertical="center"/>
    </xf>
    <xf numFmtId="0" fontId="18" fillId="2" borderId="81" xfId="0" applyFont="1" applyFill="1" applyBorder="1" applyAlignment="1">
      <alignment horizontal="center" vertical="center"/>
    </xf>
    <xf numFmtId="0" fontId="18" fillId="2" borderId="39" xfId="0" applyFont="1" applyFill="1" applyBorder="1" applyAlignment="1">
      <alignment horizontal="center" vertical="center"/>
    </xf>
    <xf numFmtId="0" fontId="18" fillId="0" borderId="136" xfId="0" applyFont="1" applyBorder="1" applyAlignment="1">
      <alignment horizontal="distributed" vertical="center"/>
    </xf>
    <xf numFmtId="0" fontId="18" fillId="0" borderId="137" xfId="0" applyFont="1" applyBorder="1" applyAlignment="1">
      <alignment horizontal="distributed" vertical="center"/>
    </xf>
    <xf numFmtId="0" fontId="18" fillId="0" borderId="138" xfId="0" applyFont="1" applyBorder="1" applyAlignment="1">
      <alignment horizontal="distributed" vertical="center"/>
    </xf>
    <xf numFmtId="0" fontId="18" fillId="2" borderId="139" xfId="0" applyFont="1" applyFill="1" applyBorder="1" applyAlignment="1">
      <alignment vertical="center"/>
    </xf>
    <xf numFmtId="0" fontId="18" fillId="2" borderId="137" xfId="0" applyFont="1" applyFill="1" applyBorder="1" applyAlignment="1">
      <alignment vertical="center"/>
    </xf>
    <xf numFmtId="0" fontId="18" fillId="2" borderId="140" xfId="0" applyFont="1" applyFill="1" applyBorder="1" applyAlignment="1">
      <alignment vertical="center"/>
    </xf>
    <xf numFmtId="0" fontId="27" fillId="0" borderId="84" xfId="0" applyFont="1" applyBorder="1" applyAlignment="1">
      <alignment horizontal="center" vertical="center"/>
    </xf>
    <xf numFmtId="0" fontId="27" fillId="0" borderId="85"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Border="1" applyAlignment="1">
      <alignment horizontal="center" vertical="center"/>
    </xf>
    <xf numFmtId="0" fontId="27" fillId="0" borderId="84"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23" xfId="0" applyFont="1" applyBorder="1" applyAlignment="1">
      <alignment horizontal="center" vertical="center"/>
    </xf>
    <xf numFmtId="0" fontId="30" fillId="0" borderId="89" xfId="0" applyFont="1" applyBorder="1" applyAlignment="1">
      <alignment horizontal="center" vertical="center" wrapText="1"/>
    </xf>
    <xf numFmtId="0" fontId="30" fillId="0" borderId="9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26" xfId="0" applyFont="1" applyBorder="1" applyAlignment="1">
      <alignment horizontal="center" vertical="center"/>
    </xf>
    <xf numFmtId="0" fontId="27" fillId="0" borderId="21" xfId="0" applyFont="1" applyBorder="1" applyAlignment="1">
      <alignment horizontal="center" vertical="center"/>
    </xf>
    <xf numFmtId="0" fontId="27" fillId="0" borderId="36" xfId="0" applyFont="1" applyBorder="1" applyAlignment="1">
      <alignment horizontal="center" vertical="center"/>
    </xf>
    <xf numFmtId="0" fontId="27" fillId="0" borderId="5"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Border="1" applyAlignment="1">
      <alignment horizontal="center" vertical="center" wrapText="1"/>
    </xf>
    <xf numFmtId="3" fontId="42" fillId="0" borderId="13" xfId="0" applyNumberFormat="1" applyFont="1" applyBorder="1" applyAlignment="1">
      <alignment vertical="center"/>
    </xf>
    <xf numFmtId="3" fontId="42" fillId="0" borderId="14" xfId="0" applyNumberFormat="1" applyFont="1" applyBorder="1" applyAlignment="1">
      <alignment vertical="center"/>
    </xf>
    <xf numFmtId="0" fontId="42" fillId="5" borderId="13" xfId="0" applyNumberFormat="1" applyFont="1" applyFill="1" applyBorder="1" applyAlignment="1">
      <alignment horizontal="center" vertical="center"/>
    </xf>
    <xf numFmtId="0" fontId="42" fillId="5" borderId="14" xfId="0" applyNumberFormat="1" applyFont="1" applyFill="1" applyBorder="1" applyAlignment="1">
      <alignment horizontal="center" vertical="center"/>
    </xf>
    <xf numFmtId="3" fontId="42" fillId="2" borderId="13" xfId="0" applyNumberFormat="1" applyFont="1" applyFill="1" applyBorder="1" applyAlignment="1">
      <alignment vertical="center"/>
    </xf>
    <xf numFmtId="3" fontId="42" fillId="2" borderId="14" xfId="0" applyNumberFormat="1" applyFont="1" applyFill="1" applyBorder="1" applyAlignment="1">
      <alignment vertical="center"/>
    </xf>
    <xf numFmtId="49" fontId="27" fillId="0" borderId="4" xfId="0" applyNumberFormat="1" applyFont="1" applyBorder="1" applyAlignment="1">
      <alignment horizontal="center" vertical="center"/>
    </xf>
    <xf numFmtId="49" fontId="27" fillId="0" borderId="6" xfId="0" applyNumberFormat="1" applyFont="1" applyBorder="1" applyAlignment="1">
      <alignment horizontal="center" vertical="center"/>
    </xf>
    <xf numFmtId="3" fontId="32" fillId="0" borderId="44" xfId="0" applyNumberFormat="1" applyFont="1" applyBorder="1" applyAlignment="1">
      <alignment horizontal="right" vertical="center"/>
    </xf>
    <xf numFmtId="3" fontId="32" fillId="0" borderId="43" xfId="0" applyNumberFormat="1" applyFont="1" applyBorder="1" applyAlignment="1">
      <alignment horizontal="right" vertical="center"/>
    </xf>
    <xf numFmtId="0" fontId="32" fillId="0" borderId="44" xfId="0" applyNumberFormat="1" applyFont="1" applyFill="1" applyBorder="1" applyAlignment="1">
      <alignment horizontal="center" vertical="center"/>
    </xf>
    <xf numFmtId="0" fontId="32" fillId="0" borderId="43" xfId="0" applyNumberFormat="1" applyFont="1" applyFill="1" applyBorder="1" applyAlignment="1">
      <alignment horizontal="center" vertical="center"/>
    </xf>
    <xf numFmtId="3" fontId="32" fillId="0" borderId="44" xfId="0" applyNumberFormat="1" applyFont="1" applyFill="1" applyBorder="1" applyAlignment="1">
      <alignment horizontal="right" vertical="center"/>
    </xf>
    <xf numFmtId="3" fontId="32" fillId="0" borderId="43" xfId="0" applyNumberFormat="1" applyFont="1" applyFill="1" applyBorder="1" applyAlignment="1">
      <alignment horizontal="right" vertical="center"/>
    </xf>
    <xf numFmtId="0" fontId="42" fillId="2" borderId="33" xfId="0" applyNumberFormat="1" applyFont="1" applyFill="1" applyBorder="1" applyAlignment="1">
      <alignment horizontal="center" vertical="center"/>
    </xf>
    <xf numFmtId="0" fontId="42" fillId="2" borderId="11" xfId="0" applyNumberFormat="1" applyFont="1" applyFill="1" applyBorder="1" applyAlignment="1">
      <alignment horizontal="center" vertical="center"/>
    </xf>
    <xf numFmtId="0" fontId="42" fillId="2" borderId="10" xfId="0" applyNumberFormat="1" applyFont="1" applyFill="1" applyBorder="1" applyAlignment="1">
      <alignment horizontal="center" vertical="center"/>
    </xf>
    <xf numFmtId="3" fontId="42" fillId="0" borderId="12" xfId="0" applyNumberFormat="1" applyFont="1" applyBorder="1" applyAlignment="1">
      <alignment vertical="center"/>
    </xf>
    <xf numFmtId="3" fontId="42" fillId="0" borderId="11" xfId="0" applyNumberFormat="1" applyFont="1" applyBorder="1" applyAlignment="1">
      <alignment vertical="center"/>
    </xf>
    <xf numFmtId="3" fontId="42" fillId="0" borderId="10" xfId="0" applyNumberFormat="1" applyFont="1" applyBorder="1" applyAlignment="1">
      <alignment vertical="center"/>
    </xf>
    <xf numFmtId="0" fontId="22" fillId="0" borderId="15"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2" xfId="0" applyFont="1" applyBorder="1" applyAlignment="1">
      <alignment vertical="center" wrapText="1"/>
    </xf>
    <xf numFmtId="0" fontId="22" fillId="0" borderId="11" xfId="0" applyFont="1" applyBorder="1" applyAlignment="1">
      <alignment vertical="center" wrapText="1"/>
    </xf>
    <xf numFmtId="0" fontId="22" fillId="0" borderId="13" xfId="0" applyFont="1" applyBorder="1" applyAlignment="1">
      <alignment vertical="center" wrapText="1"/>
    </xf>
    <xf numFmtId="0" fontId="22" fillId="0" borderId="0" xfId="0" applyFont="1" applyBorder="1" applyAlignment="1">
      <alignment vertical="center" wrapText="1"/>
    </xf>
    <xf numFmtId="0" fontId="22" fillId="0" borderId="12" xfId="0" applyFont="1" applyBorder="1" applyAlignment="1">
      <alignment horizontal="left" vertical="center" wrapText="1"/>
    </xf>
    <xf numFmtId="0" fontId="22" fillId="0" borderId="10"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4" xfId="0" applyFont="1" applyBorder="1" applyAlignment="1">
      <alignment horizontal="center" vertical="center"/>
    </xf>
    <xf numFmtId="0" fontId="22" fillId="2" borderId="1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3" fontId="22" fillId="2" borderId="12" xfId="0" applyNumberFormat="1" applyFont="1" applyFill="1" applyBorder="1" applyAlignment="1">
      <alignment horizontal="right" vertical="center"/>
    </xf>
    <xf numFmtId="3" fontId="22" fillId="2" borderId="11" xfId="0" applyNumberFormat="1" applyFont="1" applyFill="1" applyBorder="1" applyAlignment="1">
      <alignment horizontal="right" vertical="center"/>
    </xf>
    <xf numFmtId="3" fontId="22" fillId="2" borderId="10" xfId="0" applyNumberFormat="1" applyFont="1" applyFill="1" applyBorder="1" applyAlignment="1">
      <alignment horizontal="right" vertical="center"/>
    </xf>
    <xf numFmtId="3" fontId="22" fillId="2" borderId="13" xfId="0" applyNumberFormat="1" applyFont="1" applyFill="1" applyBorder="1" applyAlignment="1">
      <alignment horizontal="right" vertical="center"/>
    </xf>
    <xf numFmtId="3" fontId="22" fillId="2" borderId="0" xfId="0" applyNumberFormat="1" applyFont="1" applyFill="1" applyBorder="1" applyAlignment="1">
      <alignment horizontal="right" vertical="center"/>
    </xf>
    <xf numFmtId="3" fontId="22" fillId="2" borderId="14" xfId="0" applyNumberFormat="1" applyFont="1" applyFill="1" applyBorder="1" applyAlignment="1">
      <alignment horizontal="right" vertical="center"/>
    </xf>
    <xf numFmtId="3" fontId="22" fillId="2" borderId="4" xfId="0" applyNumberFormat="1" applyFont="1" applyFill="1" applyBorder="1" applyAlignment="1">
      <alignment horizontal="right" vertical="center"/>
    </xf>
    <xf numFmtId="3" fontId="22" fillId="2" borderId="5" xfId="0" applyNumberFormat="1" applyFont="1" applyFill="1" applyBorder="1" applyAlignment="1">
      <alignment horizontal="right" vertical="center"/>
    </xf>
    <xf numFmtId="3" fontId="22" fillId="2" borderId="6" xfId="0" applyNumberFormat="1" applyFont="1" applyFill="1" applyBorder="1" applyAlignment="1">
      <alignment horizontal="right" vertical="center"/>
    </xf>
    <xf numFmtId="0" fontId="22" fillId="0" borderId="10" xfId="0" applyFont="1" applyBorder="1" applyAlignment="1">
      <alignment vertical="center" wrapText="1"/>
    </xf>
    <xf numFmtId="0" fontId="22" fillId="0" borderId="14" xfId="0" applyFont="1" applyBorder="1" applyAlignment="1">
      <alignment vertical="center" wrapText="1"/>
    </xf>
    <xf numFmtId="0" fontId="22" fillId="0" borderId="15" xfId="0" applyFont="1" applyBorder="1" applyAlignment="1">
      <alignment vertical="center"/>
    </xf>
    <xf numFmtId="0" fontId="22" fillId="0" borderId="8" xfId="0" applyFont="1" applyBorder="1" applyAlignment="1">
      <alignment vertical="center"/>
    </xf>
    <xf numFmtId="0" fontId="22" fillId="0" borderId="9" xfId="0" applyFont="1" applyBorder="1" applyAlignment="1">
      <alignment vertical="center"/>
    </xf>
    <xf numFmtId="176" fontId="22" fillId="2" borderId="12" xfId="0" applyNumberFormat="1" applyFont="1" applyFill="1" applyBorder="1" applyAlignment="1">
      <alignment horizontal="center" vertical="center"/>
    </xf>
    <xf numFmtId="176" fontId="22" fillId="2" borderId="11"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0" xfId="0" applyNumberFormat="1" applyFont="1" applyFill="1" applyBorder="1" applyAlignment="1">
      <alignment horizontal="center" vertical="center"/>
    </xf>
    <xf numFmtId="176" fontId="22" fillId="2" borderId="14" xfId="0" applyNumberFormat="1" applyFont="1" applyFill="1" applyBorder="1" applyAlignment="1">
      <alignment horizontal="center" vertical="center"/>
    </xf>
    <xf numFmtId="176" fontId="22" fillId="2" borderId="4" xfId="0" applyNumberFormat="1" applyFont="1" applyFill="1" applyBorder="1" applyAlignment="1">
      <alignment horizontal="center" vertical="center"/>
    </xf>
    <xf numFmtId="176" fontId="22" fillId="2" borderId="5" xfId="0" applyNumberFormat="1" applyFont="1" applyFill="1" applyBorder="1" applyAlignment="1">
      <alignment horizontal="center" vertical="center"/>
    </xf>
    <xf numFmtId="176" fontId="22" fillId="2" borderId="6" xfId="0" applyNumberFormat="1" applyFont="1" applyFill="1" applyBorder="1" applyAlignment="1">
      <alignment horizontal="center" vertical="center"/>
    </xf>
    <xf numFmtId="0" fontId="22" fillId="2" borderId="12" xfId="0" applyFont="1" applyFill="1" applyBorder="1" applyAlignment="1">
      <alignment vertical="center" wrapText="1"/>
    </xf>
    <xf numFmtId="0" fontId="27" fillId="2" borderId="10" xfId="0" applyFont="1" applyFill="1" applyBorder="1" applyAlignment="1">
      <alignment vertical="center" wrapText="1"/>
    </xf>
    <xf numFmtId="0" fontId="27" fillId="2" borderId="13" xfId="0" applyFont="1" applyFill="1" applyBorder="1" applyAlignment="1">
      <alignment vertical="center" wrapText="1"/>
    </xf>
    <xf numFmtId="0" fontId="27" fillId="2" borderId="14" xfId="0" applyFont="1" applyFill="1" applyBorder="1" applyAlignment="1">
      <alignment vertical="center" wrapText="1"/>
    </xf>
    <xf numFmtId="0" fontId="27" fillId="2" borderId="4" xfId="0" applyFont="1" applyFill="1" applyBorder="1" applyAlignment="1">
      <alignment vertical="center" wrapText="1"/>
    </xf>
    <xf numFmtId="0" fontId="27" fillId="2" borderId="6" xfId="0" applyFont="1" applyFill="1" applyBorder="1" applyAlignment="1">
      <alignment vertical="center" wrapText="1"/>
    </xf>
    <xf numFmtId="3" fontId="22" fillId="2" borderId="12" xfId="0" applyNumberFormat="1" applyFont="1" applyFill="1" applyBorder="1" applyAlignment="1">
      <alignment horizontal="right" vertical="center" shrinkToFit="1"/>
    </xf>
    <xf numFmtId="3" fontId="22" fillId="2" borderId="10" xfId="0" applyNumberFormat="1" applyFont="1" applyFill="1" applyBorder="1" applyAlignment="1">
      <alignment horizontal="right" vertical="center" shrinkToFit="1"/>
    </xf>
    <xf numFmtId="3" fontId="22" fillId="2" borderId="13" xfId="0" applyNumberFormat="1" applyFont="1" applyFill="1" applyBorder="1" applyAlignment="1">
      <alignment horizontal="right" vertical="center" shrinkToFit="1"/>
    </xf>
    <xf numFmtId="3" fontId="22" fillId="2" borderId="14" xfId="0" applyNumberFormat="1" applyFont="1" applyFill="1" applyBorder="1" applyAlignment="1">
      <alignment horizontal="right" vertical="center" shrinkToFit="1"/>
    </xf>
    <xf numFmtId="3" fontId="22" fillId="2" borderId="4" xfId="0" applyNumberFormat="1" applyFont="1" applyFill="1" applyBorder="1" applyAlignment="1">
      <alignment horizontal="right" vertical="center" shrinkToFit="1"/>
    </xf>
    <xf numFmtId="3" fontId="22" fillId="2" borderId="6" xfId="0" applyNumberFormat="1" applyFont="1" applyFill="1" applyBorder="1" applyAlignment="1">
      <alignment horizontal="right" vertical="center" shrinkToFit="1"/>
    </xf>
    <xf numFmtId="176" fontId="18" fillId="2" borderId="13" xfId="0" applyNumberFormat="1" applyFont="1" applyFill="1" applyBorder="1" applyAlignment="1">
      <alignment horizontal="center" vertical="center"/>
    </xf>
    <xf numFmtId="176" fontId="18" fillId="2" borderId="0" xfId="0" applyNumberFormat="1" applyFont="1" applyFill="1" applyBorder="1" applyAlignment="1">
      <alignment horizontal="center" vertical="center"/>
    </xf>
    <xf numFmtId="176" fontId="18" fillId="2" borderId="14" xfId="0" applyNumberFormat="1" applyFont="1" applyFill="1" applyBorder="1" applyAlignment="1">
      <alignment horizontal="center" vertical="center"/>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7" fillId="2" borderId="11" xfId="0" applyFont="1" applyFill="1" applyBorder="1" applyAlignment="1">
      <alignment vertical="center" wrapText="1"/>
    </xf>
    <xf numFmtId="0" fontId="27" fillId="2" borderId="0" xfId="0" applyFont="1" applyFill="1" applyBorder="1" applyAlignment="1">
      <alignment vertical="center" wrapText="1"/>
    </xf>
    <xf numFmtId="0" fontId="27" fillId="2" borderId="5" xfId="0" applyFont="1" applyFill="1" applyBorder="1" applyAlignment="1">
      <alignment vertical="center" wrapText="1"/>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1" xfId="0" applyFont="1" applyBorder="1" applyAlignment="1">
      <alignment vertical="center" wrapText="1"/>
    </xf>
    <xf numFmtId="0" fontId="22" fillId="0" borderId="2" xfId="0" applyFont="1" applyBorder="1" applyAlignment="1">
      <alignment vertical="center" wrapText="1"/>
    </xf>
    <xf numFmtId="0" fontId="25" fillId="2" borderId="12" xfId="0" applyFont="1" applyFill="1" applyBorder="1" applyAlignment="1">
      <alignment vertical="center" wrapText="1"/>
    </xf>
    <xf numFmtId="0" fontId="27" fillId="2" borderId="12" xfId="0" applyFont="1" applyFill="1" applyBorder="1" applyAlignment="1">
      <alignment vertical="center" wrapText="1"/>
    </xf>
    <xf numFmtId="0" fontId="22" fillId="0" borderId="11" xfId="0" applyFont="1" applyBorder="1" applyAlignment="1">
      <alignment horizontal="center" vertical="center" wrapText="1"/>
    </xf>
    <xf numFmtId="0" fontId="22" fillId="0" borderId="5" xfId="0" applyFont="1" applyBorder="1" applyAlignment="1">
      <alignment horizontal="center" vertical="center" wrapText="1"/>
    </xf>
    <xf numFmtId="0" fontId="22" fillId="2" borderId="15" xfId="0" applyFont="1" applyFill="1" applyBorder="1" applyAlignment="1">
      <alignment vertical="center" wrapText="1"/>
    </xf>
    <xf numFmtId="0" fontId="22" fillId="2" borderId="8" xfId="0" applyFont="1" applyFill="1" applyBorder="1" applyAlignment="1">
      <alignment vertical="center" wrapText="1"/>
    </xf>
    <xf numFmtId="0" fontId="22" fillId="2" borderId="9" xfId="0" applyFont="1" applyFill="1" applyBorder="1" applyAlignment="1">
      <alignment vertical="center" wrapText="1"/>
    </xf>
    <xf numFmtId="0" fontId="25" fillId="2" borderId="12" xfId="0" applyNumberFormat="1" applyFont="1" applyFill="1" applyBorder="1" applyAlignment="1">
      <alignment horizontal="left" vertical="center" wrapText="1"/>
    </xf>
    <xf numFmtId="0" fontId="27" fillId="2" borderId="11" xfId="0" applyNumberFormat="1" applyFont="1" applyFill="1" applyBorder="1" applyAlignment="1">
      <alignment vertical="center" wrapText="1"/>
    </xf>
    <xf numFmtId="0" fontId="27" fillId="2" borderId="10" xfId="0" applyNumberFormat="1" applyFont="1" applyFill="1" applyBorder="1" applyAlignment="1">
      <alignment vertical="center" wrapText="1"/>
    </xf>
    <xf numFmtId="0" fontId="27" fillId="2" borderId="13" xfId="0" applyNumberFormat="1" applyFont="1" applyFill="1" applyBorder="1" applyAlignment="1">
      <alignment vertical="center" wrapText="1"/>
    </xf>
    <xf numFmtId="0" fontId="27" fillId="2" borderId="0" xfId="0" applyNumberFormat="1" applyFont="1" applyFill="1" applyBorder="1" applyAlignment="1">
      <alignment vertical="center" wrapText="1"/>
    </xf>
    <xf numFmtId="0" fontId="27" fillId="2" borderId="14" xfId="0" applyNumberFormat="1" applyFont="1" applyFill="1" applyBorder="1" applyAlignment="1">
      <alignment vertical="center" wrapText="1"/>
    </xf>
    <xf numFmtId="0" fontId="27" fillId="2" borderId="4" xfId="0" applyNumberFormat="1" applyFont="1" applyFill="1" applyBorder="1" applyAlignment="1">
      <alignment vertical="center" wrapText="1"/>
    </xf>
    <xf numFmtId="0" fontId="27" fillId="2" borderId="5" xfId="0" applyNumberFormat="1" applyFont="1" applyFill="1" applyBorder="1" applyAlignment="1">
      <alignment vertical="center" wrapText="1"/>
    </xf>
    <xf numFmtId="0" fontId="27" fillId="2" borderId="6" xfId="0" applyNumberFormat="1" applyFont="1" applyFill="1" applyBorder="1" applyAlignment="1">
      <alignment vertical="center" wrapText="1"/>
    </xf>
    <xf numFmtId="3" fontId="27" fillId="2" borderId="13"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3" fontId="27" fillId="0" borderId="4" xfId="0" applyNumberFormat="1" applyFont="1" applyFill="1" applyBorder="1" applyAlignment="1">
      <alignment horizontal="center" vertical="center"/>
    </xf>
    <xf numFmtId="3" fontId="27" fillId="0" borderId="5" xfId="0" applyNumberFormat="1" applyFont="1" applyFill="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vertical="center"/>
    </xf>
    <xf numFmtId="176" fontId="27" fillId="0" borderId="13" xfId="0" applyNumberFormat="1" applyFont="1" applyFill="1" applyBorder="1" applyAlignment="1">
      <alignment horizontal="center" vertical="center" textRotation="255"/>
    </xf>
    <xf numFmtId="176" fontId="27" fillId="0" borderId="0" xfId="0" applyNumberFormat="1" applyFont="1" applyFill="1" applyBorder="1" applyAlignment="1">
      <alignment horizontal="center" vertical="center" textRotation="255"/>
    </xf>
    <xf numFmtId="176" fontId="27" fillId="0" borderId="14" xfId="0" applyNumberFormat="1" applyFont="1" applyFill="1" applyBorder="1" applyAlignment="1">
      <alignment horizontal="center" vertical="center" textRotation="255"/>
    </xf>
    <xf numFmtId="0" fontId="27" fillId="0" borderId="12" xfId="0" applyFont="1" applyBorder="1" applyAlignment="1">
      <alignment vertical="center"/>
    </xf>
    <xf numFmtId="3" fontId="27" fillId="0" borderId="12" xfId="0" applyNumberFormat="1" applyFont="1" applyFill="1" applyBorder="1" applyAlignment="1">
      <alignment horizontal="center" vertical="center"/>
    </xf>
    <xf numFmtId="3" fontId="27" fillId="0" borderId="11" xfId="0" applyNumberFormat="1" applyFont="1" applyFill="1" applyBorder="1" applyAlignment="1">
      <alignment horizontal="center" vertical="center"/>
    </xf>
    <xf numFmtId="176" fontId="27" fillId="2" borderId="12" xfId="0" applyNumberFormat="1" applyFont="1" applyFill="1" applyBorder="1" applyAlignment="1">
      <alignment horizontal="center" vertical="center"/>
    </xf>
    <xf numFmtId="176" fontId="27" fillId="2" borderId="11" xfId="0" applyNumberFormat="1" applyFont="1" applyFill="1" applyBorder="1" applyAlignment="1">
      <alignment horizontal="center" vertical="center"/>
    </xf>
    <xf numFmtId="176" fontId="27" fillId="2" borderId="10" xfId="0" applyNumberFormat="1" applyFont="1" applyFill="1" applyBorder="1" applyAlignment="1">
      <alignment horizontal="center" vertical="center"/>
    </xf>
    <xf numFmtId="0" fontId="27" fillId="0" borderId="12" xfId="0" applyFont="1" applyBorder="1" applyAlignment="1">
      <alignment horizontal="center" vertical="center"/>
    </xf>
    <xf numFmtId="0" fontId="27" fillId="2" borderId="12"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0" borderId="13" xfId="0" applyFont="1" applyBorder="1" applyAlignment="1">
      <alignment vertical="center"/>
    </xf>
    <xf numFmtId="0" fontId="27" fillId="0" borderId="0" xfId="0" applyFont="1" applyBorder="1" applyAlignment="1">
      <alignment vertical="center"/>
    </xf>
    <xf numFmtId="0" fontId="27" fillId="0" borderId="14" xfId="0" applyFont="1" applyBorder="1" applyAlignment="1">
      <alignment vertical="center"/>
    </xf>
    <xf numFmtId="49" fontId="27" fillId="2" borderId="13" xfId="0" applyNumberFormat="1" applyFont="1" applyFill="1" applyBorder="1" applyAlignment="1">
      <alignment vertical="center" shrinkToFit="1"/>
    </xf>
    <xf numFmtId="0" fontId="27" fillId="2" borderId="0" xfId="0" applyFont="1" applyFill="1" applyAlignment="1">
      <alignment vertical="center" shrinkToFit="1"/>
    </xf>
    <xf numFmtId="0" fontId="27" fillId="2" borderId="14" xfId="0" applyFont="1" applyFill="1" applyBorder="1" applyAlignment="1">
      <alignment vertical="center" shrinkToFit="1"/>
    </xf>
    <xf numFmtId="0" fontId="27" fillId="0" borderId="11" xfId="0" applyFont="1" applyBorder="1" applyAlignment="1">
      <alignment vertical="center" wrapText="1" shrinkToFit="1"/>
    </xf>
    <xf numFmtId="0" fontId="27" fillId="0" borderId="10" xfId="0" applyFont="1" applyBorder="1" applyAlignment="1">
      <alignment vertical="center" wrapText="1" shrinkToFit="1"/>
    </xf>
    <xf numFmtId="0" fontId="27" fillId="0" borderId="0" xfId="0" applyFont="1" applyBorder="1" applyAlignment="1">
      <alignment vertical="center" wrapText="1" shrinkToFit="1"/>
    </xf>
    <xf numFmtId="0" fontId="27" fillId="0" borderId="14" xfId="0" applyFont="1" applyBorder="1" applyAlignment="1">
      <alignment vertical="center" wrapText="1" shrinkToFit="1"/>
    </xf>
    <xf numFmtId="0" fontId="27" fillId="0" borderId="5" xfId="0" applyFont="1" applyBorder="1" applyAlignment="1">
      <alignment vertical="center" wrapText="1" shrinkToFit="1"/>
    </xf>
    <xf numFmtId="0" fontId="27" fillId="0" borderId="6" xfId="0" applyFont="1" applyBorder="1" applyAlignment="1">
      <alignment vertical="center" wrapText="1" shrinkToFit="1"/>
    </xf>
    <xf numFmtId="176" fontId="27" fillId="2" borderId="4" xfId="0" applyNumberFormat="1" applyFont="1" applyFill="1" applyBorder="1" applyAlignment="1">
      <alignment horizontal="center" vertical="center"/>
    </xf>
    <xf numFmtId="176" fontId="27" fillId="2" borderId="5" xfId="0" applyNumberFormat="1" applyFont="1" applyFill="1" applyBorder="1" applyAlignment="1">
      <alignment horizontal="center" vertical="center"/>
    </xf>
    <xf numFmtId="176" fontId="27" fillId="2" borderId="6" xfId="0" applyNumberFormat="1" applyFont="1" applyFill="1" applyBorder="1" applyAlignment="1">
      <alignment horizontal="center" vertical="center"/>
    </xf>
    <xf numFmtId="3" fontId="22" fillId="0" borderId="0" xfId="0" applyNumberFormat="1" applyFont="1" applyAlignment="1">
      <alignment horizontal="right" vertical="center"/>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0" xfId="0" applyFont="1" applyFill="1" applyBorder="1" applyAlignment="1">
      <alignment horizontal="center" vertical="center"/>
    </xf>
    <xf numFmtId="0" fontId="22" fillId="0" borderId="95" xfId="0" applyFont="1" applyBorder="1" applyAlignment="1">
      <alignment horizontal="distributed" vertical="center"/>
    </xf>
    <xf numFmtId="0" fontId="22" fillId="0" borderId="35" xfId="0" applyFont="1" applyBorder="1" applyAlignment="1">
      <alignment horizontal="distributed" vertical="center"/>
    </xf>
    <xf numFmtId="0" fontId="22" fillId="0" borderId="96" xfId="0" applyFont="1" applyBorder="1" applyAlignment="1">
      <alignment horizontal="distributed" vertical="center"/>
    </xf>
    <xf numFmtId="0" fontId="22" fillId="2" borderId="95" xfId="0" applyFont="1" applyFill="1" applyBorder="1" applyAlignment="1">
      <alignment horizontal="center" vertical="center"/>
    </xf>
    <xf numFmtId="0" fontId="22" fillId="2" borderId="35" xfId="0" applyFont="1" applyFill="1" applyBorder="1" applyAlignment="1">
      <alignment horizontal="center" vertical="center"/>
    </xf>
    <xf numFmtId="0" fontId="22" fillId="2" borderId="96" xfId="0" applyFont="1" applyFill="1" applyBorder="1" applyAlignment="1">
      <alignment horizontal="center" vertical="center"/>
    </xf>
    <xf numFmtId="0" fontId="22" fillId="0" borderId="1" xfId="0" applyFont="1" applyFill="1" applyBorder="1" applyAlignment="1">
      <alignment horizontal="distributed" vertical="center"/>
    </xf>
    <xf numFmtId="0" fontId="22" fillId="0" borderId="2" xfId="0" applyFont="1" applyFill="1" applyBorder="1" applyAlignment="1">
      <alignment horizontal="distributed" vertical="center"/>
    </xf>
    <xf numFmtId="49" fontId="22" fillId="2" borderId="1" xfId="0" applyNumberFormat="1" applyFont="1" applyFill="1" applyBorder="1" applyAlignment="1">
      <alignment horizontal="center" vertical="center"/>
    </xf>
    <xf numFmtId="49" fontId="22" fillId="2" borderId="3" xfId="0" applyNumberFormat="1" applyFont="1" applyFill="1" applyBorder="1" applyAlignment="1">
      <alignment horizontal="center" vertical="center"/>
    </xf>
    <xf numFmtId="49" fontId="22" fillId="2" borderId="2" xfId="0" applyNumberFormat="1" applyFont="1" applyFill="1" applyBorder="1" applyAlignment="1">
      <alignment horizontal="center" vertical="center"/>
    </xf>
    <xf numFmtId="176" fontId="19" fillId="5" borderId="0" xfId="0" applyNumberFormat="1" applyFont="1" applyFill="1" applyAlignment="1">
      <alignment horizontal="right" vertical="center"/>
    </xf>
    <xf numFmtId="176" fontId="25" fillId="2" borderId="0" xfId="0" applyNumberFormat="1" applyFont="1" applyFill="1" applyAlignment="1">
      <alignment horizontal="right" vertical="center"/>
    </xf>
    <xf numFmtId="49" fontId="22" fillId="2" borderId="0" xfId="0" applyNumberFormat="1" applyFont="1" applyFill="1" applyAlignment="1">
      <alignment vertical="center"/>
    </xf>
    <xf numFmtId="0" fontId="22" fillId="2" borderId="0" xfId="0" applyFont="1" applyFill="1" applyAlignment="1">
      <alignment horizontal="center" vertical="center" wrapText="1"/>
    </xf>
    <xf numFmtId="182" fontId="25" fillId="0" borderId="0" xfId="0" applyNumberFormat="1" applyFont="1" applyFill="1" applyAlignment="1">
      <alignment horizontal="center" vertical="center"/>
    </xf>
    <xf numFmtId="176" fontId="0" fillId="2" borderId="1"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3" fontId="1" fillId="0" borderId="5" xfId="0" applyNumberFormat="1" applyFont="1" applyBorder="1" applyAlignment="1">
      <alignment vertical="center"/>
    </xf>
    <xf numFmtId="3" fontId="1" fillId="0" borderId="6" xfId="0" applyNumberFormat="1" applyFont="1" applyBorder="1" applyAlignment="1">
      <alignment vertical="center"/>
    </xf>
    <xf numFmtId="3" fontId="1" fillId="0" borderId="4" xfId="0" applyNumberFormat="1" applyFont="1" applyBorder="1" applyAlignment="1">
      <alignment horizontal="right" vertical="center"/>
    </xf>
    <xf numFmtId="3" fontId="1" fillId="0" borderId="5" xfId="0" applyNumberFormat="1" applyFont="1" applyBorder="1" applyAlignment="1">
      <alignment horizontal="right" vertical="center"/>
    </xf>
    <xf numFmtId="0" fontId="2" fillId="0" borderId="0" xfId="0" applyFont="1" applyAlignment="1">
      <alignment horizontal="center" vertical="center"/>
    </xf>
    <xf numFmtId="0" fontId="0" fillId="0" borderId="7" xfId="0" applyBorder="1" applyAlignment="1">
      <alignment horizontal="center" vertical="center"/>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0" fillId="0" borderId="11" xfId="0" applyBorder="1">
      <alignment vertical="center"/>
    </xf>
    <xf numFmtId="0" fontId="0" fillId="0" borderId="10" xfId="0" applyBorder="1">
      <alignment vertical="center"/>
    </xf>
    <xf numFmtId="0" fontId="1" fillId="0" borderId="10" xfId="0" applyFont="1" applyBorder="1" applyAlignment="1">
      <alignment horizontal="center" vertical="center"/>
    </xf>
    <xf numFmtId="176" fontId="0" fillId="2" borderId="4" xfId="0" applyNumberFormat="1" applyFont="1" applyFill="1" applyBorder="1" applyAlignment="1">
      <alignment horizontal="center" vertical="center"/>
    </xf>
    <xf numFmtId="176" fontId="1" fillId="2" borderId="5" xfId="0" applyNumberFormat="1" applyFont="1" applyFill="1" applyBorder="1" applyAlignment="1">
      <alignment horizontal="center" vertical="center"/>
    </xf>
    <xf numFmtId="176" fontId="1" fillId="2" borderId="6" xfId="0" applyNumberFormat="1" applyFont="1" applyFill="1"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179" fontId="25" fillId="0" borderId="0" xfId="0" applyNumberFormat="1" applyFont="1" applyFill="1" applyAlignment="1">
      <alignment horizontal="center" vertical="center"/>
    </xf>
    <xf numFmtId="3" fontId="1" fillId="0" borderId="6" xfId="0" applyNumberFormat="1" applyFont="1" applyBorder="1" applyAlignment="1">
      <alignment horizontal="right" vertical="center"/>
    </xf>
    <xf numFmtId="3" fontId="1" fillId="0" borderId="3" xfId="0" applyNumberFormat="1" applyFont="1" applyBorder="1" applyAlignment="1">
      <alignment horizontal="right" vertical="center"/>
    </xf>
    <xf numFmtId="3" fontId="1" fillId="0" borderId="2" xfId="0" applyNumberFormat="1" applyFont="1" applyBorder="1" applyAlignment="1">
      <alignment horizontal="right"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3" xfId="0" applyFont="1" applyFill="1" applyBorder="1" applyAlignment="1">
      <alignment horizontal="right"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3" fontId="0" fillId="0" borderId="3" xfId="0" applyNumberFormat="1" applyBorder="1" applyAlignment="1">
      <alignment horizontal="center" vertical="center"/>
    </xf>
    <xf numFmtId="3" fontId="0" fillId="0" borderId="2" xfId="0" applyNumberFormat="1" applyBorder="1" applyAlignment="1">
      <alignment horizontal="center" vertical="center"/>
    </xf>
    <xf numFmtId="0" fontId="1" fillId="0" borderId="11" xfId="0" applyFont="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1" fillId="0" borderId="100" xfId="0" applyFont="1" applyBorder="1" applyAlignment="1">
      <alignment horizontal="center" vertical="center"/>
    </xf>
    <xf numFmtId="0" fontId="1" fillId="0" borderId="102" xfId="0" applyFont="1" applyBorder="1" applyAlignment="1">
      <alignment horizontal="center" vertical="center"/>
    </xf>
    <xf numFmtId="0" fontId="1" fillId="0" borderId="103" xfId="0" applyFont="1" applyBorder="1" applyAlignment="1">
      <alignment horizontal="center" vertical="center"/>
    </xf>
    <xf numFmtId="0" fontId="1" fillId="0" borderId="105" xfId="0" applyFont="1" applyBorder="1" applyAlignment="1">
      <alignment horizontal="center" vertical="center"/>
    </xf>
    <xf numFmtId="0" fontId="1" fillId="0" borderId="106" xfId="0" applyFont="1" applyBorder="1" applyAlignment="1">
      <alignment horizontal="center" vertical="center"/>
    </xf>
    <xf numFmtId="0" fontId="1" fillId="0" borderId="108" xfId="0" applyFont="1"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3" fontId="0" fillId="0" borderId="7" xfId="0" applyNumberFormat="1" applyBorder="1" applyAlignment="1">
      <alignment horizontal="center" vertical="center"/>
    </xf>
    <xf numFmtId="0" fontId="1" fillId="2" borderId="13" xfId="0" applyFont="1" applyFill="1" applyBorder="1" applyAlignment="1">
      <alignment horizontal="right" vertical="center"/>
    </xf>
    <xf numFmtId="0" fontId="1" fillId="2" borderId="0" xfId="0" applyFont="1" applyFill="1" applyBorder="1" applyAlignment="1">
      <alignment horizontal="right" vertical="center"/>
    </xf>
    <xf numFmtId="3" fontId="0" fillId="0" borderId="0" xfId="0" applyNumberFormat="1" applyBorder="1" applyAlignment="1">
      <alignment horizontal="center" vertical="center"/>
    </xf>
    <xf numFmtId="3" fontId="0" fillId="0" borderId="14" xfId="0" applyNumberFormat="1" applyBorder="1" applyAlignment="1">
      <alignment horizontal="center" vertical="center"/>
    </xf>
    <xf numFmtId="3" fontId="0" fillId="2" borderId="1" xfId="0" applyNumberFormat="1" applyFill="1" applyBorder="1" applyAlignment="1">
      <alignment horizontal="center" vertical="center"/>
    </xf>
    <xf numFmtId="3" fontId="0" fillId="2" borderId="3" xfId="0" applyNumberFormat="1" applyFill="1" applyBorder="1" applyAlignment="1">
      <alignment horizontal="center" vertical="center"/>
    </xf>
    <xf numFmtId="0" fontId="1" fillId="0" borderId="7" xfId="0" applyFont="1" applyBorder="1" applyAlignment="1">
      <alignment horizontal="center" vertical="center"/>
    </xf>
    <xf numFmtId="3" fontId="1" fillId="2" borderId="1" xfId="0" applyNumberFormat="1" applyFont="1" applyFill="1" applyBorder="1" applyAlignment="1">
      <alignment vertical="center"/>
    </xf>
    <xf numFmtId="3" fontId="1" fillId="2" borderId="3" xfId="0" applyNumberFormat="1" applyFont="1" applyFill="1" applyBorder="1" applyAlignment="1">
      <alignment vertical="center"/>
    </xf>
    <xf numFmtId="3" fontId="0" fillId="0" borderId="1" xfId="0" applyNumberFormat="1" applyBorder="1" applyAlignment="1">
      <alignment vertical="center"/>
    </xf>
    <xf numFmtId="3" fontId="0" fillId="0" borderId="3" xfId="0" applyNumberFormat="1" applyBorder="1" applyAlignment="1">
      <alignment vertical="center"/>
    </xf>
    <xf numFmtId="3" fontId="1" fillId="0" borderId="1" xfId="0" applyNumberFormat="1" applyFont="1" applyBorder="1" applyAlignment="1">
      <alignment horizontal="right" vertical="center"/>
    </xf>
    <xf numFmtId="3" fontId="22" fillId="2" borderId="1" xfId="0" applyNumberFormat="1" applyFont="1" applyFill="1" applyBorder="1" applyAlignment="1">
      <alignment horizontal="right" vertical="center"/>
    </xf>
    <xf numFmtId="3" fontId="22" fillId="2" borderId="3" xfId="0" applyNumberFormat="1" applyFont="1" applyFill="1" applyBorder="1" applyAlignment="1">
      <alignment horizontal="right" vertical="center"/>
    </xf>
    <xf numFmtId="3" fontId="22" fillId="2" borderId="1" xfId="0" applyNumberFormat="1" applyFont="1" applyFill="1" applyBorder="1" applyAlignment="1">
      <alignment vertical="center"/>
    </xf>
    <xf numFmtId="3" fontId="22" fillId="2" borderId="3" xfId="0" applyNumberFormat="1" applyFont="1" applyFill="1" applyBorder="1" applyAlignment="1">
      <alignment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22" fillId="0" borderId="1" xfId="0" applyFont="1" applyBorder="1" applyAlignment="1">
      <alignment horizontal="right" vertical="center"/>
    </xf>
    <xf numFmtId="0" fontId="22" fillId="0" borderId="3" xfId="0" applyFont="1" applyBorder="1" applyAlignment="1">
      <alignment horizontal="right" vertical="center"/>
    </xf>
    <xf numFmtId="5" fontId="31" fillId="2" borderId="0" xfId="0" applyNumberFormat="1" applyFont="1" applyFill="1" applyBorder="1" applyAlignment="1">
      <alignment horizontal="right" vertical="center"/>
    </xf>
    <xf numFmtId="0" fontId="18" fillId="0" borderId="1" xfId="0" applyFont="1" applyBorder="1" applyAlignment="1">
      <alignment vertical="center"/>
    </xf>
    <xf numFmtId="0" fontId="22" fillId="0" borderId="3" xfId="0" applyFont="1" applyBorder="1" applyAlignment="1">
      <alignment vertical="center"/>
    </xf>
    <xf numFmtId="0" fontId="22" fillId="0" borderId="2" xfId="0" applyFont="1" applyBorder="1" applyAlignment="1">
      <alignment vertical="center"/>
    </xf>
    <xf numFmtId="3" fontId="22" fillId="2" borderId="0" xfId="0" applyNumberFormat="1" applyFont="1" applyFill="1" applyAlignment="1">
      <alignment horizontal="right" vertical="center"/>
    </xf>
    <xf numFmtId="3" fontId="27" fillId="2" borderId="1"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176" fontId="27" fillId="2" borderId="1"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176" fontId="27" fillId="2" borderId="2" xfId="0" applyNumberFormat="1" applyFont="1" applyFill="1" applyBorder="1" applyAlignment="1">
      <alignment horizontal="center" vertical="center"/>
    </xf>
    <xf numFmtId="183" fontId="72" fillId="2" borderId="1" xfId="0" applyNumberFormat="1" applyFont="1" applyFill="1" applyBorder="1" applyAlignment="1">
      <alignment horizontal="center" vertical="center"/>
    </xf>
    <xf numFmtId="183" fontId="72" fillId="2" borderId="3" xfId="0" applyNumberFormat="1" applyFont="1" applyFill="1" applyBorder="1" applyAlignment="1">
      <alignment horizontal="center" vertical="center"/>
    </xf>
    <xf numFmtId="180" fontId="72" fillId="2" borderId="1" xfId="0" applyNumberFormat="1" applyFont="1" applyFill="1" applyBorder="1" applyAlignment="1">
      <alignment horizontal="center" vertical="center"/>
    </xf>
    <xf numFmtId="180" fontId="72" fillId="2" borderId="3" xfId="0" applyNumberFormat="1" applyFont="1" applyFill="1" applyBorder="1" applyAlignment="1">
      <alignment horizontal="center" vertical="center"/>
    </xf>
    <xf numFmtId="0" fontId="27" fillId="2" borderId="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2" xfId="0" applyFont="1" applyFill="1" applyBorder="1" applyAlignment="1">
      <alignment horizontal="center" vertical="center"/>
    </xf>
    <xf numFmtId="0" fontId="30" fillId="0" borderId="1"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0" borderId="15"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178" fontId="18" fillId="2" borderId="13" xfId="0" applyNumberFormat="1" applyFont="1" applyFill="1" applyBorder="1" applyAlignment="1">
      <alignment horizontal="center" vertical="center"/>
    </xf>
    <xf numFmtId="178" fontId="18" fillId="2" borderId="0" xfId="0" applyNumberFormat="1" applyFont="1" applyFill="1" applyBorder="1" applyAlignment="1">
      <alignment horizontal="center" vertical="center"/>
    </xf>
    <xf numFmtId="178" fontId="18" fillId="2" borderId="14" xfId="0" applyNumberFormat="1" applyFont="1" applyFill="1" applyBorder="1" applyAlignment="1">
      <alignment horizontal="center" vertical="center"/>
    </xf>
    <xf numFmtId="3" fontId="18" fillId="2" borderId="13" xfId="0" applyNumberFormat="1" applyFont="1" applyFill="1" applyBorder="1" applyAlignment="1">
      <alignment horizontal="center" vertical="center"/>
    </xf>
    <xf numFmtId="3" fontId="18" fillId="2" borderId="0"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0" xfId="0" applyFont="1" applyBorder="1" applyAlignment="1">
      <alignment vertical="center" wrapText="1"/>
    </xf>
    <xf numFmtId="0" fontId="18" fillId="0" borderId="13" xfId="0" applyFont="1" applyBorder="1" applyAlignment="1">
      <alignment vertical="center" wrapText="1"/>
    </xf>
    <xf numFmtId="0" fontId="18" fillId="0" borderId="14" xfId="0" applyFont="1" applyBorder="1" applyAlignment="1">
      <alignment vertical="center" wrapText="1"/>
    </xf>
    <xf numFmtId="0" fontId="18" fillId="0" borderId="1" xfId="0" applyFont="1" applyBorder="1" applyAlignment="1">
      <alignment horizontal="right" vertical="center"/>
    </xf>
    <xf numFmtId="0" fontId="18" fillId="0" borderId="3" xfId="0" applyFont="1" applyBorder="1" applyAlignment="1">
      <alignment horizontal="right" vertical="center"/>
    </xf>
    <xf numFmtId="0" fontId="18" fillId="0" borderId="1" xfId="0" applyFont="1" applyBorder="1" applyAlignment="1">
      <alignment horizontal="distributed" vertical="center"/>
    </xf>
    <xf numFmtId="0" fontId="18" fillId="2" borderId="1" xfId="0" applyFont="1" applyFill="1" applyBorder="1" applyAlignment="1">
      <alignment horizontal="right" vertical="center"/>
    </xf>
    <xf numFmtId="0" fontId="18" fillId="2" borderId="3" xfId="0" applyFont="1" applyFill="1" applyBorder="1" applyAlignment="1">
      <alignment horizontal="right" vertical="center"/>
    </xf>
    <xf numFmtId="0" fontId="31" fillId="2" borderId="0" xfId="0" applyFont="1" applyFill="1" applyBorder="1" applyAlignment="1">
      <alignment horizontal="center" vertical="center"/>
    </xf>
    <xf numFmtId="176" fontId="19" fillId="0" borderId="0" xfId="0" applyNumberFormat="1" applyFont="1" applyAlignment="1">
      <alignment horizontal="center" vertical="center"/>
    </xf>
    <xf numFmtId="0" fontId="31" fillId="2" borderId="0" xfId="0" applyFont="1" applyFill="1" applyAlignment="1">
      <alignment vertical="center"/>
    </xf>
    <xf numFmtId="0" fontId="27" fillId="0" borderId="1" xfId="0" applyFont="1" applyBorder="1" applyAlignment="1">
      <alignment horizontal="distributed" vertical="center"/>
    </xf>
    <xf numFmtId="0" fontId="27" fillId="2" borderId="1" xfId="0" applyFont="1" applyFill="1" applyBorder="1" applyAlignment="1">
      <alignment horizontal="right" vertical="center"/>
    </xf>
    <xf numFmtId="0" fontId="27" fillId="2" borderId="3" xfId="0" applyFont="1" applyFill="1" applyBorder="1" applyAlignment="1">
      <alignment horizontal="right" vertical="center"/>
    </xf>
    <xf numFmtId="3" fontId="27" fillId="2" borderId="1" xfId="0" applyNumberFormat="1" applyFont="1" applyFill="1" applyBorder="1" applyAlignment="1">
      <alignment horizontal="right" vertical="center"/>
    </xf>
    <xf numFmtId="3" fontId="27" fillId="2" borderId="3" xfId="0" applyNumberFormat="1" applyFont="1" applyFill="1" applyBorder="1" applyAlignment="1">
      <alignment horizontal="right" vertical="center"/>
    </xf>
    <xf numFmtId="0" fontId="27" fillId="0" borderId="1" xfId="0" applyFont="1" applyBorder="1" applyAlignment="1">
      <alignment horizontal="distributed" vertical="center" wrapText="1"/>
    </xf>
    <xf numFmtId="0" fontId="27" fillId="0" borderId="3" xfId="0" applyFont="1" applyBorder="1" applyAlignment="1">
      <alignment horizontal="distributed" vertical="center" wrapText="1"/>
    </xf>
    <xf numFmtId="0" fontId="27" fillId="0" borderId="2" xfId="0" applyFont="1" applyBorder="1" applyAlignment="1">
      <alignment horizontal="distributed" vertical="center" wrapText="1"/>
    </xf>
    <xf numFmtId="178" fontId="10" fillId="0" borderId="1" xfId="0" applyNumberFormat="1" applyFont="1" applyFill="1" applyBorder="1" applyAlignment="1">
      <alignment horizontal="center" vertical="center"/>
    </xf>
    <xf numFmtId="178" fontId="10" fillId="0" borderId="3" xfId="0" applyNumberFormat="1" applyFont="1" applyFill="1" applyBorder="1" applyAlignment="1">
      <alignment horizontal="center" vertical="center"/>
    </xf>
    <xf numFmtId="0" fontId="27" fillId="0" borderId="12" xfId="0" applyFont="1" applyBorder="1" applyAlignment="1">
      <alignment horizontal="distributed" vertical="center"/>
    </xf>
    <xf numFmtId="0" fontId="27" fillId="0" borderId="11" xfId="0" applyFont="1" applyBorder="1" applyAlignment="1">
      <alignment horizontal="distributed" vertical="center"/>
    </xf>
    <xf numFmtId="0" fontId="27" fillId="0" borderId="10" xfId="0" applyFont="1" applyBorder="1" applyAlignment="1">
      <alignment horizontal="distributed" vertical="center"/>
    </xf>
    <xf numFmtId="0" fontId="27" fillId="0" borderId="13" xfId="0" applyFont="1" applyBorder="1" applyAlignment="1">
      <alignment horizontal="distributed" vertical="center"/>
    </xf>
    <xf numFmtId="0" fontId="27" fillId="0" borderId="0" xfId="0" applyFont="1" applyBorder="1" applyAlignment="1">
      <alignment horizontal="distributed" vertical="center"/>
    </xf>
    <xf numFmtId="0" fontId="27" fillId="0" borderId="14" xfId="0" applyFont="1" applyBorder="1" applyAlignment="1">
      <alignment horizontal="distributed" vertical="center"/>
    </xf>
    <xf numFmtId="0" fontId="27" fillId="0" borderId="4" xfId="0" applyFont="1" applyBorder="1" applyAlignment="1">
      <alignment horizontal="distributed" vertical="center"/>
    </xf>
    <xf numFmtId="0" fontId="27" fillId="0" borderId="5" xfId="0" applyFont="1" applyBorder="1" applyAlignment="1">
      <alignment horizontal="distributed" vertical="center"/>
    </xf>
    <xf numFmtId="0" fontId="27" fillId="0" borderId="6" xfId="0" applyFont="1" applyBorder="1" applyAlignment="1">
      <alignment horizontal="distributed" vertical="center"/>
    </xf>
    <xf numFmtId="4" fontId="42" fillId="0" borderId="13" xfId="0" applyNumberFormat="1" applyFont="1" applyBorder="1" applyAlignment="1">
      <alignment vertical="center"/>
    </xf>
    <xf numFmtId="4" fontId="42" fillId="0" borderId="14" xfId="0" applyNumberFormat="1" applyFont="1" applyBorder="1" applyAlignment="1">
      <alignment vertical="center"/>
    </xf>
    <xf numFmtId="178" fontId="42" fillId="0" borderId="13" xfId="0" applyNumberFormat="1" applyFont="1" applyBorder="1" applyAlignment="1">
      <alignment vertical="center"/>
    </xf>
    <xf numFmtId="178" fontId="42" fillId="0" borderId="14" xfId="0" applyNumberFormat="1" applyFont="1" applyBorder="1" applyAlignment="1">
      <alignment vertical="center"/>
    </xf>
    <xf numFmtId="4" fontId="42" fillId="2" borderId="13" xfId="0" applyNumberFormat="1" applyFont="1" applyFill="1" applyBorder="1" applyAlignment="1">
      <alignment vertical="center"/>
    </xf>
    <xf numFmtId="4" fontId="42" fillId="2" borderId="14" xfId="0" applyNumberFormat="1" applyFont="1" applyFill="1" applyBorder="1" applyAlignment="1">
      <alignment vertical="center"/>
    </xf>
    <xf numFmtId="178" fontId="42" fillId="2" borderId="13" xfId="0" applyNumberFormat="1" applyFont="1" applyFill="1" applyBorder="1" applyAlignment="1">
      <alignment vertical="center"/>
    </xf>
    <xf numFmtId="178" fontId="42" fillId="2" borderId="14" xfId="0" applyNumberFormat="1" applyFont="1" applyFill="1" applyBorder="1" applyAlignment="1">
      <alignment vertical="center"/>
    </xf>
    <xf numFmtId="4" fontId="42" fillId="0" borderId="13" xfId="0" applyNumberFormat="1" applyFont="1" applyFill="1" applyBorder="1" applyAlignment="1">
      <alignment horizontal="right" vertical="center"/>
    </xf>
    <xf numFmtId="4" fontId="42" fillId="0" borderId="14" xfId="0" applyNumberFormat="1" applyFont="1" applyFill="1" applyBorder="1" applyAlignment="1">
      <alignment horizontal="right" vertical="center"/>
    </xf>
    <xf numFmtId="179" fontId="42" fillId="0" borderId="13" xfId="0" applyNumberFormat="1" applyFont="1" applyFill="1" applyBorder="1" applyAlignment="1">
      <alignment vertical="center"/>
    </xf>
    <xf numFmtId="179" fontId="42" fillId="0" borderId="14" xfId="0" applyNumberFormat="1" applyFont="1" applyFill="1" applyBorder="1" applyAlignment="1">
      <alignment vertical="center"/>
    </xf>
    <xf numFmtId="0" fontId="18" fillId="0" borderId="95" xfId="0" applyFont="1" applyBorder="1" applyAlignment="1">
      <alignment horizontal="distributed" vertical="center"/>
    </xf>
    <xf numFmtId="0" fontId="18" fillId="0" borderId="35" xfId="0" applyFont="1" applyBorder="1" applyAlignment="1">
      <alignment horizontal="distributed" vertical="center"/>
    </xf>
    <xf numFmtId="0" fontId="18" fillId="0" borderId="96" xfId="0" applyFont="1" applyBorder="1" applyAlignment="1">
      <alignment horizontal="distributed" vertical="center"/>
    </xf>
    <xf numFmtId="0" fontId="18" fillId="2" borderId="95" xfId="0" applyFont="1" applyFill="1" applyBorder="1" applyAlignment="1">
      <alignment vertical="center"/>
    </xf>
    <xf numFmtId="0" fontId="18" fillId="2" borderId="35" xfId="0" applyFont="1" applyFill="1" applyBorder="1" applyAlignment="1">
      <alignment vertical="center"/>
    </xf>
    <xf numFmtId="0" fontId="18" fillId="2" borderId="96" xfId="0" applyFont="1" applyFill="1" applyBorder="1" applyAlignment="1">
      <alignment vertical="center"/>
    </xf>
    <xf numFmtId="0" fontId="27" fillId="0" borderId="7" xfId="0" applyFont="1" applyBorder="1" applyAlignment="1">
      <alignment horizontal="center" vertical="center"/>
    </xf>
    <xf numFmtId="0" fontId="18" fillId="5" borderId="1" xfId="0" applyFont="1" applyFill="1" applyBorder="1" applyAlignment="1">
      <alignment horizontal="left" vertical="center"/>
    </xf>
    <xf numFmtId="0" fontId="18" fillId="5" borderId="3" xfId="0" applyFont="1" applyFill="1" applyBorder="1" applyAlignment="1">
      <alignment horizontal="left" vertical="center"/>
    </xf>
    <xf numFmtId="0" fontId="18" fillId="5" borderId="2" xfId="0" applyFont="1" applyFill="1" applyBorder="1" applyAlignment="1">
      <alignment horizontal="left" vertical="center"/>
    </xf>
    <xf numFmtId="0" fontId="18" fillId="0" borderId="109" xfId="0" applyFont="1" applyBorder="1" applyAlignment="1">
      <alignment horizontal="distributed" vertical="center"/>
    </xf>
    <xf numFmtId="0" fontId="18" fillId="2" borderId="110" xfId="0" applyFont="1" applyFill="1" applyBorder="1" applyAlignment="1">
      <alignment horizontal="center" vertical="center"/>
    </xf>
    <xf numFmtId="182" fontId="23" fillId="0" borderId="0" xfId="0" applyNumberFormat="1" applyFont="1" applyAlignment="1">
      <alignment vertical="center"/>
    </xf>
    <xf numFmtId="0" fontId="19" fillId="0" borderId="0" xfId="0" applyFont="1" applyAlignment="1">
      <alignment horizontal="right" vertical="center"/>
    </xf>
    <xf numFmtId="176" fontId="19" fillId="5" borderId="0" xfId="0" applyNumberFormat="1" applyFont="1" applyFill="1" applyAlignment="1">
      <alignment vertical="center"/>
    </xf>
    <xf numFmtId="0" fontId="10" fillId="0" borderId="1" xfId="0" applyFont="1" applyFill="1" applyBorder="1" applyAlignment="1">
      <alignment horizontal="center" vertical="center"/>
    </xf>
    <xf numFmtId="0" fontId="10" fillId="0" borderId="3" xfId="0" applyFont="1" applyFill="1" applyBorder="1" applyAlignment="1">
      <alignment horizontal="center" vertical="center"/>
    </xf>
    <xf numFmtId="0" fontId="18" fillId="0" borderId="12" xfId="0" applyFont="1" applyBorder="1" applyAlignment="1">
      <alignment horizontal="distributed" vertical="center"/>
    </xf>
    <xf numFmtId="0" fontId="18" fillId="0" borderId="11" xfId="0" applyFont="1" applyBorder="1" applyAlignment="1">
      <alignment horizontal="distributed" vertical="center"/>
    </xf>
    <xf numFmtId="0" fontId="18" fillId="0" borderId="10" xfId="0" applyFont="1" applyBorder="1" applyAlignment="1">
      <alignment horizontal="distributed" vertical="center"/>
    </xf>
    <xf numFmtId="49" fontId="18" fillId="2" borderId="0" xfId="0" applyNumberFormat="1" applyFont="1" applyFill="1" applyAlignment="1">
      <alignment vertical="center"/>
    </xf>
    <xf numFmtId="182" fontId="23" fillId="0" borderId="0" xfId="0" applyNumberFormat="1" applyFont="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5"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96"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49" fontId="18" fillId="2" borderId="1"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49" fontId="18" fillId="2" borderId="2" xfId="0" applyNumberFormat="1" applyFont="1" applyFill="1" applyBorder="1" applyAlignment="1">
      <alignment horizontal="center" vertical="center"/>
    </xf>
    <xf numFmtId="0" fontId="18" fillId="0" borderId="2" xfId="0" applyFont="1" applyFill="1" applyBorder="1" applyAlignment="1">
      <alignment horizontal="distributed" vertical="center"/>
    </xf>
    <xf numFmtId="4" fontId="42" fillId="0" borderId="13" xfId="0" applyNumberFormat="1" applyFont="1" applyBorder="1" applyAlignment="1">
      <alignment horizontal="right" vertical="center"/>
    </xf>
    <xf numFmtId="4" fontId="42" fillId="0" borderId="14" xfId="0" applyNumberFormat="1" applyFont="1" applyBorder="1" applyAlignment="1">
      <alignment horizontal="right" vertical="center"/>
    </xf>
    <xf numFmtId="179" fontId="42" fillId="0" borderId="13" xfId="0" applyNumberFormat="1" applyFont="1" applyFill="1" applyBorder="1" applyAlignment="1">
      <alignment horizontal="right" vertical="center"/>
    </xf>
    <xf numFmtId="179" fontId="42" fillId="0" borderId="14" xfId="0" applyNumberFormat="1" applyFont="1" applyFill="1" applyBorder="1" applyAlignment="1">
      <alignment horizontal="right" vertical="center"/>
    </xf>
    <xf numFmtId="0" fontId="52" fillId="0" borderId="0" xfId="0" applyFont="1" applyAlignment="1">
      <alignment horizontal="center" vertical="center"/>
    </xf>
    <xf numFmtId="3" fontId="10" fillId="0" borderId="13" xfId="0" applyNumberFormat="1" applyFont="1" applyBorder="1" applyAlignment="1">
      <alignment vertical="center"/>
    </xf>
    <xf numFmtId="3" fontId="10" fillId="0" borderId="14" xfId="0" applyNumberFormat="1" applyFont="1" applyBorder="1" applyAlignment="1">
      <alignment vertical="center"/>
    </xf>
    <xf numFmtId="178" fontId="10" fillId="0" borderId="13" xfId="0" applyNumberFormat="1" applyFont="1" applyBorder="1" applyAlignment="1">
      <alignment vertical="center"/>
    </xf>
    <xf numFmtId="178" fontId="10" fillId="0" borderId="14" xfId="0" applyNumberFormat="1" applyFont="1" applyBorder="1" applyAlignment="1">
      <alignment vertical="center"/>
    </xf>
    <xf numFmtId="3" fontId="10" fillId="2" borderId="13" xfId="0" applyNumberFormat="1" applyFont="1" applyFill="1" applyBorder="1" applyAlignment="1">
      <alignment vertical="center"/>
    </xf>
    <xf numFmtId="3" fontId="10" fillId="2" borderId="14" xfId="0" applyNumberFormat="1" applyFont="1" applyFill="1" applyBorder="1" applyAlignment="1">
      <alignment vertical="center"/>
    </xf>
    <xf numFmtId="178" fontId="10" fillId="2" borderId="13" xfId="0" applyNumberFormat="1" applyFont="1" applyFill="1" applyBorder="1" applyAlignment="1">
      <alignment vertical="center"/>
    </xf>
    <xf numFmtId="178" fontId="10" fillId="2" borderId="14" xfId="0" applyNumberFormat="1" applyFont="1" applyFill="1" applyBorder="1" applyAlignment="1">
      <alignment vertical="center"/>
    </xf>
    <xf numFmtId="3" fontId="10" fillId="0" borderId="13" xfId="0" applyNumberFormat="1" applyFont="1" applyFill="1" applyBorder="1" applyAlignment="1">
      <alignment vertical="center"/>
    </xf>
    <xf numFmtId="3" fontId="10" fillId="0" borderId="14" xfId="0" applyNumberFormat="1" applyFont="1" applyFill="1" applyBorder="1" applyAlignment="1">
      <alignment vertical="center"/>
    </xf>
    <xf numFmtId="179" fontId="10" fillId="0" borderId="13" xfId="0" applyNumberFormat="1" applyFont="1" applyFill="1" applyBorder="1" applyAlignment="1">
      <alignment vertical="center"/>
    </xf>
    <xf numFmtId="179" fontId="10" fillId="0" borderId="14" xfId="0" applyNumberFormat="1" applyFont="1" applyFill="1" applyBorder="1" applyAlignment="1">
      <alignment vertical="center"/>
    </xf>
    <xf numFmtId="0" fontId="29" fillId="0" borderId="0" xfId="0" applyFont="1" applyAlignment="1">
      <alignment horizontal="center" vertical="center" shrinkToFit="1"/>
    </xf>
    <xf numFmtId="3" fontId="22" fillId="2" borderId="13" xfId="0" applyNumberFormat="1" applyFont="1" applyFill="1" applyBorder="1" applyAlignment="1">
      <alignment horizontal="center" vertical="center"/>
    </xf>
    <xf numFmtId="3" fontId="22" fillId="2" borderId="0" xfId="0" applyNumberFormat="1" applyFont="1" applyFill="1" applyBorder="1" applyAlignment="1">
      <alignment horizontal="center" vertical="center"/>
    </xf>
    <xf numFmtId="178" fontId="22" fillId="2" borderId="13" xfId="0" applyNumberFormat="1" applyFont="1" applyFill="1" applyBorder="1" applyAlignment="1">
      <alignment horizontal="center" vertical="center"/>
    </xf>
    <xf numFmtId="178" fontId="22" fillId="2" borderId="0" xfId="0" applyNumberFormat="1" applyFont="1" applyFill="1" applyBorder="1" applyAlignment="1">
      <alignment horizontal="center" vertical="center"/>
    </xf>
    <xf numFmtId="178" fontId="22" fillId="2" borderId="14" xfId="0" applyNumberFormat="1" applyFont="1" applyFill="1" applyBorder="1" applyAlignment="1">
      <alignment horizontal="center" vertical="center"/>
    </xf>
    <xf numFmtId="0" fontId="22" fillId="2" borderId="1" xfId="0" applyFont="1" applyFill="1" applyBorder="1" applyAlignment="1">
      <alignment horizontal="right" vertical="center"/>
    </xf>
    <xf numFmtId="0" fontId="22" fillId="2" borderId="3" xfId="0" applyFont="1" applyFill="1" applyBorder="1" applyAlignment="1">
      <alignment horizontal="right" vertical="center"/>
    </xf>
    <xf numFmtId="178" fontId="33" fillId="0" borderId="1" xfId="0" applyNumberFormat="1" applyFont="1" applyFill="1" applyBorder="1" applyAlignment="1">
      <alignment horizontal="center" vertical="center"/>
    </xf>
    <xf numFmtId="178" fontId="33" fillId="0" borderId="3" xfId="0" applyNumberFormat="1" applyFont="1" applyFill="1" applyBorder="1" applyAlignment="1">
      <alignment horizontal="center" vertical="center"/>
    </xf>
    <xf numFmtId="0" fontId="27" fillId="0" borderId="1" xfId="0" applyFont="1" applyBorder="1" applyAlignment="1">
      <alignment horizontal="left" vertical="center" wrapText="1"/>
    </xf>
    <xf numFmtId="0" fontId="27" fillId="0" borderId="3" xfId="0" applyFont="1" applyBorder="1" applyAlignment="1">
      <alignment horizontal="left" vertical="center" wrapText="1"/>
    </xf>
    <xf numFmtId="0" fontId="27" fillId="0" borderId="2" xfId="0" applyFont="1" applyBorder="1" applyAlignment="1">
      <alignment horizontal="left" vertical="center" wrapText="1"/>
    </xf>
    <xf numFmtId="178" fontId="42" fillId="0" borderId="13" xfId="0" applyNumberFormat="1" applyFont="1" applyFill="1" applyBorder="1" applyAlignment="1">
      <alignment vertical="center"/>
    </xf>
    <xf numFmtId="178" fontId="42" fillId="0" borderId="14" xfId="0" applyNumberFormat="1" applyFont="1" applyFill="1" applyBorder="1" applyAlignment="1">
      <alignment vertical="center"/>
    </xf>
    <xf numFmtId="3" fontId="42" fillId="0" borderId="13" xfId="0" applyNumberFormat="1" applyFont="1" applyFill="1" applyBorder="1" applyAlignment="1">
      <alignment vertical="center"/>
    </xf>
    <xf numFmtId="3" fontId="42" fillId="0" borderId="14" xfId="0" applyNumberFormat="1" applyFont="1" applyFill="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28575</xdr:colOff>
      <xdr:row>2</xdr:row>
      <xdr:rowOff>38100</xdr:rowOff>
    </xdr:from>
    <xdr:to>
      <xdr:col>4</xdr:col>
      <xdr:colOff>28575</xdr:colOff>
      <xdr:row>7</xdr:row>
      <xdr:rowOff>0</xdr:rowOff>
    </xdr:to>
    <xdr:sp macro="" textlink="">
      <xdr:nvSpPr>
        <xdr:cNvPr id="49243" name="AutoShape 2">
          <a:extLst>
            <a:ext uri="{FF2B5EF4-FFF2-40B4-BE49-F238E27FC236}">
              <a16:creationId xmlns:a16="http://schemas.microsoft.com/office/drawing/2014/main" id="{00000000-0008-0000-1800-00005BC00000}"/>
            </a:ext>
          </a:extLst>
        </xdr:cNvPr>
        <xdr:cNvSpPr>
          <a:spLocks noChangeArrowheads="1"/>
        </xdr:cNvSpPr>
      </xdr:nvSpPr>
      <xdr:spPr bwMode="auto">
        <a:xfrm rot="5400000">
          <a:off x="438150" y="476250"/>
          <a:ext cx="723900"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23</xdr:row>
      <xdr:rowOff>85725</xdr:rowOff>
    </xdr:from>
    <xdr:to>
      <xdr:col>12</xdr:col>
      <xdr:colOff>520063</xdr:colOff>
      <xdr:row>23</xdr:row>
      <xdr:rowOff>85725</xdr:rowOff>
    </xdr:to>
    <xdr:cxnSp macro="">
      <xdr:nvCxnSpPr>
        <xdr:cNvPr id="7" name="直線コネクタ 6">
          <a:extLst>
            <a:ext uri="{FF2B5EF4-FFF2-40B4-BE49-F238E27FC236}">
              <a16:creationId xmlns:a16="http://schemas.microsoft.com/office/drawing/2014/main" id="{00000000-0008-0000-4D00-000007000000}"/>
            </a:ext>
          </a:extLst>
        </xdr:cNvPr>
        <xdr:cNvCxnSpPr/>
      </xdr:nvCxnSpPr>
      <xdr:spPr>
        <a:xfrm>
          <a:off x="361950" y="4972050"/>
          <a:ext cx="46634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4E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4E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51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51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295274</xdr:colOff>
      <xdr:row>3</xdr:row>
      <xdr:rowOff>47625</xdr:rowOff>
    </xdr:from>
    <xdr:to>
      <xdr:col>15</xdr:col>
      <xdr:colOff>161925</xdr:colOff>
      <xdr:row>4</xdr:row>
      <xdr:rowOff>161925</xdr:rowOff>
    </xdr:to>
    <xdr:sp macro="" textlink="">
      <xdr:nvSpPr>
        <xdr:cNvPr id="2" name="円/楕円 1">
          <a:extLst>
            <a:ext uri="{FF2B5EF4-FFF2-40B4-BE49-F238E27FC236}">
              <a16:creationId xmlns:a16="http://schemas.microsoft.com/office/drawing/2014/main" id="{00000000-0008-0000-52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285750</xdr:colOff>
      <xdr:row>3</xdr:row>
      <xdr:rowOff>76200</xdr:rowOff>
    </xdr:from>
    <xdr:to>
      <xdr:col>13</xdr:col>
      <xdr:colOff>152401</xdr:colOff>
      <xdr:row>5</xdr:row>
      <xdr:rowOff>9525</xdr:rowOff>
    </xdr:to>
    <xdr:sp macro="" textlink="">
      <xdr:nvSpPr>
        <xdr:cNvPr id="3" name="円/楕円 2">
          <a:extLst>
            <a:ext uri="{FF2B5EF4-FFF2-40B4-BE49-F238E27FC236}">
              <a16:creationId xmlns:a16="http://schemas.microsoft.com/office/drawing/2014/main" id="{00000000-0008-0000-52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53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53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295274</xdr:colOff>
      <xdr:row>3</xdr:row>
      <xdr:rowOff>47625</xdr:rowOff>
    </xdr:from>
    <xdr:to>
      <xdr:col>15</xdr:col>
      <xdr:colOff>161925</xdr:colOff>
      <xdr:row>4</xdr:row>
      <xdr:rowOff>161925</xdr:rowOff>
    </xdr:to>
    <xdr:sp macro="" textlink="">
      <xdr:nvSpPr>
        <xdr:cNvPr id="2" name="円/楕円 1">
          <a:extLst>
            <a:ext uri="{FF2B5EF4-FFF2-40B4-BE49-F238E27FC236}">
              <a16:creationId xmlns:a16="http://schemas.microsoft.com/office/drawing/2014/main" id="{00000000-0008-0000-54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285750</xdr:colOff>
      <xdr:row>3</xdr:row>
      <xdr:rowOff>76200</xdr:rowOff>
    </xdr:from>
    <xdr:to>
      <xdr:col>13</xdr:col>
      <xdr:colOff>152401</xdr:colOff>
      <xdr:row>5</xdr:row>
      <xdr:rowOff>9525</xdr:rowOff>
    </xdr:to>
    <xdr:sp macro="" textlink="">
      <xdr:nvSpPr>
        <xdr:cNvPr id="3" name="円/楕円 2">
          <a:extLst>
            <a:ext uri="{FF2B5EF4-FFF2-40B4-BE49-F238E27FC236}">
              <a16:creationId xmlns:a16="http://schemas.microsoft.com/office/drawing/2014/main" id="{00000000-0008-0000-54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295274</xdr:colOff>
      <xdr:row>3</xdr:row>
      <xdr:rowOff>47625</xdr:rowOff>
    </xdr:from>
    <xdr:to>
      <xdr:col>15</xdr:col>
      <xdr:colOff>161925</xdr:colOff>
      <xdr:row>4</xdr:row>
      <xdr:rowOff>161925</xdr:rowOff>
    </xdr:to>
    <xdr:sp macro="" textlink="">
      <xdr:nvSpPr>
        <xdr:cNvPr id="2" name="円/楕円 1">
          <a:extLst>
            <a:ext uri="{FF2B5EF4-FFF2-40B4-BE49-F238E27FC236}">
              <a16:creationId xmlns:a16="http://schemas.microsoft.com/office/drawing/2014/main" id="{00000000-0008-0000-55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285750</xdr:colOff>
      <xdr:row>3</xdr:row>
      <xdr:rowOff>76200</xdr:rowOff>
    </xdr:from>
    <xdr:to>
      <xdr:col>13</xdr:col>
      <xdr:colOff>152401</xdr:colOff>
      <xdr:row>5</xdr:row>
      <xdr:rowOff>9525</xdr:rowOff>
    </xdr:to>
    <xdr:sp macro="" textlink="">
      <xdr:nvSpPr>
        <xdr:cNvPr id="3" name="円/楕円 2">
          <a:extLst>
            <a:ext uri="{FF2B5EF4-FFF2-40B4-BE49-F238E27FC236}">
              <a16:creationId xmlns:a16="http://schemas.microsoft.com/office/drawing/2014/main" id="{00000000-0008-0000-55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295274</xdr:colOff>
      <xdr:row>3</xdr:row>
      <xdr:rowOff>47625</xdr:rowOff>
    </xdr:from>
    <xdr:to>
      <xdr:col>15</xdr:col>
      <xdr:colOff>161925</xdr:colOff>
      <xdr:row>4</xdr:row>
      <xdr:rowOff>161925</xdr:rowOff>
    </xdr:to>
    <xdr:sp macro="" textlink="">
      <xdr:nvSpPr>
        <xdr:cNvPr id="2" name="円/楕円 1">
          <a:extLst>
            <a:ext uri="{FF2B5EF4-FFF2-40B4-BE49-F238E27FC236}">
              <a16:creationId xmlns:a16="http://schemas.microsoft.com/office/drawing/2014/main" id="{00000000-0008-0000-56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285750</xdr:colOff>
      <xdr:row>3</xdr:row>
      <xdr:rowOff>76200</xdr:rowOff>
    </xdr:from>
    <xdr:to>
      <xdr:col>13</xdr:col>
      <xdr:colOff>152401</xdr:colOff>
      <xdr:row>5</xdr:row>
      <xdr:rowOff>9525</xdr:rowOff>
    </xdr:to>
    <xdr:sp macro="" textlink="">
      <xdr:nvSpPr>
        <xdr:cNvPr id="3" name="円/楕円 2">
          <a:extLst>
            <a:ext uri="{FF2B5EF4-FFF2-40B4-BE49-F238E27FC236}">
              <a16:creationId xmlns:a16="http://schemas.microsoft.com/office/drawing/2014/main" id="{00000000-0008-0000-56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293369</xdr:colOff>
      <xdr:row>3</xdr:row>
      <xdr:rowOff>47625</xdr:rowOff>
    </xdr:from>
    <xdr:to>
      <xdr:col>15</xdr:col>
      <xdr:colOff>165778</xdr:colOff>
      <xdr:row>4</xdr:row>
      <xdr:rowOff>161925</xdr:rowOff>
    </xdr:to>
    <xdr:sp macro="" textlink="">
      <xdr:nvSpPr>
        <xdr:cNvPr id="2" name="円/楕円 1">
          <a:extLst>
            <a:ext uri="{FF2B5EF4-FFF2-40B4-BE49-F238E27FC236}">
              <a16:creationId xmlns:a16="http://schemas.microsoft.com/office/drawing/2014/main" id="{00000000-0008-0000-5700-000002000000}"/>
            </a:ext>
          </a:extLst>
        </xdr:cNvPr>
        <xdr:cNvSpPr/>
      </xdr:nvSpPr>
      <xdr:spPr>
        <a:xfrm>
          <a:off x="6562724" y="590550"/>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twoCellAnchor>
    <xdr:from>
      <xdr:col>12</xdr:col>
      <xdr:colOff>283845</xdr:colOff>
      <xdr:row>3</xdr:row>
      <xdr:rowOff>76200</xdr:rowOff>
    </xdr:from>
    <xdr:to>
      <xdr:col>13</xdr:col>
      <xdr:colOff>156254</xdr:colOff>
      <xdr:row>5</xdr:row>
      <xdr:rowOff>9525</xdr:rowOff>
    </xdr:to>
    <xdr:sp macro="" textlink="">
      <xdr:nvSpPr>
        <xdr:cNvPr id="3" name="円/楕円 2">
          <a:extLst>
            <a:ext uri="{FF2B5EF4-FFF2-40B4-BE49-F238E27FC236}">
              <a16:creationId xmlns:a16="http://schemas.microsoft.com/office/drawing/2014/main" id="{00000000-0008-0000-5700-000003000000}"/>
            </a:ext>
          </a:extLst>
        </xdr:cNvPr>
        <xdr:cNvSpPr/>
      </xdr:nvSpPr>
      <xdr:spPr>
        <a:xfrm>
          <a:off x="5657850" y="619125"/>
          <a:ext cx="314326" cy="295275"/>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47625</xdr:colOff>
      <xdr:row>28</xdr:row>
      <xdr:rowOff>28575</xdr:rowOff>
    </xdr:from>
    <xdr:ext cx="552450" cy="302660"/>
    <xdr:sp macro="" textlink="">
      <xdr:nvSpPr>
        <xdr:cNvPr id="2" name="テキスト ボックス 1">
          <a:extLst>
            <a:ext uri="{FF2B5EF4-FFF2-40B4-BE49-F238E27FC236}">
              <a16:creationId xmlns:a16="http://schemas.microsoft.com/office/drawing/2014/main" id="{00000000-0008-0000-2100-000002000000}"/>
            </a:ext>
          </a:extLst>
        </xdr:cNvPr>
        <xdr:cNvSpPr txBox="1"/>
      </xdr:nvSpPr>
      <xdr:spPr>
        <a:xfrm>
          <a:off x="47625" y="4362450"/>
          <a:ext cx="552450" cy="302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ＭＳ ゴシック" pitchFamily="49" charset="-128"/>
              <a:ea typeface="ＭＳ ゴシック" pitchFamily="49" charset="-128"/>
            </a:rPr>
            <a:t>区分</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438150</xdr:colOff>
      <xdr:row>74</xdr:row>
      <xdr:rowOff>190500</xdr:rowOff>
    </xdr:from>
    <xdr:to>
      <xdr:col>12</xdr:col>
      <xdr:colOff>247650</xdr:colOff>
      <xdr:row>76</xdr:row>
      <xdr:rowOff>38100</xdr:rowOff>
    </xdr:to>
    <xdr:sp macro="" textlink="">
      <xdr:nvSpPr>
        <xdr:cNvPr id="2" name="円/楕円 2">
          <a:extLst>
            <a:ext uri="{FF2B5EF4-FFF2-40B4-BE49-F238E27FC236}">
              <a16:creationId xmlns:a16="http://schemas.microsoft.com/office/drawing/2014/main" id="{00000000-0008-0000-2200-000002000000}"/>
            </a:ext>
          </a:extLst>
        </xdr:cNvPr>
        <xdr:cNvSpPr/>
      </xdr:nvSpPr>
      <xdr:spPr>
        <a:xfrm>
          <a:off x="4962525" y="14258925"/>
          <a:ext cx="25717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304800</xdr:colOff>
      <xdr:row>22</xdr:row>
      <xdr:rowOff>180975</xdr:rowOff>
    </xdr:from>
    <xdr:to>
      <xdr:col>9</xdr:col>
      <xdr:colOff>209550</xdr:colOff>
      <xdr:row>24</xdr:row>
      <xdr:rowOff>28575</xdr:rowOff>
    </xdr:to>
    <xdr:sp macro="" textlink="">
      <xdr:nvSpPr>
        <xdr:cNvPr id="3" name="円/楕円 3">
          <a:extLst>
            <a:ext uri="{FF2B5EF4-FFF2-40B4-BE49-F238E27FC236}">
              <a16:creationId xmlns:a16="http://schemas.microsoft.com/office/drawing/2014/main" id="{00000000-0008-0000-2200-000003000000}"/>
            </a:ext>
          </a:extLst>
        </xdr:cNvPr>
        <xdr:cNvSpPr/>
      </xdr:nvSpPr>
      <xdr:spPr>
        <a:xfrm>
          <a:off x="3676650" y="3609975"/>
          <a:ext cx="25717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28</xdr:row>
      <xdr:rowOff>0</xdr:rowOff>
    </xdr:from>
    <xdr:to>
      <xdr:col>1</xdr:col>
      <xdr:colOff>438150</xdr:colOff>
      <xdr:row>31</xdr:row>
      <xdr:rowOff>171450</xdr:rowOff>
    </xdr:to>
    <xdr:sp macro="" textlink="">
      <xdr:nvSpPr>
        <xdr:cNvPr id="2233" name="Line 1">
          <a:extLst>
            <a:ext uri="{FF2B5EF4-FFF2-40B4-BE49-F238E27FC236}">
              <a16:creationId xmlns:a16="http://schemas.microsoft.com/office/drawing/2014/main" id="{00000000-0008-0000-2400-0000B9080000}"/>
            </a:ext>
          </a:extLst>
        </xdr:cNvPr>
        <xdr:cNvSpPr>
          <a:spLocks noChangeShapeType="1"/>
        </xdr:cNvSpPr>
      </xdr:nvSpPr>
      <xdr:spPr bwMode="auto">
        <a:xfrm>
          <a:off x="19050" y="5419725"/>
          <a:ext cx="866775" cy="714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47</xdr:row>
      <xdr:rowOff>85725</xdr:rowOff>
    </xdr:from>
    <xdr:to>
      <xdr:col>8</xdr:col>
      <xdr:colOff>312379</xdr:colOff>
      <xdr:row>47</xdr:row>
      <xdr:rowOff>85725</xdr:rowOff>
    </xdr:to>
    <xdr:cxnSp macro="">
      <xdr:nvCxnSpPr>
        <xdr:cNvPr id="2" name="直線コネクタ 1">
          <a:extLst>
            <a:ext uri="{FF2B5EF4-FFF2-40B4-BE49-F238E27FC236}">
              <a16:creationId xmlns:a16="http://schemas.microsoft.com/office/drawing/2014/main" id="{00000000-0008-0000-3100-000002000000}"/>
            </a:ext>
          </a:extLst>
        </xdr:cNvPr>
        <xdr:cNvCxnSpPr/>
      </xdr:nvCxnSpPr>
      <xdr:spPr>
        <a:xfrm>
          <a:off x="857250" y="9220200"/>
          <a:ext cx="2884129"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205740</xdr:colOff>
      <xdr:row>49</xdr:row>
      <xdr:rowOff>66675</xdr:rowOff>
    </xdr:from>
    <xdr:to>
      <xdr:col>10</xdr:col>
      <xdr:colOff>243840</xdr:colOff>
      <xdr:row>49</xdr:row>
      <xdr:rowOff>66675</xdr:rowOff>
    </xdr:to>
    <xdr:cxnSp macro="">
      <xdr:nvCxnSpPr>
        <xdr:cNvPr id="2" name="直線コネクタ 1">
          <a:extLst>
            <a:ext uri="{FF2B5EF4-FFF2-40B4-BE49-F238E27FC236}">
              <a16:creationId xmlns:a16="http://schemas.microsoft.com/office/drawing/2014/main" id="{00000000-0008-0000-3200-000002000000}"/>
            </a:ext>
          </a:extLst>
        </xdr:cNvPr>
        <xdr:cNvCxnSpPr/>
      </xdr:nvCxnSpPr>
      <xdr:spPr>
        <a:xfrm flipV="1">
          <a:off x="653415" y="5800725"/>
          <a:ext cx="3409950"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43</xdr:row>
      <xdr:rowOff>85725</xdr:rowOff>
    </xdr:from>
    <xdr:to>
      <xdr:col>8</xdr:col>
      <xdr:colOff>312379</xdr:colOff>
      <xdr:row>43</xdr:row>
      <xdr:rowOff>85725</xdr:rowOff>
    </xdr:to>
    <xdr:cxnSp macro="">
      <xdr:nvCxnSpPr>
        <xdr:cNvPr id="3" name="直線コネクタ 2">
          <a:extLst>
            <a:ext uri="{FF2B5EF4-FFF2-40B4-BE49-F238E27FC236}">
              <a16:creationId xmlns:a16="http://schemas.microsoft.com/office/drawing/2014/main" id="{00000000-0008-0000-3600-000003000000}"/>
            </a:ext>
          </a:extLst>
        </xdr:cNvPr>
        <xdr:cNvCxnSpPr/>
      </xdr:nvCxnSpPr>
      <xdr:spPr>
        <a:xfrm>
          <a:off x="895350" y="8315325"/>
          <a:ext cx="300037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205740</xdr:colOff>
      <xdr:row>27</xdr:row>
      <xdr:rowOff>66675</xdr:rowOff>
    </xdr:from>
    <xdr:to>
      <xdr:col>10</xdr:col>
      <xdr:colOff>243840</xdr:colOff>
      <xdr:row>27</xdr:row>
      <xdr:rowOff>66675</xdr:rowOff>
    </xdr:to>
    <xdr:cxnSp macro="">
      <xdr:nvCxnSpPr>
        <xdr:cNvPr id="6" name="直線コネクタ 5">
          <a:extLst>
            <a:ext uri="{FF2B5EF4-FFF2-40B4-BE49-F238E27FC236}">
              <a16:creationId xmlns:a16="http://schemas.microsoft.com/office/drawing/2014/main" id="{00000000-0008-0000-3800-000006000000}"/>
            </a:ext>
          </a:extLst>
        </xdr:cNvPr>
        <xdr:cNvCxnSpPr/>
      </xdr:nvCxnSpPr>
      <xdr:spPr>
        <a:xfrm flipV="1">
          <a:off x="685800" y="8210550"/>
          <a:ext cx="3448050" cy="95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37</xdr:row>
      <xdr:rowOff>85725</xdr:rowOff>
    </xdr:from>
    <xdr:to>
      <xdr:col>11</xdr:col>
      <xdr:colOff>266700</xdr:colOff>
      <xdr:row>37</xdr:row>
      <xdr:rowOff>85725</xdr:rowOff>
    </xdr:to>
    <xdr:cxnSp macro="">
      <xdr:nvCxnSpPr>
        <xdr:cNvPr id="5" name="直線コネクタ 4">
          <a:extLst>
            <a:ext uri="{FF2B5EF4-FFF2-40B4-BE49-F238E27FC236}">
              <a16:creationId xmlns:a16="http://schemas.microsoft.com/office/drawing/2014/main" id="{00000000-0008-0000-4B00-000005000000}"/>
            </a:ext>
          </a:extLst>
        </xdr:cNvPr>
        <xdr:cNvCxnSpPr/>
      </xdr:nvCxnSpPr>
      <xdr:spPr>
        <a:xfrm>
          <a:off x="419100" y="8134350"/>
          <a:ext cx="435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20&#36984;&#25369;&#22519;&#34892;/&#8251;2017&#34886;&#38498;&#36984;/&#65288;&#39640;&#27211;&#65289;&#25919;&#20826;&#12539;&#31435;&#20505;&#35036;&#20104;&#23450;&#32773;&#35500;&#26126;&#20250;/&#23626;&#20986;&#26360;&#39006;&#20316;&#25104;&#12477;&#12501;&#12488;&#65288;&#28168;&#65289;/&#65288;H291022&#34886;&#32207;&#36984;&#25369;&#29992;&#25919;&#20826;&#23626;&#20986;&#29256;&#65289;H29shugiin_syoruisakuseisofuto_sei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入力シート"/>
      <sheetName val="開票立会人入力シート"/>
      <sheetName val="様式１"/>
      <sheetName val="様式２届出要件該当確認書（１号該当）"/>
      <sheetName val="様式３（添付１）"/>
      <sheetName val="様式４（添付２）"/>
      <sheetName val="様式５届出要件該当確認書（２号該当）"/>
      <sheetName val="様式６"/>
      <sheetName val="様式７"/>
      <sheetName val="様式８"/>
      <sheetName val="様式９"/>
      <sheetName val="様式１０"/>
      <sheetName val="様式１１"/>
      <sheetName val="様式１２"/>
      <sheetName val="様式１３"/>
      <sheetName val="様式１４"/>
      <sheetName val="様式１５"/>
      <sheetName val="様式１６"/>
      <sheetName val="様式１７"/>
      <sheetName val="様式１８"/>
      <sheetName val="様式１９"/>
      <sheetName val="様式２０"/>
      <sheetName val="様式２１"/>
      <sheetName val="様式２２"/>
      <sheetName val="様式２３"/>
      <sheetName val="様式２４"/>
      <sheetName val="様式２５"/>
      <sheetName val="様式２６"/>
      <sheetName val="様式２７"/>
      <sheetName val="様式２８"/>
      <sheetName val="様式２９"/>
      <sheetName val="様式３０"/>
      <sheetName val="様式３１"/>
      <sheetName val="政見１"/>
      <sheetName val="政見２"/>
      <sheetName val="政見３"/>
      <sheetName val="政見４"/>
      <sheetName val="政見５"/>
      <sheetName val="政見６"/>
      <sheetName val="政見７－１"/>
      <sheetName val="政見７－２"/>
      <sheetName val="政見７－３"/>
      <sheetName val="政見８"/>
      <sheetName val="政見９"/>
      <sheetName val="政見１０"/>
      <sheetName val="政見１１"/>
      <sheetName val="政見１２"/>
      <sheetName val="政見１３"/>
      <sheetName val="公営１"/>
      <sheetName val="公営２"/>
      <sheetName val="公営３その１"/>
      <sheetName val="公営３内訳１"/>
      <sheetName val="公営３その２"/>
      <sheetName val="公営３内訳２"/>
      <sheetName val="公営４"/>
      <sheetName val="公営５"/>
      <sheetName val="公営６"/>
      <sheetName val="公営７"/>
      <sheetName val="公営８"/>
      <sheetName val="公営９"/>
      <sheetName val="公営１０"/>
      <sheetName val="公営１１"/>
      <sheetName val="公営１２"/>
      <sheetName val="公営１３"/>
      <sheetName val="公営１４"/>
      <sheetName val="公営１５"/>
      <sheetName val="公営１６"/>
      <sheetName val="公営１７"/>
      <sheetName val="公営１８"/>
      <sheetName val="公営１９"/>
      <sheetName val="公営２０"/>
      <sheetName val="公営２１"/>
      <sheetName val="公営２２"/>
      <sheetName val="公営２３"/>
      <sheetName val="公営２４"/>
      <sheetName val="公営２５"/>
      <sheetName val="公営２６"/>
      <sheetName val="公営２７"/>
      <sheetName val="公営２８"/>
      <sheetName val="公営２９"/>
      <sheetName val="公営３０"/>
      <sheetName val="公営３１"/>
      <sheetName val="公営３２"/>
      <sheetName val="公営３３"/>
      <sheetName val="公営３４"/>
      <sheetName val="公営３５"/>
      <sheetName val="公営３６"/>
      <sheetName val="公営３７"/>
      <sheetName val="契約１"/>
      <sheetName val="契約２"/>
      <sheetName val="契約３"/>
      <sheetName val="契約４"/>
      <sheetName val="契約５"/>
      <sheetName val="契約６"/>
      <sheetName val="契約７"/>
      <sheetName val="契約８"/>
      <sheetName val="契約９"/>
      <sheetName val="契約１０"/>
      <sheetName val="参考様式"/>
    </sheetNames>
    <sheetDataSet>
      <sheetData sheetId="0"/>
      <sheetData sheetId="1">
        <row r="14">
          <cell r="C14" t="st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xml"/><Relationship Id="rId1" Type="http://schemas.openxmlformats.org/officeDocument/2006/relationships/printerSettings" Target="../printerSettings/printerSettings26.bin"/><Relationship Id="rId4" Type="http://schemas.openxmlformats.org/officeDocument/2006/relationships/comments" Target="../comments1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xml"/><Relationship Id="rId1" Type="http://schemas.openxmlformats.org/officeDocument/2006/relationships/printerSettings" Target="../printerSettings/printerSettings35.bin"/><Relationship Id="rId4" Type="http://schemas.openxmlformats.org/officeDocument/2006/relationships/comments" Target="../comments2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xml"/><Relationship Id="rId1" Type="http://schemas.openxmlformats.org/officeDocument/2006/relationships/printerSettings" Target="../printerSettings/printerSettings36.bin"/><Relationship Id="rId4" Type="http://schemas.openxmlformats.org/officeDocument/2006/relationships/comments" Target="../comments22.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4.xml"/><Relationship Id="rId1" Type="http://schemas.openxmlformats.org/officeDocument/2006/relationships/printerSettings" Target="../printerSettings/printerSettings38.bin"/><Relationship Id="rId4" Type="http://schemas.openxmlformats.org/officeDocument/2006/relationships/comments" Target="../comments24.xml"/></Relationships>
</file>

<file path=xl/worksheets/_rels/sheet39.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5.xml"/><Relationship Id="rId1" Type="http://schemas.openxmlformats.org/officeDocument/2006/relationships/printerSettings" Target="../printerSettings/printerSettings51.bin"/><Relationship Id="rId4" Type="http://schemas.openxmlformats.org/officeDocument/2006/relationships/comments" Target="../comments37.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6.xml"/><Relationship Id="rId1" Type="http://schemas.openxmlformats.org/officeDocument/2006/relationships/printerSettings" Target="../printerSettings/printerSettings52.bin"/><Relationship Id="rId4" Type="http://schemas.openxmlformats.org/officeDocument/2006/relationships/comments" Target="../comments38.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7.xml"/><Relationship Id="rId1" Type="http://schemas.openxmlformats.org/officeDocument/2006/relationships/printerSettings" Target="../printerSettings/printerSettings56.bin"/><Relationship Id="rId4" Type="http://schemas.openxmlformats.org/officeDocument/2006/relationships/comments" Target="../comments42.xml"/></Relationships>
</file>

<file path=xl/worksheets/_rels/sheet57.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8.xml"/><Relationship Id="rId1" Type="http://schemas.openxmlformats.org/officeDocument/2006/relationships/printerSettings" Target="../printerSettings/printerSettings58.bin"/><Relationship Id="rId4" Type="http://schemas.openxmlformats.org/officeDocument/2006/relationships/comments" Target="../comments44.xml"/></Relationships>
</file>

<file path=xl/worksheets/_rels/sheet59.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3" Type="http://schemas.openxmlformats.org/officeDocument/2006/relationships/comments" Target="../comments48.xml"/><Relationship Id="rId2" Type="http://schemas.openxmlformats.org/officeDocument/2006/relationships/vmlDrawing" Target="../drawings/vmlDrawing48.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comments" Target="../comments50.xml"/><Relationship Id="rId2" Type="http://schemas.openxmlformats.org/officeDocument/2006/relationships/vmlDrawing" Target="../drawings/vmlDrawing50.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3" Type="http://schemas.openxmlformats.org/officeDocument/2006/relationships/comments" Target="../comments51.xml"/><Relationship Id="rId2" Type="http://schemas.openxmlformats.org/officeDocument/2006/relationships/vmlDrawing" Target="../drawings/vmlDrawing51.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3" Type="http://schemas.openxmlformats.org/officeDocument/2006/relationships/comments" Target="../comments52.xml"/><Relationship Id="rId2" Type="http://schemas.openxmlformats.org/officeDocument/2006/relationships/vmlDrawing" Target="../drawings/vmlDrawing52.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comments" Target="../comments53.xml"/><Relationship Id="rId2" Type="http://schemas.openxmlformats.org/officeDocument/2006/relationships/vmlDrawing" Target="../drawings/vmlDrawing53.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54.xml"/><Relationship Id="rId2" Type="http://schemas.openxmlformats.org/officeDocument/2006/relationships/vmlDrawing" Target="../drawings/vmlDrawing54.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55.xml"/><Relationship Id="rId2" Type="http://schemas.openxmlformats.org/officeDocument/2006/relationships/vmlDrawing" Target="../drawings/vmlDrawing55.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56.xml"/><Relationship Id="rId2" Type="http://schemas.openxmlformats.org/officeDocument/2006/relationships/vmlDrawing" Target="../drawings/vmlDrawing56.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57.xml"/><Relationship Id="rId2" Type="http://schemas.openxmlformats.org/officeDocument/2006/relationships/vmlDrawing" Target="../drawings/vmlDrawing57.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3" Type="http://schemas.openxmlformats.org/officeDocument/2006/relationships/comments" Target="../comments58.xml"/><Relationship Id="rId2" Type="http://schemas.openxmlformats.org/officeDocument/2006/relationships/vmlDrawing" Target="../drawings/vmlDrawing58.v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3" Type="http://schemas.openxmlformats.org/officeDocument/2006/relationships/comments" Target="../comments59.xml"/><Relationship Id="rId2" Type="http://schemas.openxmlformats.org/officeDocument/2006/relationships/vmlDrawing" Target="../drawings/vmlDrawing59.v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60.xml"/><Relationship Id="rId2" Type="http://schemas.openxmlformats.org/officeDocument/2006/relationships/vmlDrawing" Target="../drawings/vmlDrawing60.v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3" Type="http://schemas.openxmlformats.org/officeDocument/2006/relationships/comments" Target="../comments61.xml"/><Relationship Id="rId2" Type="http://schemas.openxmlformats.org/officeDocument/2006/relationships/vmlDrawing" Target="../drawings/vmlDrawing61.v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3" Type="http://schemas.openxmlformats.org/officeDocument/2006/relationships/comments" Target="../comments62.xml"/><Relationship Id="rId2" Type="http://schemas.openxmlformats.org/officeDocument/2006/relationships/vmlDrawing" Target="../drawings/vmlDrawing62.v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3" Type="http://schemas.openxmlformats.org/officeDocument/2006/relationships/vmlDrawing" Target="../drawings/vmlDrawing63.vml"/><Relationship Id="rId2" Type="http://schemas.openxmlformats.org/officeDocument/2006/relationships/drawing" Target="../drawings/drawing9.xml"/><Relationship Id="rId1" Type="http://schemas.openxmlformats.org/officeDocument/2006/relationships/printerSettings" Target="../printerSettings/printerSettings77.bin"/><Relationship Id="rId4" Type="http://schemas.openxmlformats.org/officeDocument/2006/relationships/comments" Target="../comments63.xml"/></Relationships>
</file>

<file path=xl/worksheets/_rels/sheet78.xml.rels><?xml version="1.0" encoding="UTF-8" standalone="yes"?>
<Relationships xmlns="http://schemas.openxmlformats.org/package/2006/relationships"><Relationship Id="rId3" Type="http://schemas.openxmlformats.org/officeDocument/2006/relationships/comments" Target="../comments64.xml"/><Relationship Id="rId2" Type="http://schemas.openxmlformats.org/officeDocument/2006/relationships/vmlDrawing" Target="../drawings/vmlDrawing64.v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3" Type="http://schemas.openxmlformats.org/officeDocument/2006/relationships/vmlDrawing" Target="../drawings/vmlDrawing65.vml"/><Relationship Id="rId2" Type="http://schemas.openxmlformats.org/officeDocument/2006/relationships/drawing" Target="../drawings/drawing10.xml"/><Relationship Id="rId1" Type="http://schemas.openxmlformats.org/officeDocument/2006/relationships/printerSettings" Target="../printerSettings/printerSettings79.bin"/><Relationship Id="rId4" Type="http://schemas.openxmlformats.org/officeDocument/2006/relationships/comments" Target="../comments6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view="pageBreakPreview" zoomScale="70" zoomScaleNormal="100" zoomScaleSheetLayoutView="70" workbookViewId="0">
      <selection activeCell="J10" sqref="J10"/>
    </sheetView>
  </sheetViews>
  <sheetFormatPr defaultColWidth="13.625" defaultRowHeight="21.75" customHeight="1"/>
  <cols>
    <col min="1" max="5" width="13.625" customWidth="1"/>
    <col min="6" max="6" width="8.375" customWidth="1"/>
    <col min="7" max="8" width="13.625" customWidth="1"/>
    <col min="9" max="9" width="15.875" customWidth="1"/>
    <col min="10" max="11" width="13.625" customWidth="1"/>
    <col min="12" max="12" width="8.375" customWidth="1"/>
    <col min="13" max="17" width="13.625" customWidth="1"/>
    <col min="18" max="18" width="8.375" customWidth="1"/>
  </cols>
  <sheetData>
    <row r="1" spans="1:18" ht="9" customHeight="1"/>
    <row r="2" spans="1:18" ht="26.25" customHeight="1">
      <c r="A2" s="782" t="s">
        <v>1303</v>
      </c>
      <c r="B2" s="782"/>
      <c r="C2" s="782"/>
      <c r="D2" s="782"/>
      <c r="E2" s="782"/>
      <c r="F2" s="782"/>
      <c r="G2" s="782"/>
      <c r="H2" s="782"/>
      <c r="I2" s="782"/>
      <c r="J2" s="782"/>
      <c r="K2" s="782"/>
      <c r="L2" s="782"/>
      <c r="M2" s="782"/>
      <c r="N2" s="782"/>
      <c r="O2" s="782"/>
      <c r="P2" s="782"/>
      <c r="Q2" s="782"/>
      <c r="R2" s="782"/>
    </row>
    <row r="3" spans="1:18" ht="27" customHeight="1">
      <c r="A3" s="782"/>
      <c r="B3" s="782"/>
      <c r="C3" s="782"/>
      <c r="D3" s="782"/>
      <c r="E3" s="782"/>
      <c r="F3" s="782"/>
      <c r="G3" s="782"/>
      <c r="H3" s="782"/>
      <c r="I3" s="782"/>
      <c r="J3" s="782"/>
      <c r="K3" s="782"/>
      <c r="L3" s="782"/>
      <c r="M3" s="782"/>
      <c r="N3" s="782"/>
      <c r="O3" s="782"/>
      <c r="P3" s="782"/>
      <c r="Q3" s="782"/>
      <c r="R3" s="782"/>
    </row>
    <row r="4" spans="1:18" ht="24" customHeight="1">
      <c r="A4" s="412" t="s">
        <v>816</v>
      </c>
      <c r="B4" s="411"/>
      <c r="C4" s="411"/>
      <c r="D4" s="411"/>
      <c r="E4" s="411"/>
      <c r="F4" s="411"/>
      <c r="G4" s="411"/>
      <c r="H4" s="411"/>
      <c r="I4" s="411"/>
      <c r="J4" s="411"/>
      <c r="K4" s="411"/>
      <c r="L4" s="410"/>
    </row>
    <row r="5" spans="1:18" ht="21.75" customHeight="1">
      <c r="A5" s="408" t="s">
        <v>815</v>
      </c>
    </row>
    <row r="6" spans="1:18" ht="21.75" customHeight="1">
      <c r="A6" s="409" t="s">
        <v>814</v>
      </c>
      <c r="B6" s="58"/>
      <c r="C6" s="58"/>
      <c r="D6" s="58"/>
      <c r="E6" s="58"/>
      <c r="F6" s="58"/>
      <c r="G6" s="58"/>
      <c r="H6" s="58"/>
      <c r="I6" s="58"/>
      <c r="J6" s="58"/>
      <c r="K6" s="58"/>
      <c r="L6" s="58"/>
    </row>
    <row r="7" spans="1:18" ht="21.75" customHeight="1">
      <c r="A7" s="407" t="s">
        <v>1537</v>
      </c>
      <c r="B7" s="58"/>
      <c r="C7" s="58"/>
      <c r="D7" s="58"/>
      <c r="E7" s="58"/>
      <c r="F7" s="58"/>
      <c r="G7" s="58"/>
      <c r="H7" s="58"/>
      <c r="I7" s="58"/>
      <c r="J7" s="58"/>
      <c r="K7" s="58"/>
      <c r="L7" s="58"/>
    </row>
    <row r="8" spans="1:18" ht="21.75" customHeight="1">
      <c r="A8" s="407" t="s">
        <v>1538</v>
      </c>
      <c r="B8" s="58"/>
      <c r="C8" s="58"/>
      <c r="D8" s="58"/>
      <c r="E8" s="58"/>
      <c r="F8" s="58"/>
      <c r="G8" s="58"/>
      <c r="H8" s="58"/>
      <c r="I8" s="58"/>
      <c r="J8" s="58"/>
      <c r="K8" s="58"/>
      <c r="L8" s="58"/>
    </row>
    <row r="9" spans="1:18" ht="21.75" customHeight="1">
      <c r="A9" s="407" t="s">
        <v>813</v>
      </c>
      <c r="B9" s="58"/>
      <c r="C9" s="58"/>
      <c r="D9" s="58"/>
      <c r="E9" s="58"/>
      <c r="F9" s="58"/>
      <c r="G9" s="58"/>
      <c r="H9" s="58"/>
      <c r="I9" s="58"/>
      <c r="J9" s="58"/>
      <c r="K9" s="58"/>
      <c r="L9" s="58"/>
    </row>
    <row r="10" spans="1:18" ht="21.75" customHeight="1">
      <c r="A10" s="407" t="s">
        <v>812</v>
      </c>
      <c r="B10" s="23"/>
      <c r="C10" s="23"/>
      <c r="D10" s="23"/>
      <c r="E10" s="23"/>
      <c r="F10" s="23"/>
      <c r="G10" s="23"/>
      <c r="H10" s="23"/>
      <c r="I10" s="23"/>
      <c r="J10" s="23"/>
      <c r="K10" s="23"/>
      <c r="L10" s="23"/>
    </row>
    <row r="11" spans="1:18" ht="15" customHeight="1" thickBot="1">
      <c r="A11" s="9"/>
    </row>
    <row r="12" spans="1:18" ht="22.5" customHeight="1" thickBot="1">
      <c r="A12" s="783" t="s">
        <v>182</v>
      </c>
      <c r="B12" s="784"/>
      <c r="C12" s="784"/>
      <c r="D12" s="784"/>
      <c r="E12" s="784"/>
      <c r="F12" s="784"/>
      <c r="G12" s="784"/>
      <c r="H12" s="784"/>
      <c r="I12" s="784"/>
      <c r="J12" s="784"/>
      <c r="K12" s="784"/>
      <c r="L12" s="784"/>
      <c r="M12" s="784"/>
      <c r="N12" s="784"/>
      <c r="O12" s="784"/>
      <c r="P12" s="784"/>
      <c r="Q12" s="784"/>
      <c r="R12" s="785"/>
    </row>
    <row r="13" spans="1:18" ht="22.5" customHeight="1">
      <c r="A13" s="406"/>
      <c r="B13" s="806" t="s">
        <v>685</v>
      </c>
      <c r="C13" s="807"/>
      <c r="D13" s="807"/>
      <c r="E13" s="807"/>
      <c r="F13" s="808"/>
      <c r="G13" s="734" t="s">
        <v>1271</v>
      </c>
      <c r="H13" s="815" t="s">
        <v>1229</v>
      </c>
      <c r="I13" s="815"/>
      <c r="J13" s="815"/>
      <c r="K13" s="815"/>
      <c r="L13" s="816"/>
      <c r="M13" s="406" t="s">
        <v>765</v>
      </c>
      <c r="N13" s="817" t="s">
        <v>764</v>
      </c>
      <c r="O13" s="818"/>
      <c r="P13" s="818"/>
      <c r="Q13" s="818"/>
      <c r="R13" s="819"/>
    </row>
    <row r="14" spans="1:18" ht="22.5" customHeight="1">
      <c r="A14" s="404"/>
      <c r="B14" s="789" t="s">
        <v>459</v>
      </c>
      <c r="C14" s="790"/>
      <c r="D14" s="790"/>
      <c r="E14" s="790"/>
      <c r="F14" s="791"/>
      <c r="G14" s="733" t="s">
        <v>1272</v>
      </c>
      <c r="H14" s="793" t="s">
        <v>1284</v>
      </c>
      <c r="I14" s="793"/>
      <c r="J14" s="793"/>
      <c r="K14" s="793"/>
      <c r="L14" s="794"/>
      <c r="M14" s="735" t="s">
        <v>761</v>
      </c>
      <c r="N14" s="820" t="s">
        <v>760</v>
      </c>
      <c r="O14" s="821"/>
      <c r="P14" s="821"/>
      <c r="Q14" s="821"/>
      <c r="R14" s="822"/>
    </row>
    <row r="15" spans="1:18" ht="22.5" customHeight="1">
      <c r="A15" s="404" t="s">
        <v>809</v>
      </c>
      <c r="B15" s="790" t="s">
        <v>808</v>
      </c>
      <c r="C15" s="790"/>
      <c r="D15" s="790"/>
      <c r="E15" s="790"/>
      <c r="F15" s="790"/>
      <c r="G15" s="413" t="s">
        <v>1273</v>
      </c>
      <c r="H15" s="795" t="s">
        <v>1285</v>
      </c>
      <c r="I15" s="795"/>
      <c r="J15" s="795"/>
      <c r="K15" s="795"/>
      <c r="L15" s="796"/>
      <c r="M15" s="404" t="s">
        <v>759</v>
      </c>
      <c r="N15" s="823" t="s">
        <v>758</v>
      </c>
      <c r="O15" s="824"/>
      <c r="P15" s="824"/>
      <c r="Q15" s="824"/>
      <c r="R15" s="825"/>
    </row>
    <row r="16" spans="1:18" ht="22.5" customHeight="1">
      <c r="A16" s="404" t="s">
        <v>805</v>
      </c>
      <c r="B16" s="790" t="s">
        <v>686</v>
      </c>
      <c r="C16" s="790"/>
      <c r="D16" s="790"/>
      <c r="E16" s="790"/>
      <c r="F16" s="790"/>
      <c r="G16" s="405" t="s">
        <v>1274</v>
      </c>
      <c r="H16" s="778" t="s">
        <v>1286</v>
      </c>
      <c r="I16" s="779"/>
      <c r="J16" s="779"/>
      <c r="K16" s="779"/>
      <c r="L16" s="780"/>
      <c r="M16" s="404" t="s">
        <v>757</v>
      </c>
      <c r="N16" s="755" t="s">
        <v>756</v>
      </c>
      <c r="O16" s="756"/>
      <c r="P16" s="756"/>
      <c r="Q16" s="756"/>
      <c r="R16" s="757"/>
    </row>
    <row r="17" spans="1:18" ht="22.5" customHeight="1">
      <c r="A17" s="404" t="s">
        <v>802</v>
      </c>
      <c r="B17" s="789" t="s">
        <v>536</v>
      </c>
      <c r="C17" s="790"/>
      <c r="D17" s="790"/>
      <c r="E17" s="790"/>
      <c r="F17" s="791"/>
      <c r="G17" s="413" t="s">
        <v>1275</v>
      </c>
      <c r="H17" s="767" t="s">
        <v>1287</v>
      </c>
      <c r="I17" s="768"/>
      <c r="J17" s="768"/>
      <c r="K17" s="768"/>
      <c r="L17" s="769"/>
      <c r="M17" s="448" t="s">
        <v>755</v>
      </c>
      <c r="N17" s="803" t="s">
        <v>754</v>
      </c>
      <c r="O17" s="804"/>
      <c r="P17" s="804"/>
      <c r="Q17" s="804"/>
      <c r="R17" s="805"/>
    </row>
    <row r="18" spans="1:18" ht="22.5" customHeight="1">
      <c r="A18" s="404" t="s">
        <v>798</v>
      </c>
      <c r="B18" s="789" t="s">
        <v>543</v>
      </c>
      <c r="C18" s="790"/>
      <c r="D18" s="790"/>
      <c r="E18" s="790"/>
      <c r="F18" s="791"/>
      <c r="G18" s="413" t="s">
        <v>1276</v>
      </c>
      <c r="H18" s="778" t="s">
        <v>1134</v>
      </c>
      <c r="I18" s="779"/>
      <c r="J18" s="779"/>
      <c r="K18" s="779"/>
      <c r="L18" s="780"/>
      <c r="M18" s="404" t="s">
        <v>753</v>
      </c>
      <c r="N18" s="755" t="s">
        <v>752</v>
      </c>
      <c r="O18" s="756"/>
      <c r="P18" s="756"/>
      <c r="Q18" s="756"/>
      <c r="R18" s="757"/>
    </row>
    <row r="19" spans="1:18" ht="22.5" customHeight="1" thickBot="1">
      <c r="A19" s="404" t="s">
        <v>796</v>
      </c>
      <c r="B19" s="789" t="s">
        <v>557</v>
      </c>
      <c r="C19" s="790"/>
      <c r="D19" s="790"/>
      <c r="E19" s="790"/>
      <c r="F19" s="791"/>
      <c r="G19" s="413" t="s">
        <v>1277</v>
      </c>
      <c r="H19" s="797" t="s">
        <v>1288</v>
      </c>
      <c r="I19" s="798"/>
      <c r="J19" s="798"/>
      <c r="K19" s="798"/>
      <c r="L19" s="799"/>
      <c r="M19" s="404" t="s">
        <v>750</v>
      </c>
      <c r="N19" s="755" t="s">
        <v>749</v>
      </c>
      <c r="O19" s="756"/>
      <c r="P19" s="756"/>
      <c r="Q19" s="756"/>
      <c r="R19" s="757"/>
    </row>
    <row r="20" spans="1:18" ht="22.5" customHeight="1">
      <c r="A20" s="404" t="s">
        <v>794</v>
      </c>
      <c r="B20" s="789" t="s">
        <v>791</v>
      </c>
      <c r="C20" s="790"/>
      <c r="D20" s="790"/>
      <c r="E20" s="790"/>
      <c r="F20" s="791"/>
      <c r="G20" s="406" t="s">
        <v>700</v>
      </c>
      <c r="H20" s="770" t="s">
        <v>691</v>
      </c>
      <c r="I20" s="771"/>
      <c r="J20" s="771"/>
      <c r="K20" s="771"/>
      <c r="L20" s="772"/>
      <c r="M20" s="703" t="s">
        <v>748</v>
      </c>
      <c r="N20" s="755" t="s">
        <v>1016</v>
      </c>
      <c r="O20" s="756"/>
      <c r="P20" s="756"/>
      <c r="Q20" s="756"/>
      <c r="R20" s="757"/>
    </row>
    <row r="21" spans="1:18" ht="22.5" customHeight="1">
      <c r="A21" s="404" t="s">
        <v>792</v>
      </c>
      <c r="B21" s="789" t="s">
        <v>569</v>
      </c>
      <c r="C21" s="790"/>
      <c r="D21" s="790"/>
      <c r="E21" s="790"/>
      <c r="F21" s="791"/>
      <c r="G21" s="404" t="s">
        <v>49</v>
      </c>
      <c r="H21" s="778" t="s">
        <v>692</v>
      </c>
      <c r="I21" s="779"/>
      <c r="J21" s="779"/>
      <c r="K21" s="779"/>
      <c r="L21" s="780"/>
      <c r="M21" s="404" t="s">
        <v>747</v>
      </c>
      <c r="N21" s="755" t="s">
        <v>746</v>
      </c>
      <c r="O21" s="756"/>
      <c r="P21" s="756"/>
      <c r="Q21" s="756"/>
      <c r="R21" s="757"/>
    </row>
    <row r="22" spans="1:18" ht="22.5" customHeight="1">
      <c r="A22" s="404" t="s">
        <v>789</v>
      </c>
      <c r="B22" s="809" t="s">
        <v>785</v>
      </c>
      <c r="C22" s="810"/>
      <c r="D22" s="810"/>
      <c r="E22" s="810"/>
      <c r="F22" s="811"/>
      <c r="G22" s="413" t="s">
        <v>449</v>
      </c>
      <c r="H22" s="778" t="s">
        <v>693</v>
      </c>
      <c r="I22" s="779"/>
      <c r="J22" s="779"/>
      <c r="K22" s="779"/>
      <c r="L22" s="780"/>
      <c r="M22" s="404" t="s">
        <v>745</v>
      </c>
      <c r="N22" s="755" t="s">
        <v>744</v>
      </c>
      <c r="O22" s="756"/>
      <c r="P22" s="756"/>
      <c r="Q22" s="756"/>
      <c r="R22" s="757"/>
    </row>
    <row r="23" spans="1:18" ht="22.5" customHeight="1">
      <c r="A23" s="404" t="s">
        <v>786</v>
      </c>
      <c r="B23" s="789" t="s">
        <v>782</v>
      </c>
      <c r="C23" s="790"/>
      <c r="D23" s="790"/>
      <c r="E23" s="790"/>
      <c r="F23" s="791"/>
      <c r="G23" s="405" t="s">
        <v>383</v>
      </c>
      <c r="H23" s="778" t="s">
        <v>385</v>
      </c>
      <c r="I23" s="779"/>
      <c r="J23" s="779"/>
      <c r="K23" s="779"/>
      <c r="L23" s="780"/>
      <c r="M23" s="404" t="s">
        <v>743</v>
      </c>
      <c r="N23" s="755" t="s">
        <v>742</v>
      </c>
      <c r="O23" s="756"/>
      <c r="P23" s="756"/>
      <c r="Q23" s="756"/>
      <c r="R23" s="757"/>
    </row>
    <row r="24" spans="1:18" ht="22.5" customHeight="1">
      <c r="A24" s="404" t="s">
        <v>783</v>
      </c>
      <c r="B24" s="789" t="s">
        <v>777</v>
      </c>
      <c r="C24" s="790"/>
      <c r="D24" s="790"/>
      <c r="E24" s="790"/>
      <c r="F24" s="791"/>
      <c r="G24" s="405" t="s">
        <v>450</v>
      </c>
      <c r="H24" s="778" t="s">
        <v>451</v>
      </c>
      <c r="I24" s="779"/>
      <c r="J24" s="779"/>
      <c r="K24" s="779"/>
      <c r="L24" s="780"/>
      <c r="M24" s="404" t="s">
        <v>741</v>
      </c>
      <c r="N24" s="755" t="s">
        <v>740</v>
      </c>
      <c r="O24" s="756"/>
      <c r="P24" s="756"/>
      <c r="Q24" s="756"/>
      <c r="R24" s="757"/>
    </row>
    <row r="25" spans="1:18" ht="22.5" customHeight="1">
      <c r="A25" s="404" t="s">
        <v>778</v>
      </c>
      <c r="B25" s="812" t="s">
        <v>612</v>
      </c>
      <c r="C25" s="813"/>
      <c r="D25" s="813"/>
      <c r="E25" s="813"/>
      <c r="F25" s="814"/>
      <c r="G25" s="413" t="s">
        <v>384</v>
      </c>
      <c r="H25" s="778" t="s">
        <v>386</v>
      </c>
      <c r="I25" s="779"/>
      <c r="J25" s="779"/>
      <c r="K25" s="779"/>
      <c r="L25" s="780"/>
      <c r="M25" s="404" t="s">
        <v>739</v>
      </c>
      <c r="N25" s="755" t="s">
        <v>738</v>
      </c>
      <c r="O25" s="756"/>
      <c r="P25" s="756"/>
      <c r="Q25" s="756"/>
      <c r="R25" s="757"/>
    </row>
    <row r="26" spans="1:18" ht="22.5" customHeight="1">
      <c r="A26" s="404" t="s">
        <v>774</v>
      </c>
      <c r="B26" s="786" t="s">
        <v>687</v>
      </c>
      <c r="C26" s="787"/>
      <c r="D26" s="787"/>
      <c r="E26" s="787"/>
      <c r="F26" s="788"/>
      <c r="G26" s="404" t="s">
        <v>50</v>
      </c>
      <c r="H26" s="778" t="s">
        <v>694</v>
      </c>
      <c r="I26" s="779"/>
      <c r="J26" s="779"/>
      <c r="K26" s="779"/>
      <c r="L26" s="780"/>
      <c r="M26" s="404" t="s">
        <v>737</v>
      </c>
      <c r="N26" s="755" t="s">
        <v>736</v>
      </c>
      <c r="O26" s="756"/>
      <c r="P26" s="756"/>
      <c r="Q26" s="756"/>
      <c r="R26" s="757"/>
    </row>
    <row r="27" spans="1:18" ht="22.5" customHeight="1">
      <c r="A27" s="404" t="s">
        <v>771</v>
      </c>
      <c r="B27" s="786" t="s">
        <v>766</v>
      </c>
      <c r="C27" s="787"/>
      <c r="D27" s="787"/>
      <c r="E27" s="787"/>
      <c r="F27" s="788"/>
      <c r="G27" s="404" t="s">
        <v>51</v>
      </c>
      <c r="H27" s="778" t="s">
        <v>695</v>
      </c>
      <c r="I27" s="779"/>
      <c r="J27" s="779"/>
      <c r="K27" s="779"/>
      <c r="L27" s="780"/>
      <c r="M27" s="448" t="s">
        <v>811</v>
      </c>
      <c r="N27" s="755" t="s">
        <v>697</v>
      </c>
      <c r="O27" s="756"/>
      <c r="P27" s="756"/>
      <c r="Q27" s="756"/>
      <c r="R27" s="757"/>
    </row>
    <row r="28" spans="1:18" ht="22.5" customHeight="1">
      <c r="A28" s="404" t="s">
        <v>767</v>
      </c>
      <c r="B28" s="786" t="s">
        <v>762</v>
      </c>
      <c r="C28" s="787"/>
      <c r="D28" s="787"/>
      <c r="E28" s="787"/>
      <c r="F28" s="788"/>
      <c r="G28" s="404" t="s">
        <v>52</v>
      </c>
      <c r="H28" s="755" t="s">
        <v>696</v>
      </c>
      <c r="I28" s="756"/>
      <c r="J28" s="756"/>
      <c r="K28" s="756"/>
      <c r="L28" s="757"/>
      <c r="M28" s="404" t="s">
        <v>810</v>
      </c>
      <c r="N28" s="755" t="s">
        <v>698</v>
      </c>
      <c r="O28" s="756"/>
      <c r="P28" s="756"/>
      <c r="Q28" s="756"/>
      <c r="R28" s="757"/>
    </row>
    <row r="29" spans="1:18" ht="22.5" customHeight="1">
      <c r="A29" s="404" t="s">
        <v>1063</v>
      </c>
      <c r="B29" s="778" t="s">
        <v>688</v>
      </c>
      <c r="C29" s="779"/>
      <c r="D29" s="779"/>
      <c r="E29" s="779"/>
      <c r="F29" s="780"/>
      <c r="G29" s="404" t="s">
        <v>53</v>
      </c>
      <c r="H29" s="755" t="s">
        <v>230</v>
      </c>
      <c r="I29" s="756"/>
      <c r="J29" s="756"/>
      <c r="K29" s="756"/>
      <c r="L29" s="757"/>
      <c r="M29" s="404" t="s">
        <v>807</v>
      </c>
      <c r="N29" s="755" t="s">
        <v>806</v>
      </c>
      <c r="O29" s="756"/>
      <c r="P29" s="756"/>
      <c r="Q29" s="756"/>
      <c r="R29" s="757"/>
    </row>
    <row r="30" spans="1:18" ht="22.5" customHeight="1">
      <c r="A30" s="404" t="s">
        <v>1064</v>
      </c>
      <c r="B30" s="800" t="s">
        <v>689</v>
      </c>
      <c r="C30" s="801"/>
      <c r="D30" s="801"/>
      <c r="E30" s="801"/>
      <c r="F30" s="802"/>
      <c r="G30" s="404" t="s">
        <v>54</v>
      </c>
      <c r="H30" s="755" t="s">
        <v>801</v>
      </c>
      <c r="I30" s="756"/>
      <c r="J30" s="756"/>
      <c r="K30" s="756"/>
      <c r="L30" s="757"/>
      <c r="M30" s="404" t="s">
        <v>804</v>
      </c>
      <c r="N30" s="755" t="s">
        <v>803</v>
      </c>
      <c r="O30" s="756"/>
      <c r="P30" s="756"/>
      <c r="Q30" s="756"/>
      <c r="R30" s="757"/>
    </row>
    <row r="31" spans="1:18" ht="22.5" customHeight="1">
      <c r="A31" s="404" t="s">
        <v>1065</v>
      </c>
      <c r="B31" s="778" t="s">
        <v>690</v>
      </c>
      <c r="C31" s="779"/>
      <c r="D31" s="779"/>
      <c r="E31" s="779"/>
      <c r="F31" s="780"/>
      <c r="G31" s="404" t="s">
        <v>55</v>
      </c>
      <c r="H31" s="755" t="s">
        <v>797</v>
      </c>
      <c r="I31" s="756"/>
      <c r="J31" s="756"/>
      <c r="K31" s="756"/>
      <c r="L31" s="757"/>
      <c r="M31" s="404" t="s">
        <v>800</v>
      </c>
      <c r="N31" s="755" t="s">
        <v>799</v>
      </c>
      <c r="O31" s="756"/>
      <c r="P31" s="756"/>
      <c r="Q31" s="756"/>
      <c r="R31" s="757"/>
    </row>
    <row r="32" spans="1:18" ht="22.5" customHeight="1" thickBot="1">
      <c r="A32" s="404" t="s">
        <v>1066</v>
      </c>
      <c r="B32" s="778" t="s">
        <v>751</v>
      </c>
      <c r="C32" s="779"/>
      <c r="D32" s="779"/>
      <c r="E32" s="779"/>
      <c r="F32" s="780"/>
      <c r="G32" s="404" t="s">
        <v>56</v>
      </c>
      <c r="H32" s="755" t="s">
        <v>795</v>
      </c>
      <c r="I32" s="756"/>
      <c r="J32" s="756"/>
      <c r="K32" s="756"/>
      <c r="L32" s="757"/>
      <c r="M32" s="736" t="s">
        <v>1291</v>
      </c>
      <c r="N32" s="764" t="s">
        <v>1292</v>
      </c>
      <c r="O32" s="765"/>
      <c r="P32" s="765"/>
      <c r="Q32" s="765"/>
      <c r="R32" s="766"/>
    </row>
    <row r="33" spans="1:18" ht="22.5" customHeight="1">
      <c r="A33" s="448" t="s">
        <v>1067</v>
      </c>
      <c r="B33" s="767" t="s">
        <v>662</v>
      </c>
      <c r="C33" s="768"/>
      <c r="D33" s="768"/>
      <c r="E33" s="768"/>
      <c r="F33" s="769"/>
      <c r="G33" s="404" t="s">
        <v>57</v>
      </c>
      <c r="H33" s="755" t="s">
        <v>793</v>
      </c>
      <c r="I33" s="756"/>
      <c r="J33" s="756"/>
      <c r="K33" s="756"/>
      <c r="L33" s="757"/>
      <c r="M33" s="406" t="s">
        <v>109</v>
      </c>
      <c r="N33" s="761" t="s">
        <v>179</v>
      </c>
      <c r="O33" s="762"/>
      <c r="P33" s="762"/>
      <c r="Q33" s="762"/>
      <c r="R33" s="763"/>
    </row>
    <row r="34" spans="1:18" ht="22.5" customHeight="1">
      <c r="A34" s="413" t="s">
        <v>1306</v>
      </c>
      <c r="B34" s="767" t="s">
        <v>1068</v>
      </c>
      <c r="C34" s="768"/>
      <c r="D34" s="768"/>
      <c r="E34" s="768"/>
      <c r="F34" s="769"/>
      <c r="G34" s="404" t="s">
        <v>231</v>
      </c>
      <c r="H34" s="755" t="s">
        <v>790</v>
      </c>
      <c r="I34" s="756"/>
      <c r="J34" s="756"/>
      <c r="K34" s="756"/>
      <c r="L34" s="757"/>
      <c r="M34" s="404" t="s">
        <v>110</v>
      </c>
      <c r="N34" s="758" t="s">
        <v>452</v>
      </c>
      <c r="O34" s="759"/>
      <c r="P34" s="759"/>
      <c r="Q34" s="759"/>
      <c r="R34" s="760"/>
    </row>
    <row r="35" spans="1:18" ht="22.5" customHeight="1" thickBot="1">
      <c r="A35" s="732" t="s">
        <v>1304</v>
      </c>
      <c r="B35" s="792" t="s">
        <v>1305</v>
      </c>
      <c r="C35" s="792"/>
      <c r="D35" s="792"/>
      <c r="E35" s="792"/>
      <c r="F35" s="792"/>
      <c r="G35" s="404" t="s">
        <v>172</v>
      </c>
      <c r="H35" s="755" t="s">
        <v>788</v>
      </c>
      <c r="I35" s="756"/>
      <c r="J35" s="756"/>
      <c r="K35" s="756"/>
      <c r="L35" s="757"/>
      <c r="M35" s="404" t="s">
        <v>111</v>
      </c>
      <c r="N35" s="758" t="s">
        <v>453</v>
      </c>
      <c r="O35" s="759"/>
      <c r="P35" s="759"/>
      <c r="Q35" s="759"/>
      <c r="R35" s="760"/>
    </row>
    <row r="36" spans="1:18" ht="22.5" customHeight="1">
      <c r="A36" s="406" t="s">
        <v>1265</v>
      </c>
      <c r="B36" s="770" t="s">
        <v>1278</v>
      </c>
      <c r="C36" s="771"/>
      <c r="D36" s="771"/>
      <c r="E36" s="771"/>
      <c r="F36" s="772"/>
      <c r="G36" s="404" t="s">
        <v>173</v>
      </c>
      <c r="H36" s="755" t="s">
        <v>784</v>
      </c>
      <c r="I36" s="756"/>
      <c r="J36" s="756"/>
      <c r="K36" s="756"/>
      <c r="L36" s="757"/>
      <c r="M36" s="404" t="s">
        <v>112</v>
      </c>
      <c r="N36" s="758" t="s">
        <v>454</v>
      </c>
      <c r="O36" s="759"/>
      <c r="P36" s="759"/>
      <c r="Q36" s="759"/>
      <c r="R36" s="760"/>
    </row>
    <row r="37" spans="1:18" ht="22.5" customHeight="1">
      <c r="A37" s="404" t="s">
        <v>1266</v>
      </c>
      <c r="B37" s="778" t="s">
        <v>1279</v>
      </c>
      <c r="C37" s="779"/>
      <c r="D37" s="779"/>
      <c r="E37" s="779"/>
      <c r="F37" s="780"/>
      <c r="G37" s="404" t="s">
        <v>174</v>
      </c>
      <c r="H37" s="755" t="s">
        <v>781</v>
      </c>
      <c r="I37" s="756"/>
      <c r="J37" s="756"/>
      <c r="K37" s="756"/>
      <c r="L37" s="757"/>
      <c r="M37" s="404" t="s">
        <v>113</v>
      </c>
      <c r="N37" s="755" t="s">
        <v>787</v>
      </c>
      <c r="O37" s="756"/>
      <c r="P37" s="756"/>
      <c r="Q37" s="756"/>
      <c r="R37" s="757"/>
    </row>
    <row r="38" spans="1:18" ht="22.5" customHeight="1">
      <c r="A38" s="404" t="s">
        <v>1267</v>
      </c>
      <c r="B38" s="778" t="s">
        <v>1280</v>
      </c>
      <c r="C38" s="779"/>
      <c r="D38" s="779"/>
      <c r="E38" s="779"/>
      <c r="F38" s="780"/>
      <c r="G38" s="404" t="s">
        <v>175</v>
      </c>
      <c r="H38" s="755" t="s">
        <v>776</v>
      </c>
      <c r="I38" s="756"/>
      <c r="J38" s="756"/>
      <c r="K38" s="756"/>
      <c r="L38" s="757"/>
      <c r="M38" s="404" t="s">
        <v>177</v>
      </c>
      <c r="N38" s="755" t="s">
        <v>181</v>
      </c>
      <c r="O38" s="756"/>
      <c r="P38" s="756"/>
      <c r="Q38" s="756"/>
      <c r="R38" s="757"/>
    </row>
    <row r="39" spans="1:18" ht="22.5" customHeight="1">
      <c r="A39" s="405" t="s">
        <v>1268</v>
      </c>
      <c r="B39" s="778" t="s">
        <v>1281</v>
      </c>
      <c r="C39" s="779"/>
      <c r="D39" s="779"/>
      <c r="E39" s="779"/>
      <c r="F39" s="780"/>
      <c r="G39" s="404" t="s">
        <v>176</v>
      </c>
      <c r="H39" s="755" t="s">
        <v>773</v>
      </c>
      <c r="I39" s="756"/>
      <c r="J39" s="756"/>
      <c r="K39" s="756"/>
      <c r="L39" s="757"/>
      <c r="M39" s="404" t="s">
        <v>780</v>
      </c>
      <c r="N39" s="755" t="s">
        <v>779</v>
      </c>
      <c r="O39" s="756"/>
      <c r="P39" s="756"/>
      <c r="Q39" s="756"/>
      <c r="R39" s="757"/>
    </row>
    <row r="40" spans="1:18" ht="21.75" customHeight="1">
      <c r="A40" s="405" t="s">
        <v>1269</v>
      </c>
      <c r="B40" s="778" t="s">
        <v>1282</v>
      </c>
      <c r="C40" s="779"/>
      <c r="D40" s="779"/>
      <c r="E40" s="779"/>
      <c r="F40" s="780"/>
      <c r="G40" s="405" t="s">
        <v>178</v>
      </c>
      <c r="H40" s="755" t="s">
        <v>1015</v>
      </c>
      <c r="I40" s="756"/>
      <c r="J40" s="756"/>
      <c r="K40" s="756"/>
      <c r="L40" s="757"/>
      <c r="M40" s="404" t="s">
        <v>775</v>
      </c>
      <c r="N40" s="755" t="s">
        <v>1289</v>
      </c>
      <c r="O40" s="756"/>
      <c r="P40" s="756"/>
      <c r="Q40" s="756"/>
      <c r="R40" s="757"/>
    </row>
    <row r="41" spans="1:18" ht="21.75" customHeight="1" thickBot="1">
      <c r="A41" s="704" t="s">
        <v>1270</v>
      </c>
      <c r="B41" s="776" t="s">
        <v>1283</v>
      </c>
      <c r="C41" s="776"/>
      <c r="D41" s="776"/>
      <c r="E41" s="776"/>
      <c r="F41" s="777"/>
      <c r="G41" s="705" t="s">
        <v>770</v>
      </c>
      <c r="H41" s="773" t="s">
        <v>769</v>
      </c>
      <c r="I41" s="774"/>
      <c r="J41" s="774"/>
      <c r="K41" s="774"/>
      <c r="L41" s="775"/>
      <c r="M41" s="404" t="s">
        <v>772</v>
      </c>
      <c r="N41" s="755" t="s">
        <v>1290</v>
      </c>
      <c r="O41" s="756"/>
      <c r="P41" s="756"/>
      <c r="Q41" s="756"/>
      <c r="R41" s="757"/>
    </row>
    <row r="42" spans="1:18" ht="21" customHeight="1" thickBot="1">
      <c r="M42" s="705" t="s">
        <v>768</v>
      </c>
      <c r="N42" s="773" t="s">
        <v>180</v>
      </c>
      <c r="O42" s="774"/>
      <c r="P42" s="774"/>
      <c r="Q42" s="774"/>
      <c r="R42" s="775"/>
    </row>
    <row r="43" spans="1:18" ht="27" customHeight="1">
      <c r="A43" s="781" t="s">
        <v>735</v>
      </c>
      <c r="B43" s="781"/>
      <c r="C43" s="781"/>
      <c r="D43" s="781"/>
      <c r="E43" s="781"/>
      <c r="F43" s="781"/>
      <c r="G43" s="781"/>
      <c r="H43" s="781"/>
      <c r="I43" s="781"/>
      <c r="J43" s="781"/>
      <c r="K43" s="781"/>
      <c r="L43" s="781"/>
      <c r="M43" s="781"/>
      <c r="N43" s="781"/>
      <c r="O43" s="781"/>
      <c r="P43" s="781"/>
      <c r="Q43" s="781"/>
      <c r="R43" s="781"/>
    </row>
    <row r="44" spans="1:18" ht="21.75" customHeight="1">
      <c r="M44" s="726"/>
      <c r="N44" s="726"/>
      <c r="O44" s="726"/>
      <c r="P44" s="726"/>
      <c r="Q44" s="726"/>
      <c r="R44" s="726"/>
    </row>
  </sheetData>
  <mergeCells count="91">
    <mergeCell ref="H13:L13"/>
    <mergeCell ref="N13:R13"/>
    <mergeCell ref="N27:R27"/>
    <mergeCell ref="N26:R26"/>
    <mergeCell ref="N20:R20"/>
    <mergeCell ref="N21:R21"/>
    <mergeCell ref="N22:R22"/>
    <mergeCell ref="N23:R23"/>
    <mergeCell ref="H20:L20"/>
    <mergeCell ref="H22:L22"/>
    <mergeCell ref="H23:L23"/>
    <mergeCell ref="H24:L24"/>
    <mergeCell ref="H25:L25"/>
    <mergeCell ref="H21:L21"/>
    <mergeCell ref="N14:R14"/>
    <mergeCell ref="N15:R15"/>
    <mergeCell ref="N16:R16"/>
    <mergeCell ref="N17:R17"/>
    <mergeCell ref="N19:R19"/>
    <mergeCell ref="B13:F13"/>
    <mergeCell ref="H34:L34"/>
    <mergeCell ref="B15:F15"/>
    <mergeCell ref="B16:F16"/>
    <mergeCell ref="B22:F22"/>
    <mergeCell ref="B21:F21"/>
    <mergeCell ref="B18:F18"/>
    <mergeCell ref="B20:F20"/>
    <mergeCell ref="B19:F19"/>
    <mergeCell ref="B28:F28"/>
    <mergeCell ref="H26:L26"/>
    <mergeCell ref="B26:F26"/>
    <mergeCell ref="B25:F25"/>
    <mergeCell ref="B35:F35"/>
    <mergeCell ref="B14:F14"/>
    <mergeCell ref="H14:L14"/>
    <mergeCell ref="H15:L15"/>
    <mergeCell ref="H16:L16"/>
    <mergeCell ref="H17:L17"/>
    <mergeCell ref="H18:L18"/>
    <mergeCell ref="H19:L19"/>
    <mergeCell ref="B24:F24"/>
    <mergeCell ref="B32:F32"/>
    <mergeCell ref="B29:F29"/>
    <mergeCell ref="B30:F30"/>
    <mergeCell ref="H28:L28"/>
    <mergeCell ref="B23:F23"/>
    <mergeCell ref="H32:L32"/>
    <mergeCell ref="H30:L30"/>
    <mergeCell ref="B38:F38"/>
    <mergeCell ref="B39:F39"/>
    <mergeCell ref="A43:R43"/>
    <mergeCell ref="A2:R3"/>
    <mergeCell ref="N40:R40"/>
    <mergeCell ref="N41:R41"/>
    <mergeCell ref="B31:F31"/>
    <mergeCell ref="A12:R12"/>
    <mergeCell ref="B33:F33"/>
    <mergeCell ref="H27:L27"/>
    <mergeCell ref="H29:L29"/>
    <mergeCell ref="B27:F27"/>
    <mergeCell ref="B37:F37"/>
    <mergeCell ref="B17:F17"/>
    <mergeCell ref="H33:L33"/>
    <mergeCell ref="H31:L31"/>
    <mergeCell ref="H35:L35"/>
    <mergeCell ref="H36:L36"/>
    <mergeCell ref="B34:F34"/>
    <mergeCell ref="B36:F36"/>
    <mergeCell ref="N42:R42"/>
    <mergeCell ref="N39:R39"/>
    <mergeCell ref="N38:R38"/>
    <mergeCell ref="N36:R36"/>
    <mergeCell ref="N37:R37"/>
    <mergeCell ref="B41:F41"/>
    <mergeCell ref="H37:L37"/>
    <mergeCell ref="H40:L40"/>
    <mergeCell ref="H41:L41"/>
    <mergeCell ref="H38:L38"/>
    <mergeCell ref="H39:L39"/>
    <mergeCell ref="B40:F40"/>
    <mergeCell ref="N25:R25"/>
    <mergeCell ref="N24:R24"/>
    <mergeCell ref="N18:R18"/>
    <mergeCell ref="N34:R34"/>
    <mergeCell ref="N35:R35"/>
    <mergeCell ref="N33:R33"/>
    <mergeCell ref="N32:R32"/>
    <mergeCell ref="N31:R31"/>
    <mergeCell ref="N30:R30"/>
    <mergeCell ref="N29:R29"/>
    <mergeCell ref="N28:R28"/>
  </mergeCells>
  <phoneticPr fontId="3"/>
  <hyperlinks>
    <hyperlink ref="B13:F13" location="入力シート!A1" display="入力シート" xr:uid="{00000000-0004-0000-0000-000000000000}"/>
    <hyperlink ref="B14:F14" location="開票立会人入力シート!Print_Area" display="開票立会人入力シート" xr:uid="{00000000-0004-0000-0000-000001000000}"/>
    <hyperlink ref="B15:F15" location="届出１!Print_Area" display="候補者届出書（本人届出）" xr:uid="{00000000-0004-0000-0000-000002000000}"/>
    <hyperlink ref="B16:F16" location="届出２!A1" display="宣誓書" xr:uid="{00000000-0004-0000-0000-000003000000}"/>
    <hyperlink ref="B17:F17" location="届出３!A1" display="所属党派証明書" xr:uid="{00000000-0004-0000-0000-000004000000}"/>
    <hyperlink ref="B18:F18" location="届出４!A1" display="通称認定申請書" xr:uid="{00000000-0004-0000-0000-000005000000}"/>
    <hyperlink ref="B19:F19" location="届出５!A1" display="選挙立会人となるべき者の届出書" xr:uid="{00000000-0004-0000-0000-000006000000}"/>
    <hyperlink ref="B20:F20" location="届出６!A1" display="（選挙立会人となるべき者の）承諾書" xr:uid="{00000000-0004-0000-0000-000007000000}"/>
    <hyperlink ref="B21:F21" location="届出７!A1" display="開票立会人となるべき者の届出書" xr:uid="{00000000-0004-0000-0000-000008000000}"/>
    <hyperlink ref="B22:F22" location="届出８!A1" display="（開票立会人となるべき者の）承諾書" xr:uid="{00000000-0004-0000-0000-000009000000}"/>
    <hyperlink ref="B23:F23" location="届出９!A1" display="選挙事務所設置届出書（候補者用）" xr:uid="{00000000-0004-0000-0000-00000A000000}"/>
    <hyperlink ref="B24:F24" location="公営１０!A1" display="選挙事務所異動届出書（候補者用）" xr:uid="{00000000-0004-0000-0000-00000B000000}"/>
    <hyperlink ref="B25:F25" location="届出１１!A1" display="出納責任者選任届" xr:uid="{00000000-0004-0000-0000-00000C000000}"/>
    <hyperlink ref="B26:F26" location="届出１２!A1" display="出納責任者異動届" xr:uid="{00000000-0004-0000-0000-00000D000000}"/>
    <hyperlink ref="B27:F27" location="届出１３!A1" display="出納責任者職務代行者（廃止）届" xr:uid="{00000000-0004-0000-0000-00000E000000}"/>
    <hyperlink ref="B28:F28" location="届出１４!A1" display="（報酬を支給する選挙運動のために使用する者の）届出書" xr:uid="{00000000-0004-0000-0000-00000F000000}"/>
    <hyperlink ref="B31:F31" location="届出１７!A1" display="選挙公報掲載文撤回申請書" xr:uid="{00000000-0004-0000-0000-000010000000}"/>
    <hyperlink ref="B32:F32" location="届出１８!A1" display="選挙運動のために頒布するビラ届出書" xr:uid="{00000000-0004-0000-0000-000011000000}"/>
    <hyperlink ref="B33:F33" location="届出１９!A1" display="個人演説会開催申出書" xr:uid="{00000000-0004-0000-0000-000012000000}"/>
    <hyperlink ref="B36:F36" location="政見様式１!A1" display="政見放送申込書" xr:uid="{00000000-0004-0000-0000-000014000000}"/>
    <hyperlink ref="B37:F37" location="政見様式２!A1" display="経歴書" xr:uid="{00000000-0004-0000-0000-000015000000}"/>
    <hyperlink ref="B38:F38" location="'政見様式３五人要件該当確認書（１号該当）'!A1" display="五人要件文書" xr:uid="{00000000-0004-0000-0000-000016000000}"/>
    <hyperlink ref="B39:F39" location="'政見様式３（添付１）'!A1" display="承諾書" xr:uid="{00000000-0004-0000-0000-000017000000}"/>
    <hyperlink ref="B40:F40" location="'政見様式３（添付２）'!A1" display="宣誓書" xr:uid="{00000000-0004-0000-0000-000018000000}"/>
    <hyperlink ref="B41:F41" location="'政見様式４要件該当確認書（２号該当）'!A1" display="参議院選挙区選出議員の選挙における政見放送に係る要件該当確認書" xr:uid="{00000000-0004-0000-0000-000019000000}"/>
    <hyperlink ref="B29:F29" location="届出１５!A1" display="選挙公報掲載申請書" xr:uid="{00000000-0004-0000-0000-00001B000000}"/>
    <hyperlink ref="B30:F30" location="届出１６!A1" display="選挙公報掲載文修正申請書" xr:uid="{00000000-0004-0000-0000-00001C000000}"/>
    <hyperlink ref="H16:L16" location="政見７!A1" display="政見放送収録約定書" xr:uid="{00000000-0004-0000-0000-00001D000000}"/>
    <hyperlink ref="H17:L17" location="政見８!A1" display="政見放送用録音・録画の契約届出書" xr:uid="{00000000-0004-0000-0000-00001E000000}"/>
    <hyperlink ref="H14:L14" location="'政見様式６－１'!A1" display="録音物使用申請書" xr:uid="{00000000-0004-0000-0000-00001F000000}"/>
    <hyperlink ref="H15:L15" location="'政見６－２'!A1" display="録音用原稿用紙" xr:uid="{00000000-0004-0000-0000-000020000000}"/>
    <hyperlink ref="H18:L18" location="政見９!A1" display="政見放送用録音・録画証明書" xr:uid="{00000000-0004-0000-0000-000021000000}"/>
    <hyperlink ref="H19:L19" location="政見１０!A1" display="請求書" xr:uid="{00000000-0004-0000-0000-000022000000}"/>
    <hyperlink ref="H20:L20" location="公営１!A1" display="選挙運動用自動車の使用の契約届出書" xr:uid="{00000000-0004-0000-0000-000023000000}"/>
    <hyperlink ref="H21:L21" location="公営２!A1" display="選挙運動用自動車使用証明書（自動車）" xr:uid="{00000000-0004-0000-0000-000024000000}"/>
    <hyperlink ref="H22:L22" location="公営３その１!A1" display="請求書（選挙運動用自動車の使用）" xr:uid="{00000000-0004-0000-0000-000025000000}"/>
    <hyperlink ref="H23:L23" location="公営３内訳１!A1" display="公営3別紙内訳１　請求内訳書（運送契約）" xr:uid="{00000000-0004-0000-0000-000026000000}"/>
    <hyperlink ref="H24:L24" location="公営３その２!A1" display="請求書（運送契約以外の場合）" xr:uid="{00000000-0004-0000-0000-000027000000}"/>
    <hyperlink ref="H25:L25" location="公営３内訳２!A1" display="公営3別紙内訳２　請求内訳書（運送契約以外の場合）" xr:uid="{00000000-0004-0000-0000-000028000000}"/>
    <hyperlink ref="H26:L26" location="公営４!A1" display="自動車燃料代確認申請書" xr:uid="{00000000-0004-0000-0000-000029000000}"/>
    <hyperlink ref="H27:L27" location="公営５!A1" display="自動車燃料代確認書" xr:uid="{00000000-0004-0000-0000-00002A000000}"/>
    <hyperlink ref="H28:L28" location="公営６!A1" display="選挙運動用自動車使用証明書（燃料）" xr:uid="{00000000-0004-0000-0000-00002B000000}"/>
    <hyperlink ref="H29:L29" location="公営７!A1" display="選挙運動用自動車使用証明書（運転手）" xr:uid="{00000000-0004-0000-0000-00002C000000}"/>
    <hyperlink ref="H30:L30" location="公営８!A1" display="通常葉書作成契約届出書" xr:uid="{00000000-0004-0000-0000-00002D000000}"/>
    <hyperlink ref="H31:L31" location="公営９!A1" display="通常葉書作成枚数確認申請書" xr:uid="{00000000-0004-0000-0000-00002E000000}"/>
    <hyperlink ref="H32:L32" location="公営１０!A1" display="通常葉書作成枚数確認書" xr:uid="{00000000-0004-0000-0000-00002F000000}"/>
    <hyperlink ref="H33:L33" location="公営１１!A1" display="通常葉書作成証明書" xr:uid="{00000000-0004-0000-0000-000030000000}"/>
    <hyperlink ref="H34:L34" location="公営１２!A1" display="請求書（通常葉書の作成）" xr:uid="{00000000-0004-0000-0000-000031000000}"/>
    <hyperlink ref="H35:L35" location="公営１３!A1" display="ビラ作成契約届出書" xr:uid="{00000000-0004-0000-0000-000032000000}"/>
    <hyperlink ref="H36:L36" location="公営１４!A1" display="ビラ作成枚数確認申請書" xr:uid="{00000000-0004-0000-0000-000033000000}"/>
    <hyperlink ref="H37:L37" location="公営１５!A1" display="ビラ作成枚数確認書" xr:uid="{00000000-0004-0000-0000-000034000000}"/>
    <hyperlink ref="H38:L38" location="公営１６!A1" display="ビラ作成証明書" xr:uid="{00000000-0004-0000-0000-000035000000}"/>
    <hyperlink ref="H39:L39" location="公営１７!A1" display="請求書（ビラの作成）" xr:uid="{00000000-0004-0000-0000-000036000000}"/>
    <hyperlink ref="H40:L40" location="公営１７別紙内訳!A1" display="公営17請求内訳" xr:uid="{00000000-0004-0000-0000-000037000000}"/>
    <hyperlink ref="H41:L41" location="公営１８!A1" display="選挙事務所用立札・看板作成契約届出書" xr:uid="{00000000-0004-0000-0000-000038000000}"/>
    <hyperlink ref="N14:R14" location="公営２０!A1" display="選挙事務所用立札・看板作成枚数確認書" xr:uid="{00000000-0004-0000-0000-00003A000000}"/>
    <hyperlink ref="N15:R15" location="公営２１!A1" display="選挙事務所用立札・看板作成証明書" xr:uid="{00000000-0004-0000-0000-00003B000000}"/>
    <hyperlink ref="N16:R16" location="公営２２!A1" display="請求書（選挙事務所用立札・看板の作成）" xr:uid="{00000000-0004-0000-0000-00003C000000}"/>
    <hyperlink ref="N17:R17" location="公営２３!A1" display="自動車等取付用立札・看板作成契約届出書" xr:uid="{00000000-0004-0000-0000-00003D000000}"/>
    <hyperlink ref="N18:R18" location="公営２４!A1" display="自動車等取付用立札・看板作成枚数確認申請書" xr:uid="{00000000-0004-0000-0000-00003E000000}"/>
    <hyperlink ref="N19:R19" location="公営２５!A1" display="自動車等取付用立札・看板作成枚数確認書" xr:uid="{00000000-0004-0000-0000-00003F000000}"/>
    <hyperlink ref="N20:R20" location="公営２６!A1" display="自動車等取付用立札・看板作成証明書" xr:uid="{00000000-0004-0000-0000-000040000000}"/>
    <hyperlink ref="N21:R21" location="公営２７!A1" display="請求書（自動車等取付用立札・看板の作成）" xr:uid="{00000000-0004-0000-0000-000041000000}"/>
    <hyperlink ref="N22:R22" location="公営２８!A1" display="個人演説会場用立札・看板作成契約届出書" xr:uid="{00000000-0004-0000-0000-000042000000}"/>
    <hyperlink ref="N23:R23" location="公営２９!A1" display="個人演説会場用立札・看板作成枚数確認申請書" xr:uid="{00000000-0004-0000-0000-000043000000}"/>
    <hyperlink ref="N24:R24" location="公営３０!A1" display="個人演説会場用立札・看板作成枚数確認書" xr:uid="{00000000-0004-0000-0000-000044000000}"/>
    <hyperlink ref="N25:R25" location="公営３１!A1" display="個人演説会場用立札・看板作成証明書" xr:uid="{00000000-0004-0000-0000-000045000000}"/>
    <hyperlink ref="N26:R26" location="公営３２!A1" display="請求書（個人演説会場用立札・看板の作成）" xr:uid="{00000000-0004-0000-0000-000046000000}"/>
    <hyperlink ref="N27:R27" location="公営３３!A1" display="ポスター作成契約届出書" xr:uid="{00000000-0004-0000-0000-000047000000}"/>
    <hyperlink ref="N28:R28" location="公営３４!A1" display="ポスター作成枚数確認申請書" xr:uid="{00000000-0004-0000-0000-000048000000}"/>
    <hyperlink ref="N29:R29" location="公営３５!A1" display="ポスター作成枚数確認書" xr:uid="{00000000-0004-0000-0000-000049000000}"/>
    <hyperlink ref="N30:R30" location="公営３６!A1" display="ポスター作成証明書" xr:uid="{00000000-0004-0000-0000-00004A000000}"/>
    <hyperlink ref="N31:R31" location="公営３７!A1" display="請求書（ポスターの作成）" xr:uid="{00000000-0004-0000-0000-00004B000000}"/>
    <hyperlink ref="N32:R32" location="公営３７別紙内訳!A1" display="公営37請求内訳" xr:uid="{00000000-0004-0000-0000-00004C000000}"/>
    <hyperlink ref="N33:R33" location="契約１!A1" display="運送契約書例（一般運送契約用）" xr:uid="{00000000-0004-0000-0000-00004D000000}"/>
    <hyperlink ref="N34:R34" location="契約２!A1" display="車輌賃貸借契約書例（自動車の借入れ契約用）" xr:uid="{00000000-0004-0000-0000-00004E000000}"/>
    <hyperlink ref="N35:R35" location="契約３!A1" display="選挙運動用自動車燃料供給契約書例（燃料供給の契約用）" xr:uid="{00000000-0004-0000-0000-00004F000000}"/>
    <hyperlink ref="N36:R36" location="契約４!A1" display="自動車運転契約書例（運転手の雇用契約用）" xr:uid="{00000000-0004-0000-0000-000050000000}"/>
    <hyperlink ref="N37:R37" location="契約５!A1" display="選挙運動用通常葉書作成契約書例" xr:uid="{00000000-0004-0000-0000-000051000000}"/>
    <hyperlink ref="N38:R38" location="契約６!A1" display="選挙運動用ビラ作成契約書例" xr:uid="{00000000-0004-0000-0000-000052000000}"/>
    <hyperlink ref="N39:R39" location="契約７!A1" display="選挙事務所用立札・看板作成契約書例" xr:uid="{00000000-0004-0000-0000-000053000000}"/>
    <hyperlink ref="N40:R40" location="契約８!A1" display="選挙運動用自動車等取付用立札・看板作成契約書例" xr:uid="{00000000-0004-0000-0000-000054000000}"/>
    <hyperlink ref="N41:R41" location="契約９!A1" display="個人演説会場用立札・看板作成契約書例" xr:uid="{00000000-0004-0000-0000-000055000000}"/>
    <hyperlink ref="N42:R42" location="契約１０!A1" display="選挙運動用ポスター作成契約書例" xr:uid="{00000000-0004-0000-0000-000056000000}"/>
    <hyperlink ref="B34:F34" location="参考様式!A1" display="候補者届出事項の異動届出書" xr:uid="{C6142995-595A-4AD1-B834-E90DE2C5C246}"/>
    <hyperlink ref="B35:F35" location="参考様式2!A1" display="代理人証明書（委任状）" xr:uid="{EBE32D1F-DF23-4662-A754-E6E54CA2B496}"/>
    <hyperlink ref="H13:L13" location="政見様式５!A1" display="政見放送手話通訳士派遣申込書" xr:uid="{F32D128B-2802-4C08-8272-0CA24DFD47CA}"/>
    <hyperlink ref="N13:R13" location="公営１９!A1" display="選挙事務所用立札・看板作成枚数確認申請書" xr:uid="{E76E05B8-DEEE-4B20-9671-9DC89B60A791}"/>
  </hyperlinks>
  <pageMargins left="0.78740157480314965" right="0.59055118110236227" top="0.39370078740157483" bottom="0.19685039370078741" header="0.31496062992125984" footer="0.11811023622047245"/>
  <pageSetup paperSize="8" scale="84" orientation="landscape" horizontalDpi="200" verticalDpi="2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880"/>
  <sheetViews>
    <sheetView view="pageBreakPreview" zoomScaleNormal="100" zoomScaleSheetLayoutView="100" workbookViewId="0">
      <selection activeCell="B39" sqref="B39:C39"/>
    </sheetView>
  </sheetViews>
  <sheetFormatPr defaultColWidth="5.875" defaultRowHeight="14.25"/>
  <cols>
    <col min="1" max="13" width="5.875" style="114" customWidth="1"/>
    <col min="14" max="14" width="6.75" style="114" customWidth="1"/>
    <col min="15" max="16384" width="5.875" style="114"/>
  </cols>
  <sheetData>
    <row r="1" spans="1:14">
      <c r="N1" s="138" t="s">
        <v>456</v>
      </c>
    </row>
    <row r="5" spans="1:14" ht="28.5">
      <c r="A5" s="921" t="s">
        <v>569</v>
      </c>
      <c r="B5" s="921"/>
      <c r="C5" s="921"/>
      <c r="D5" s="921"/>
      <c r="E5" s="921"/>
      <c r="F5" s="921"/>
      <c r="G5" s="921"/>
      <c r="H5" s="921"/>
      <c r="I5" s="921"/>
      <c r="J5" s="921"/>
      <c r="K5" s="921"/>
      <c r="L5" s="921"/>
      <c r="M5" s="921"/>
      <c r="N5" s="921"/>
    </row>
    <row r="9" spans="1:14" ht="14.25" customHeight="1">
      <c r="G9" s="114" t="s">
        <v>558</v>
      </c>
    </row>
    <row r="10" spans="1:14" ht="14.25" customHeight="1"/>
    <row r="11" spans="1:14" ht="18.75" customHeight="1">
      <c r="G11" s="114" t="s">
        <v>533</v>
      </c>
      <c r="H11" s="142"/>
      <c r="I11" s="395">
        <f>開票立会人入力シート!K3</f>
        <v>0</v>
      </c>
      <c r="J11" s="142"/>
      <c r="K11" s="142"/>
    </row>
    <row r="12" spans="1:14" ht="18.75" customHeight="1">
      <c r="H12" s="142"/>
      <c r="I12" s="142"/>
      <c r="J12" s="142"/>
      <c r="K12" s="142"/>
    </row>
    <row r="13" spans="1:14" ht="18.75" customHeight="1">
      <c r="G13" s="114" t="s">
        <v>483</v>
      </c>
      <c r="H13" s="142"/>
      <c r="I13" s="714">
        <f>開票立会人入力シート!H3</f>
        <v>0</v>
      </c>
      <c r="J13" s="714"/>
      <c r="K13" s="714">
        <f>開票立会人入力シート!J3</f>
        <v>0</v>
      </c>
      <c r="L13" s="191"/>
    </row>
    <row r="14" spans="1:14" ht="18.75" customHeight="1">
      <c r="H14" s="142"/>
      <c r="I14" s="141"/>
      <c r="J14" s="142"/>
      <c r="K14" s="142"/>
    </row>
    <row r="15" spans="1:14" ht="14.25" customHeight="1">
      <c r="G15" s="114" t="s">
        <v>534</v>
      </c>
      <c r="I15" s="141">
        <f>開票立会人入力シート!G3</f>
        <v>0</v>
      </c>
      <c r="J15" s="141"/>
      <c r="K15" s="141">
        <f>開票立会人入力シート!I3</f>
        <v>0</v>
      </c>
    </row>
    <row r="16" spans="1:14" ht="14.25" customHeight="1">
      <c r="I16" s="141"/>
      <c r="J16" s="141"/>
      <c r="K16" s="141"/>
    </row>
    <row r="17" spans="1:13" ht="14.25" customHeight="1">
      <c r="H17" s="144" t="s">
        <v>562</v>
      </c>
      <c r="I17" s="935" t="str">
        <f>開票立会人入力シート!R3</f>
        <v>S//</v>
      </c>
      <c r="J17" s="936"/>
      <c r="K17" s="936"/>
      <c r="L17" s="144" t="s">
        <v>561</v>
      </c>
      <c r="M17" s="145"/>
    </row>
    <row r="18" spans="1:13" ht="14.25" customHeight="1"/>
    <row r="19" spans="1:13" ht="18.75" customHeight="1">
      <c r="G19" s="142"/>
    </row>
    <row r="20" spans="1:13" ht="14.25" customHeight="1"/>
    <row r="21" spans="1:13" ht="14.25" customHeight="1">
      <c r="A21" s="114" t="s">
        <v>559</v>
      </c>
      <c r="C21" s="141" t="str">
        <f>入力シート!C1</f>
        <v>令和4年7月10日執行参議院青森県選挙区選出議員選挙</v>
      </c>
    </row>
    <row r="22" spans="1:13" ht="14.25" customHeight="1">
      <c r="C22" s="141"/>
    </row>
    <row r="23" spans="1:13" ht="18.75" customHeight="1">
      <c r="G23" s="142"/>
      <c r="J23" s="142"/>
    </row>
    <row r="24" spans="1:13" ht="18.75" customHeight="1">
      <c r="A24" s="114" t="s">
        <v>570</v>
      </c>
      <c r="F24" s="141" t="str">
        <f>開票立会人入力シート!B3</f>
        <v>青森市</v>
      </c>
      <c r="G24" s="142"/>
      <c r="H24" s="114" t="s">
        <v>571</v>
      </c>
      <c r="J24" s="142"/>
    </row>
    <row r="25" spans="1:13" ht="18.75" customHeight="1">
      <c r="G25" s="142"/>
      <c r="J25" s="142"/>
    </row>
    <row r="27" spans="1:13" ht="14.25" customHeight="1">
      <c r="A27" s="114" t="s">
        <v>563</v>
      </c>
    </row>
    <row r="30" spans="1:13">
      <c r="B30" s="931" t="str">
        <f>開票立会人入力シート!D3</f>
        <v>令和-118年1月0日</v>
      </c>
      <c r="C30" s="932"/>
      <c r="D30" s="932"/>
    </row>
    <row r="33" spans="1:14">
      <c r="B33" s="114" t="s">
        <v>725</v>
      </c>
      <c r="J33" s="141">
        <f>入力シート!C29</f>
        <v>0</v>
      </c>
      <c r="N33" s="114" t="s">
        <v>564</v>
      </c>
    </row>
    <row r="34" spans="1:14">
      <c r="I34" s="141"/>
    </row>
    <row r="36" spans="1:14" ht="21">
      <c r="D36" s="133"/>
      <c r="E36" s="133"/>
      <c r="F36" s="134" t="s">
        <v>534</v>
      </c>
      <c r="G36" s="133"/>
      <c r="I36" s="928">
        <f>入力シート!C8</f>
        <v>0</v>
      </c>
      <c r="J36" s="928"/>
      <c r="K36" s="927">
        <f>入力シート!C10</f>
        <v>0</v>
      </c>
      <c r="L36" s="927"/>
    </row>
    <row r="37" spans="1:14" ht="21">
      <c r="D37" s="133"/>
      <c r="E37" s="133"/>
      <c r="F37" s="134"/>
      <c r="G37" s="133"/>
      <c r="I37" s="135"/>
      <c r="J37" s="135"/>
      <c r="K37" s="136"/>
      <c r="L37" s="136"/>
    </row>
    <row r="38" spans="1:14" ht="21">
      <c r="D38" s="133"/>
      <c r="E38" s="133"/>
      <c r="F38" s="134"/>
      <c r="G38" s="133"/>
      <c r="I38" s="135"/>
      <c r="J38" s="135"/>
      <c r="K38" s="136"/>
      <c r="L38" s="136"/>
    </row>
    <row r="39" spans="1:14" ht="14.25" customHeight="1">
      <c r="B39" s="934" t="str">
        <f>開票立会人入力シート!B3</f>
        <v>青森市</v>
      </c>
      <c r="C39" s="934"/>
      <c r="D39" s="155" t="s">
        <v>577</v>
      </c>
      <c r="E39" s="133"/>
      <c r="F39" s="134"/>
      <c r="G39" s="133"/>
      <c r="H39" s="140" t="s">
        <v>515</v>
      </c>
      <c r="J39" s="156"/>
      <c r="L39" s="153"/>
    </row>
    <row r="40" spans="1:14">
      <c r="A40" s="137"/>
    </row>
    <row r="41" spans="1:14">
      <c r="K41" s="157"/>
      <c r="L41" s="157"/>
      <c r="M41" s="138"/>
    </row>
    <row r="44" spans="1:14">
      <c r="A44" s="289" t="s">
        <v>1333</v>
      </c>
    </row>
    <row r="45" spans="1:14">
      <c r="A45" s="289" t="s">
        <v>1334</v>
      </c>
    </row>
    <row r="46" spans="1:14">
      <c r="A46" s="289" t="s">
        <v>1342</v>
      </c>
    </row>
    <row r="47" spans="1:14">
      <c r="A47" s="289" t="s">
        <v>1343</v>
      </c>
    </row>
    <row r="48" spans="1:14">
      <c r="N48" s="138" t="s">
        <v>456</v>
      </c>
    </row>
    <row r="52" spans="1:14" ht="28.5">
      <c r="A52" s="921" t="s">
        <v>569</v>
      </c>
      <c r="B52" s="921"/>
      <c r="C52" s="921"/>
      <c r="D52" s="921"/>
      <c r="E52" s="921"/>
      <c r="F52" s="921"/>
      <c r="G52" s="921"/>
      <c r="H52" s="921"/>
      <c r="I52" s="921"/>
      <c r="J52" s="921"/>
      <c r="K52" s="921"/>
      <c r="L52" s="921"/>
      <c r="M52" s="921"/>
      <c r="N52" s="921"/>
    </row>
    <row r="56" spans="1:14">
      <c r="G56" s="114" t="s">
        <v>558</v>
      </c>
    </row>
    <row r="58" spans="1:14" ht="18.75">
      <c r="G58" s="114" t="s">
        <v>533</v>
      </c>
      <c r="H58" s="142"/>
      <c r="I58" s="395">
        <f>開票立会人入力シート!K4</f>
        <v>0</v>
      </c>
      <c r="J58" s="142"/>
      <c r="K58" s="142"/>
    </row>
    <row r="59" spans="1:14" ht="18.75">
      <c r="H59" s="142"/>
      <c r="I59" s="142"/>
      <c r="J59" s="142"/>
      <c r="K59" s="142"/>
    </row>
    <row r="60" spans="1:14" ht="18.75">
      <c r="G60" s="114" t="s">
        <v>483</v>
      </c>
      <c r="H60" s="142"/>
      <c r="I60" s="141">
        <f>開票立会人入力シート!H4</f>
        <v>0</v>
      </c>
      <c r="J60" s="142"/>
      <c r="K60" s="141">
        <f>開票立会人入力シート!J4</f>
        <v>0</v>
      </c>
    </row>
    <row r="61" spans="1:14" ht="18.75">
      <c r="H61" s="142"/>
      <c r="I61" s="141"/>
      <c r="J61" s="142"/>
      <c r="K61" s="142"/>
    </row>
    <row r="62" spans="1:14">
      <c r="G62" s="114" t="s">
        <v>534</v>
      </c>
      <c r="I62" s="141">
        <f>開票立会人入力シート!G4</f>
        <v>0</v>
      </c>
      <c r="J62" s="141"/>
      <c r="K62" s="141">
        <f>開票立会人入力シート!I4</f>
        <v>0</v>
      </c>
    </row>
    <row r="63" spans="1:14">
      <c r="I63" s="141"/>
      <c r="J63" s="141"/>
      <c r="K63" s="141"/>
    </row>
    <row r="64" spans="1:14">
      <c r="H64" s="144" t="s">
        <v>562</v>
      </c>
      <c r="I64" s="937" t="str">
        <f>開票立会人入力シート!R4</f>
        <v>S//</v>
      </c>
      <c r="J64" s="938"/>
      <c r="K64" s="938"/>
      <c r="L64" s="144" t="s">
        <v>561</v>
      </c>
      <c r="M64" s="145"/>
    </row>
    <row r="66" spans="1:14" ht="18.75">
      <c r="G66" s="142"/>
    </row>
    <row r="68" spans="1:14">
      <c r="A68" s="114" t="s">
        <v>559</v>
      </c>
      <c r="C68" s="141" t="str">
        <f>入力シート!C1</f>
        <v>令和4年7月10日執行参議院青森県選挙区選出議員選挙</v>
      </c>
    </row>
    <row r="69" spans="1:14">
      <c r="C69" s="141"/>
    </row>
    <row r="70" spans="1:14" ht="18.75">
      <c r="G70" s="142"/>
      <c r="J70" s="142"/>
    </row>
    <row r="71" spans="1:14" ht="18.75">
      <c r="A71" s="114" t="s">
        <v>570</v>
      </c>
      <c r="F71" s="141" t="str">
        <f>開票立会人入力シート!B4</f>
        <v>弘前市</v>
      </c>
      <c r="G71" s="142"/>
      <c r="H71" s="114" t="s">
        <v>571</v>
      </c>
      <c r="J71" s="142"/>
    </row>
    <row r="72" spans="1:14" ht="18.75">
      <c r="G72" s="142"/>
      <c r="J72" s="142"/>
    </row>
    <row r="74" spans="1:14">
      <c r="A74" s="114" t="s">
        <v>563</v>
      </c>
    </row>
    <row r="77" spans="1:14">
      <c r="B77" s="931" t="str">
        <f>開票立会人入力シート!D4</f>
        <v>令和-118年1月0日</v>
      </c>
      <c r="C77" s="932"/>
      <c r="D77" s="932"/>
    </row>
    <row r="80" spans="1:14">
      <c r="B80" s="114" t="s">
        <v>725</v>
      </c>
      <c r="J80" s="141">
        <f>入力シート!C29</f>
        <v>0</v>
      </c>
      <c r="N80" s="114" t="s">
        <v>564</v>
      </c>
    </row>
    <row r="81" spans="1:14">
      <c r="I81" s="141"/>
    </row>
    <row r="83" spans="1:14" ht="21">
      <c r="D83" s="133"/>
      <c r="E83" s="133"/>
      <c r="F83" s="134" t="s">
        <v>534</v>
      </c>
      <c r="G83" s="133"/>
      <c r="I83" s="927">
        <f>入力シート!C8</f>
        <v>0</v>
      </c>
      <c r="J83" s="927"/>
      <c r="K83" s="928">
        <f>入力シート!C10</f>
        <v>0</v>
      </c>
      <c r="L83" s="928"/>
    </row>
    <row r="84" spans="1:14" ht="21">
      <c r="D84" s="133"/>
      <c r="E84" s="133"/>
      <c r="F84" s="134"/>
      <c r="G84" s="133"/>
      <c r="I84" s="135"/>
      <c r="J84" s="135"/>
      <c r="K84" s="136"/>
      <c r="L84" s="136"/>
    </row>
    <row r="85" spans="1:14" ht="21">
      <c r="D85" s="133"/>
      <c r="E85" s="133"/>
      <c r="F85" s="134"/>
      <c r="G85" s="133"/>
      <c r="I85" s="135"/>
      <c r="J85" s="135"/>
      <c r="K85" s="136"/>
      <c r="L85" s="136"/>
    </row>
    <row r="86" spans="1:14">
      <c r="B86" s="934" t="str">
        <f>開票立会人入力シート!B4</f>
        <v>弘前市</v>
      </c>
      <c r="C86" s="934"/>
      <c r="D86" s="155" t="s">
        <v>577</v>
      </c>
      <c r="E86" s="133"/>
      <c r="F86" s="134"/>
      <c r="G86" s="133"/>
      <c r="H86" s="140" t="s">
        <v>515</v>
      </c>
      <c r="J86" s="156"/>
      <c r="L86" s="153"/>
    </row>
    <row r="87" spans="1:14">
      <c r="A87" s="137"/>
    </row>
    <row r="88" spans="1:14">
      <c r="K88" s="157"/>
      <c r="L88" s="157"/>
      <c r="M88" s="138"/>
    </row>
    <row r="91" spans="1:14">
      <c r="A91" s="289" t="s">
        <v>1333</v>
      </c>
    </row>
    <row r="92" spans="1:14">
      <c r="A92" s="289" t="s">
        <v>1334</v>
      </c>
    </row>
    <row r="93" spans="1:14">
      <c r="A93" s="289" t="s">
        <v>1342</v>
      </c>
    </row>
    <row r="94" spans="1:14">
      <c r="A94" s="289" t="s">
        <v>1343</v>
      </c>
    </row>
    <row r="95" spans="1:14">
      <c r="N95" s="138" t="s">
        <v>456</v>
      </c>
    </row>
    <row r="99" spans="1:14" ht="28.5">
      <c r="A99" s="921" t="s">
        <v>569</v>
      </c>
      <c r="B99" s="921"/>
      <c r="C99" s="921"/>
      <c r="D99" s="921"/>
      <c r="E99" s="921"/>
      <c r="F99" s="921"/>
      <c r="G99" s="921"/>
      <c r="H99" s="921"/>
      <c r="I99" s="921"/>
      <c r="J99" s="921"/>
      <c r="K99" s="921"/>
      <c r="L99" s="921"/>
      <c r="M99" s="921"/>
      <c r="N99" s="921"/>
    </row>
    <row r="103" spans="1:14">
      <c r="G103" s="114" t="s">
        <v>558</v>
      </c>
    </row>
    <row r="105" spans="1:14" ht="18.75">
      <c r="G105" s="114" t="s">
        <v>533</v>
      </c>
      <c r="H105" s="142"/>
      <c r="I105" s="395">
        <f>開票立会人入力シート!K5</f>
        <v>0</v>
      </c>
      <c r="J105" s="142"/>
      <c r="K105" s="142"/>
    </row>
    <row r="106" spans="1:14" ht="18.75">
      <c r="H106" s="142"/>
      <c r="I106" s="142"/>
      <c r="J106" s="142"/>
      <c r="K106" s="142"/>
    </row>
    <row r="107" spans="1:14" ht="18.75">
      <c r="G107" s="114" t="s">
        <v>483</v>
      </c>
      <c r="H107" s="142"/>
      <c r="I107" s="141">
        <f>開票立会人入力シート!H5</f>
        <v>0</v>
      </c>
      <c r="J107" s="142"/>
      <c r="K107" s="141">
        <f>開票立会人入力シート!J5</f>
        <v>0</v>
      </c>
    </row>
    <row r="108" spans="1:14" ht="18.75">
      <c r="H108" s="142"/>
      <c r="I108" s="141"/>
      <c r="J108" s="142"/>
      <c r="K108" s="142"/>
    </row>
    <row r="109" spans="1:14">
      <c r="G109" s="114" t="s">
        <v>534</v>
      </c>
      <c r="I109" s="141">
        <f>開票立会人入力シート!G5</f>
        <v>0</v>
      </c>
      <c r="J109" s="141"/>
      <c r="K109" s="141">
        <f>開票立会人入力シート!I5</f>
        <v>0</v>
      </c>
    </row>
    <row r="110" spans="1:14">
      <c r="I110" s="141"/>
      <c r="J110" s="141"/>
      <c r="K110" s="141"/>
    </row>
    <row r="111" spans="1:14">
      <c r="H111" s="144" t="s">
        <v>562</v>
      </c>
      <c r="I111" s="937" t="str">
        <f>開票立会人入力シート!R5</f>
        <v>S//</v>
      </c>
      <c r="J111" s="938"/>
      <c r="K111" s="938"/>
      <c r="L111" s="144" t="s">
        <v>561</v>
      </c>
      <c r="M111" s="145"/>
    </row>
    <row r="113" spans="1:14" ht="18.75">
      <c r="G113" s="142"/>
    </row>
    <row r="115" spans="1:14">
      <c r="A115" s="114" t="s">
        <v>559</v>
      </c>
      <c r="C115" s="141" t="str">
        <f>入力シート!C1</f>
        <v>令和4年7月10日執行参議院青森県選挙区選出議員選挙</v>
      </c>
    </row>
    <row r="116" spans="1:14">
      <c r="C116" s="141"/>
    </row>
    <row r="117" spans="1:14" ht="18.75">
      <c r="G117" s="142"/>
      <c r="J117" s="142"/>
    </row>
    <row r="118" spans="1:14" ht="18.75">
      <c r="A118" s="114" t="s">
        <v>570</v>
      </c>
      <c r="F118" s="141" t="str">
        <f>開票立会人入力シート!B5</f>
        <v>八戸市</v>
      </c>
      <c r="G118" s="142"/>
      <c r="H118" s="114" t="s">
        <v>571</v>
      </c>
      <c r="J118" s="142"/>
    </row>
    <row r="119" spans="1:14" ht="18.75">
      <c r="G119" s="142"/>
      <c r="J119" s="142"/>
    </row>
    <row r="121" spans="1:14">
      <c r="A121" s="114" t="s">
        <v>563</v>
      </c>
    </row>
    <row r="124" spans="1:14">
      <c r="B124" s="931" t="str">
        <f>開票立会人入力シート!D5</f>
        <v>令和-118年1月0日</v>
      </c>
      <c r="C124" s="932"/>
      <c r="D124" s="932"/>
    </row>
    <row r="127" spans="1:14">
      <c r="B127" s="114" t="s">
        <v>725</v>
      </c>
      <c r="J127" s="141">
        <f>入力シート!C29</f>
        <v>0</v>
      </c>
      <c r="N127" s="114" t="s">
        <v>564</v>
      </c>
    </row>
    <row r="128" spans="1:14">
      <c r="I128" s="141"/>
    </row>
    <row r="130" spans="1:14" ht="21">
      <c r="D130" s="133"/>
      <c r="E130" s="133"/>
      <c r="F130" s="134" t="s">
        <v>534</v>
      </c>
      <c r="G130" s="133"/>
      <c r="I130" s="927">
        <f>入力シート!C8</f>
        <v>0</v>
      </c>
      <c r="J130" s="927"/>
      <c r="K130" s="928">
        <f>入力シート!C10</f>
        <v>0</v>
      </c>
      <c r="L130" s="928"/>
    </row>
    <row r="131" spans="1:14" ht="21">
      <c r="D131" s="133"/>
      <c r="E131" s="133"/>
      <c r="F131" s="134"/>
      <c r="G131" s="133"/>
      <c r="I131" s="135"/>
      <c r="J131" s="135"/>
      <c r="K131" s="136"/>
      <c r="L131" s="136"/>
    </row>
    <row r="132" spans="1:14" ht="21">
      <c r="D132" s="133"/>
      <c r="E132" s="133"/>
      <c r="F132" s="134"/>
      <c r="G132" s="133"/>
      <c r="I132" s="135"/>
      <c r="J132" s="135"/>
      <c r="K132" s="136"/>
      <c r="L132" s="136"/>
    </row>
    <row r="133" spans="1:14">
      <c r="B133" s="934" t="str">
        <f>開票立会人入力シート!B5</f>
        <v>八戸市</v>
      </c>
      <c r="C133" s="934"/>
      <c r="D133" s="155" t="s">
        <v>577</v>
      </c>
      <c r="E133" s="133"/>
      <c r="F133" s="134"/>
      <c r="G133" s="133"/>
      <c r="H133" s="140" t="s">
        <v>515</v>
      </c>
      <c r="J133" s="156"/>
      <c r="L133" s="153"/>
    </row>
    <row r="134" spans="1:14">
      <c r="A134" s="137"/>
    </row>
    <row r="135" spans="1:14">
      <c r="K135" s="157"/>
      <c r="L135" s="157"/>
      <c r="M135" s="138"/>
    </row>
    <row r="138" spans="1:14">
      <c r="A138" s="289" t="s">
        <v>1333</v>
      </c>
    </row>
    <row r="139" spans="1:14">
      <c r="A139" s="289" t="s">
        <v>1334</v>
      </c>
    </row>
    <row r="140" spans="1:14">
      <c r="A140" s="289" t="s">
        <v>1342</v>
      </c>
    </row>
    <row r="141" spans="1:14">
      <c r="A141" s="289" t="s">
        <v>1343</v>
      </c>
    </row>
    <row r="142" spans="1:14">
      <c r="N142" s="138" t="s">
        <v>456</v>
      </c>
    </row>
    <row r="146" spans="1:14" ht="28.5">
      <c r="A146" s="921" t="s">
        <v>569</v>
      </c>
      <c r="B146" s="921"/>
      <c r="C146" s="921"/>
      <c r="D146" s="921"/>
      <c r="E146" s="921"/>
      <c r="F146" s="921"/>
      <c r="G146" s="921"/>
      <c r="H146" s="921"/>
      <c r="I146" s="921"/>
      <c r="J146" s="921"/>
      <c r="K146" s="921"/>
      <c r="L146" s="921"/>
      <c r="M146" s="921"/>
      <c r="N146" s="921"/>
    </row>
    <row r="150" spans="1:14">
      <c r="G150" s="114" t="s">
        <v>558</v>
      </c>
    </row>
    <row r="152" spans="1:14" ht="18.75">
      <c r="G152" s="114" t="s">
        <v>533</v>
      </c>
      <c r="H152" s="142"/>
      <c r="I152" s="395">
        <f>開票立会人入力シート!K6</f>
        <v>0</v>
      </c>
      <c r="J152" s="142"/>
      <c r="K152" s="142"/>
    </row>
    <row r="153" spans="1:14" ht="18.75">
      <c r="H153" s="142"/>
      <c r="I153" s="142"/>
      <c r="J153" s="142"/>
      <c r="K153" s="142"/>
    </row>
    <row r="154" spans="1:14" ht="18.75">
      <c r="G154" s="114" t="s">
        <v>483</v>
      </c>
      <c r="H154" s="142"/>
      <c r="I154" s="141">
        <f>開票立会人入力シート!H6</f>
        <v>0</v>
      </c>
      <c r="J154" s="142"/>
      <c r="K154" s="141">
        <f>開票立会人入力シート!J6</f>
        <v>0</v>
      </c>
    </row>
    <row r="155" spans="1:14" ht="18.75">
      <c r="H155" s="142"/>
      <c r="I155" s="141"/>
      <c r="J155" s="142"/>
      <c r="K155" s="142"/>
    </row>
    <row r="156" spans="1:14">
      <c r="G156" s="114" t="s">
        <v>534</v>
      </c>
      <c r="I156" s="141">
        <f>開票立会人入力シート!G6</f>
        <v>0</v>
      </c>
      <c r="J156" s="141"/>
      <c r="K156" s="141">
        <f>開票立会人入力シート!I6</f>
        <v>0</v>
      </c>
    </row>
    <row r="157" spans="1:14">
      <c r="I157" s="141"/>
      <c r="J157" s="141"/>
      <c r="K157" s="141"/>
    </row>
    <row r="158" spans="1:14">
      <c r="H158" s="144" t="s">
        <v>562</v>
      </c>
      <c r="I158" s="937" t="str">
        <f>開票立会人入力シート!R6</f>
        <v>S//</v>
      </c>
      <c r="J158" s="938"/>
      <c r="K158" s="938"/>
      <c r="L158" s="144" t="s">
        <v>561</v>
      </c>
      <c r="M158" s="145"/>
    </row>
    <row r="160" spans="1:14" ht="18.75">
      <c r="G160" s="142"/>
    </row>
    <row r="162" spans="1:14">
      <c r="A162" s="114" t="s">
        <v>559</v>
      </c>
      <c r="C162" s="141" t="str">
        <f>入力シート!C1</f>
        <v>令和4年7月10日執行参議院青森県選挙区選出議員選挙</v>
      </c>
    </row>
    <row r="163" spans="1:14">
      <c r="C163" s="141"/>
    </row>
    <row r="164" spans="1:14" ht="18.75">
      <c r="G164" s="142"/>
      <c r="J164" s="142"/>
    </row>
    <row r="165" spans="1:14" ht="18.75">
      <c r="A165" s="114" t="s">
        <v>570</v>
      </c>
      <c r="F165" s="141" t="str">
        <f>開票立会人入力シート!B6</f>
        <v>黒石市</v>
      </c>
      <c r="G165" s="142"/>
      <c r="H165" s="114" t="s">
        <v>571</v>
      </c>
      <c r="J165" s="142"/>
    </row>
    <row r="166" spans="1:14" ht="18.75">
      <c r="G166" s="142"/>
      <c r="J166" s="142"/>
    </row>
    <row r="168" spans="1:14">
      <c r="A168" s="114" t="s">
        <v>563</v>
      </c>
    </row>
    <row r="171" spans="1:14">
      <c r="B171" s="931" t="str">
        <f>開票立会人入力シート!D6</f>
        <v>令和-118年1月0日</v>
      </c>
      <c r="C171" s="932"/>
      <c r="D171" s="932"/>
    </row>
    <row r="174" spans="1:14">
      <c r="B174" s="114" t="s">
        <v>725</v>
      </c>
      <c r="J174" s="141">
        <f>入力シート!C29</f>
        <v>0</v>
      </c>
      <c r="N174" s="114" t="s">
        <v>564</v>
      </c>
    </row>
    <row r="175" spans="1:14">
      <c r="I175" s="141"/>
    </row>
    <row r="177" spans="1:14" ht="21">
      <c r="D177" s="133"/>
      <c r="E177" s="133"/>
      <c r="F177" s="134" t="s">
        <v>534</v>
      </c>
      <c r="G177" s="133"/>
      <c r="I177" s="927">
        <f>入力シート!C8</f>
        <v>0</v>
      </c>
      <c r="J177" s="927"/>
      <c r="K177" s="928">
        <f>入力シート!C10</f>
        <v>0</v>
      </c>
      <c r="L177" s="928"/>
    </row>
    <row r="178" spans="1:14" ht="21">
      <c r="D178" s="133"/>
      <c r="E178" s="133"/>
      <c r="F178" s="134"/>
      <c r="G178" s="133"/>
      <c r="I178" s="135"/>
      <c r="J178" s="135"/>
      <c r="K178" s="136"/>
      <c r="L178" s="136"/>
    </row>
    <row r="179" spans="1:14" ht="21">
      <c r="D179" s="133"/>
      <c r="E179" s="133"/>
      <c r="F179" s="134"/>
      <c r="G179" s="133"/>
      <c r="I179" s="135"/>
      <c r="J179" s="135"/>
      <c r="K179" s="136"/>
      <c r="L179" s="136"/>
    </row>
    <row r="180" spans="1:14">
      <c r="B180" s="934" t="str">
        <f>開票立会人入力シート!B6</f>
        <v>黒石市</v>
      </c>
      <c r="C180" s="934"/>
      <c r="D180" s="155" t="s">
        <v>577</v>
      </c>
      <c r="E180" s="133"/>
      <c r="F180" s="134"/>
      <c r="G180" s="133"/>
      <c r="H180" s="140" t="s">
        <v>515</v>
      </c>
      <c r="J180" s="156"/>
      <c r="L180" s="153"/>
    </row>
    <row r="181" spans="1:14">
      <c r="A181" s="137"/>
    </row>
    <row r="182" spans="1:14">
      <c r="K182" s="157"/>
      <c r="L182" s="157"/>
      <c r="M182" s="138"/>
    </row>
    <row r="185" spans="1:14">
      <c r="A185" s="289" t="s">
        <v>1333</v>
      </c>
    </row>
    <row r="186" spans="1:14">
      <c r="A186" s="289" t="s">
        <v>1334</v>
      </c>
    </row>
    <row r="187" spans="1:14">
      <c r="A187" s="289" t="s">
        <v>1342</v>
      </c>
    </row>
    <row r="188" spans="1:14">
      <c r="A188" s="289" t="s">
        <v>1343</v>
      </c>
    </row>
    <row r="189" spans="1:14">
      <c r="N189" s="138" t="s">
        <v>456</v>
      </c>
    </row>
    <row r="193" spans="1:14" ht="28.5">
      <c r="A193" s="921" t="s">
        <v>569</v>
      </c>
      <c r="B193" s="921"/>
      <c r="C193" s="921"/>
      <c r="D193" s="921"/>
      <c r="E193" s="921"/>
      <c r="F193" s="921"/>
      <c r="G193" s="921"/>
      <c r="H193" s="921"/>
      <c r="I193" s="921"/>
      <c r="J193" s="921"/>
      <c r="K193" s="921"/>
      <c r="L193" s="921"/>
      <c r="M193" s="921"/>
      <c r="N193" s="921"/>
    </row>
    <row r="197" spans="1:14">
      <c r="G197" s="114" t="s">
        <v>558</v>
      </c>
    </row>
    <row r="199" spans="1:14" ht="18.75">
      <c r="G199" s="114" t="s">
        <v>533</v>
      </c>
      <c r="H199" s="142"/>
      <c r="I199" s="395">
        <f>開票立会人入力シート!K7</f>
        <v>0</v>
      </c>
      <c r="J199" s="142"/>
      <c r="K199" s="142"/>
    </row>
    <row r="200" spans="1:14" ht="18.75">
      <c r="H200" s="142"/>
      <c r="I200" s="142"/>
      <c r="J200" s="142"/>
      <c r="K200" s="142"/>
    </row>
    <row r="201" spans="1:14" ht="18.75">
      <c r="G201" s="114" t="s">
        <v>483</v>
      </c>
      <c r="H201" s="142"/>
      <c r="I201" s="141">
        <f>開票立会人入力シート!H7</f>
        <v>0</v>
      </c>
      <c r="J201" s="142"/>
      <c r="K201" s="141">
        <f>開票立会人入力シート!J7</f>
        <v>0</v>
      </c>
    </row>
    <row r="202" spans="1:14" ht="18.75">
      <c r="H202" s="142"/>
      <c r="I202" s="141"/>
      <c r="J202" s="142"/>
      <c r="K202" s="142"/>
    </row>
    <row r="203" spans="1:14">
      <c r="G203" s="114" t="s">
        <v>534</v>
      </c>
      <c r="I203" s="141">
        <f>開票立会人入力シート!G7</f>
        <v>0</v>
      </c>
      <c r="J203" s="141"/>
      <c r="K203" s="141">
        <f>開票立会人入力シート!I7</f>
        <v>0</v>
      </c>
    </row>
    <row r="204" spans="1:14">
      <c r="I204" s="141"/>
      <c r="J204" s="141"/>
      <c r="K204" s="141"/>
    </row>
    <row r="205" spans="1:14">
      <c r="H205" s="144" t="s">
        <v>562</v>
      </c>
      <c r="I205" s="937" t="str">
        <f>開票立会人入力シート!R7</f>
        <v>S//</v>
      </c>
      <c r="J205" s="938"/>
      <c r="K205" s="938"/>
      <c r="L205" s="144" t="s">
        <v>561</v>
      </c>
      <c r="M205" s="145"/>
    </row>
    <row r="207" spans="1:14" ht="18.75">
      <c r="G207" s="142"/>
    </row>
    <row r="209" spans="1:14">
      <c r="A209" s="114" t="s">
        <v>559</v>
      </c>
      <c r="C209" s="141" t="str">
        <f>入力シート!C1</f>
        <v>令和4年7月10日執行参議院青森県選挙区選出議員選挙</v>
      </c>
    </row>
    <row r="210" spans="1:14">
      <c r="C210" s="141"/>
    </row>
    <row r="211" spans="1:14" ht="18.75">
      <c r="G211" s="142"/>
      <c r="J211" s="142"/>
    </row>
    <row r="212" spans="1:14" ht="18.75">
      <c r="A212" s="114" t="s">
        <v>570</v>
      </c>
      <c r="F212" s="141" t="str">
        <f>開票立会人入力シート!B7</f>
        <v>五所川原市</v>
      </c>
      <c r="G212" s="142"/>
      <c r="H212" s="140" t="s">
        <v>571</v>
      </c>
      <c r="J212" s="142"/>
    </row>
    <row r="213" spans="1:14" ht="18.75">
      <c r="G213" s="142"/>
      <c r="J213" s="142"/>
    </row>
    <row r="215" spans="1:14">
      <c r="A215" s="114" t="s">
        <v>563</v>
      </c>
    </row>
    <row r="218" spans="1:14">
      <c r="B218" s="931" t="str">
        <f>開票立会人入力シート!D7</f>
        <v>令和-118年1月0日</v>
      </c>
      <c r="C218" s="932"/>
      <c r="D218" s="932"/>
    </row>
    <row r="221" spans="1:14">
      <c r="B221" s="114" t="s">
        <v>725</v>
      </c>
      <c r="J221" s="141">
        <f>入力シート!C29</f>
        <v>0</v>
      </c>
      <c r="N221" s="114" t="s">
        <v>564</v>
      </c>
    </row>
    <row r="222" spans="1:14">
      <c r="I222" s="141"/>
    </row>
    <row r="224" spans="1:14" ht="21">
      <c r="D224" s="133"/>
      <c r="E224" s="133"/>
      <c r="F224" s="134" t="s">
        <v>534</v>
      </c>
      <c r="G224" s="133"/>
      <c r="I224" s="927">
        <f>入力シート!C8</f>
        <v>0</v>
      </c>
      <c r="J224" s="927"/>
      <c r="K224" s="928">
        <f>入力シート!C10</f>
        <v>0</v>
      </c>
      <c r="L224" s="928"/>
    </row>
    <row r="225" spans="1:14" ht="21">
      <c r="D225" s="133"/>
      <c r="E225" s="133"/>
      <c r="F225" s="134"/>
      <c r="G225" s="133"/>
      <c r="I225" s="135"/>
      <c r="J225" s="135"/>
      <c r="K225" s="136"/>
      <c r="L225" s="136"/>
    </row>
    <row r="226" spans="1:14" ht="21">
      <c r="D226" s="133"/>
      <c r="E226" s="133"/>
      <c r="F226" s="134"/>
      <c r="G226" s="133"/>
      <c r="I226" s="135"/>
      <c r="J226" s="135"/>
      <c r="K226" s="136"/>
      <c r="L226" s="136"/>
    </row>
    <row r="227" spans="1:14">
      <c r="B227" s="934" t="str">
        <f>開票立会人入力シート!B7</f>
        <v>五所川原市</v>
      </c>
      <c r="C227" s="934"/>
      <c r="D227" s="155" t="s">
        <v>577</v>
      </c>
      <c r="E227" s="133"/>
      <c r="F227" s="134"/>
      <c r="G227" s="133"/>
      <c r="H227" s="140" t="s">
        <v>515</v>
      </c>
      <c r="J227" s="156"/>
      <c r="L227" s="153"/>
    </row>
    <row r="228" spans="1:14">
      <c r="A228" s="137"/>
    </row>
    <row r="229" spans="1:14">
      <c r="K229" s="157"/>
      <c r="L229" s="157"/>
      <c r="M229" s="138"/>
    </row>
    <row r="232" spans="1:14">
      <c r="A232" s="289" t="s">
        <v>1333</v>
      </c>
    </row>
    <row r="233" spans="1:14">
      <c r="A233" s="289" t="s">
        <v>1334</v>
      </c>
    </row>
    <row r="234" spans="1:14">
      <c r="A234" s="289" t="s">
        <v>1342</v>
      </c>
    </row>
    <row r="235" spans="1:14">
      <c r="A235" s="289" t="s">
        <v>1343</v>
      </c>
    </row>
    <row r="236" spans="1:14">
      <c r="N236" s="138" t="s">
        <v>456</v>
      </c>
    </row>
    <row r="240" spans="1:14" ht="28.5">
      <c r="A240" s="921" t="s">
        <v>569</v>
      </c>
      <c r="B240" s="921"/>
      <c r="C240" s="921"/>
      <c r="D240" s="921"/>
      <c r="E240" s="921"/>
      <c r="F240" s="921"/>
      <c r="G240" s="921"/>
      <c r="H240" s="921"/>
      <c r="I240" s="921"/>
      <c r="J240" s="921"/>
      <c r="K240" s="921"/>
      <c r="L240" s="921"/>
      <c r="M240" s="921"/>
      <c r="N240" s="921"/>
    </row>
    <row r="244" spans="1:13">
      <c r="G244" s="114" t="s">
        <v>558</v>
      </c>
    </row>
    <row r="246" spans="1:13" ht="18.75">
      <c r="G246" s="114" t="s">
        <v>533</v>
      </c>
      <c r="H246" s="142"/>
      <c r="I246" s="395">
        <f>開票立会人入力シート!K8</f>
        <v>0</v>
      </c>
      <c r="J246" s="142"/>
      <c r="K246" s="142"/>
    </row>
    <row r="247" spans="1:13" ht="18.75">
      <c r="H247" s="142"/>
      <c r="I247" s="142"/>
      <c r="J247" s="142"/>
      <c r="K247" s="142"/>
    </row>
    <row r="248" spans="1:13" ht="18.75">
      <c r="G248" s="114" t="s">
        <v>483</v>
      </c>
      <c r="H248" s="142"/>
      <c r="I248" s="141">
        <f>開票立会人入力シート!H8</f>
        <v>0</v>
      </c>
      <c r="J248" s="142"/>
      <c r="K248" s="141">
        <f>開票立会人入力シート!J8</f>
        <v>0</v>
      </c>
    </row>
    <row r="249" spans="1:13" ht="18.75">
      <c r="H249" s="142"/>
      <c r="I249" s="141"/>
      <c r="J249" s="142"/>
      <c r="K249" s="142"/>
    </row>
    <row r="250" spans="1:13">
      <c r="G250" s="114" t="s">
        <v>534</v>
      </c>
      <c r="I250" s="141">
        <f>開票立会人入力シート!G8</f>
        <v>0</v>
      </c>
      <c r="J250" s="141"/>
      <c r="K250" s="141">
        <f>開票立会人入力シート!I8</f>
        <v>0</v>
      </c>
    </row>
    <row r="251" spans="1:13">
      <c r="I251" s="141"/>
      <c r="J251" s="141"/>
      <c r="K251" s="141"/>
    </row>
    <row r="252" spans="1:13">
      <c r="H252" s="144" t="s">
        <v>562</v>
      </c>
      <c r="I252" s="937" t="str">
        <f>開票立会人入力シート!R8</f>
        <v>S//</v>
      </c>
      <c r="J252" s="938"/>
      <c r="K252" s="938"/>
      <c r="L252" s="144" t="s">
        <v>561</v>
      </c>
      <c r="M252" s="145"/>
    </row>
    <row r="254" spans="1:13" ht="18.75">
      <c r="G254" s="142"/>
    </row>
    <row r="256" spans="1:13">
      <c r="A256" s="114" t="s">
        <v>559</v>
      </c>
      <c r="C256" s="141" t="str">
        <f>入力シート!C1</f>
        <v>令和4年7月10日執行参議院青森県選挙区選出議員選挙</v>
      </c>
    </row>
    <row r="257" spans="1:14">
      <c r="C257" s="141"/>
    </row>
    <row r="258" spans="1:14" ht="18.75">
      <c r="G258" s="142"/>
      <c r="J258" s="142"/>
    </row>
    <row r="259" spans="1:14" ht="18.75">
      <c r="A259" s="114" t="s">
        <v>570</v>
      </c>
      <c r="F259" s="141" t="str">
        <f>開票立会人入力シート!B8</f>
        <v>十和田市</v>
      </c>
      <c r="G259" s="142"/>
      <c r="H259" s="114" t="s">
        <v>571</v>
      </c>
      <c r="J259" s="142"/>
    </row>
    <row r="260" spans="1:14" ht="18.75">
      <c r="G260" s="142"/>
      <c r="J260" s="142"/>
    </row>
    <row r="262" spans="1:14">
      <c r="A262" s="114" t="s">
        <v>563</v>
      </c>
    </row>
    <row r="265" spans="1:14">
      <c r="B265" s="931" t="str">
        <f>開票立会人入力シート!D8</f>
        <v>令和-118年1月0日</v>
      </c>
      <c r="C265" s="932"/>
      <c r="D265" s="932"/>
    </row>
    <row r="268" spans="1:14">
      <c r="B268" s="114" t="s">
        <v>725</v>
      </c>
      <c r="J268" s="141">
        <f>入力シート!C29</f>
        <v>0</v>
      </c>
      <c r="N268" s="114" t="s">
        <v>564</v>
      </c>
    </row>
    <row r="269" spans="1:14">
      <c r="I269" s="141"/>
    </row>
    <row r="271" spans="1:14" ht="21">
      <c r="D271" s="133"/>
      <c r="E271" s="133"/>
      <c r="F271" s="134" t="s">
        <v>534</v>
      </c>
      <c r="G271" s="133"/>
      <c r="I271" s="927">
        <f>入力シート!C8</f>
        <v>0</v>
      </c>
      <c r="J271" s="927"/>
      <c r="K271" s="928">
        <f>入力シート!C10</f>
        <v>0</v>
      </c>
      <c r="L271" s="928"/>
    </row>
    <row r="272" spans="1:14" ht="21">
      <c r="D272" s="133"/>
      <c r="E272" s="133"/>
      <c r="F272" s="134"/>
      <c r="G272" s="133"/>
      <c r="I272" s="135"/>
      <c r="J272" s="135"/>
      <c r="K272" s="136"/>
      <c r="L272" s="136"/>
    </row>
    <row r="273" spans="1:14" ht="21">
      <c r="D273" s="133"/>
      <c r="E273" s="133"/>
      <c r="F273" s="134"/>
      <c r="G273" s="133"/>
      <c r="I273" s="135"/>
      <c r="J273" s="135"/>
      <c r="K273" s="136"/>
      <c r="L273" s="136"/>
    </row>
    <row r="274" spans="1:14">
      <c r="B274" s="934" t="str">
        <f>開票立会人入力シート!B8</f>
        <v>十和田市</v>
      </c>
      <c r="C274" s="934"/>
      <c r="D274" s="155" t="s">
        <v>577</v>
      </c>
      <c r="E274" s="133"/>
      <c r="F274" s="134"/>
      <c r="G274" s="133"/>
      <c r="H274" s="140" t="s">
        <v>515</v>
      </c>
      <c r="J274" s="156"/>
      <c r="L274" s="153"/>
    </row>
    <row r="275" spans="1:14">
      <c r="A275" s="137"/>
    </row>
    <row r="276" spans="1:14">
      <c r="K276" s="157"/>
      <c r="L276" s="157"/>
      <c r="M276" s="138"/>
    </row>
    <row r="279" spans="1:14">
      <c r="A279" s="289" t="s">
        <v>1333</v>
      </c>
    </row>
    <row r="280" spans="1:14">
      <c r="A280" s="289" t="s">
        <v>1334</v>
      </c>
    </row>
    <row r="281" spans="1:14">
      <c r="A281" s="289" t="s">
        <v>1342</v>
      </c>
    </row>
    <row r="282" spans="1:14">
      <c r="A282" s="289" t="s">
        <v>1343</v>
      </c>
    </row>
    <row r="283" spans="1:14">
      <c r="N283" s="138" t="s">
        <v>456</v>
      </c>
    </row>
    <row r="287" spans="1:14" ht="28.5">
      <c r="A287" s="921" t="s">
        <v>569</v>
      </c>
      <c r="B287" s="921"/>
      <c r="C287" s="921"/>
      <c r="D287" s="921"/>
      <c r="E287" s="921"/>
      <c r="F287" s="921"/>
      <c r="G287" s="921"/>
      <c r="H287" s="921"/>
      <c r="I287" s="921"/>
      <c r="J287" s="921"/>
      <c r="K287" s="921"/>
      <c r="L287" s="921"/>
      <c r="M287" s="921"/>
      <c r="N287" s="921"/>
    </row>
    <row r="291" spans="1:13">
      <c r="G291" s="114" t="s">
        <v>558</v>
      </c>
    </row>
    <row r="293" spans="1:13" ht="18.75">
      <c r="G293" s="114" t="s">
        <v>533</v>
      </c>
      <c r="H293" s="142"/>
      <c r="I293" s="395">
        <f>開票立会人入力シート!K9</f>
        <v>0</v>
      </c>
      <c r="J293" s="142"/>
      <c r="K293" s="142"/>
    </row>
    <row r="294" spans="1:13" ht="18.75">
      <c r="H294" s="142"/>
      <c r="I294" s="142"/>
      <c r="J294" s="142"/>
      <c r="K294" s="142"/>
    </row>
    <row r="295" spans="1:13" ht="18.75">
      <c r="G295" s="114" t="s">
        <v>483</v>
      </c>
      <c r="H295" s="142"/>
      <c r="I295" s="141">
        <f>開票立会人入力シート!H9</f>
        <v>0</v>
      </c>
      <c r="J295" s="142"/>
      <c r="K295" s="141">
        <f>開票立会人入力シート!J9</f>
        <v>0</v>
      </c>
    </row>
    <row r="296" spans="1:13" ht="18.75">
      <c r="H296" s="142"/>
      <c r="I296" s="141"/>
      <c r="J296" s="142"/>
      <c r="K296" s="142"/>
    </row>
    <row r="297" spans="1:13">
      <c r="G297" s="114" t="s">
        <v>534</v>
      </c>
      <c r="I297" s="141">
        <f>開票立会人入力シート!G9</f>
        <v>0</v>
      </c>
      <c r="J297" s="141"/>
      <c r="K297" s="141">
        <f>開票立会人入力シート!I9</f>
        <v>0</v>
      </c>
    </row>
    <row r="298" spans="1:13">
      <c r="I298" s="141"/>
      <c r="J298" s="141"/>
      <c r="K298" s="141"/>
    </row>
    <row r="299" spans="1:13">
      <c r="H299" s="144" t="s">
        <v>562</v>
      </c>
      <c r="I299" s="937" t="str">
        <f>開票立会人入力シート!R9</f>
        <v>S//</v>
      </c>
      <c r="J299" s="938"/>
      <c r="K299" s="938"/>
      <c r="L299" s="144" t="s">
        <v>561</v>
      </c>
      <c r="M299" s="145"/>
    </row>
    <row r="301" spans="1:13" ht="18.75">
      <c r="G301" s="142"/>
    </row>
    <row r="303" spans="1:13">
      <c r="A303" s="114" t="s">
        <v>559</v>
      </c>
      <c r="C303" s="141" t="str">
        <f>入力シート!C1</f>
        <v>令和4年7月10日執行参議院青森県選挙区選出議員選挙</v>
      </c>
    </row>
    <row r="304" spans="1:13">
      <c r="C304" s="141"/>
    </row>
    <row r="305" spans="1:14" ht="18.75">
      <c r="G305" s="142"/>
      <c r="J305" s="142"/>
    </row>
    <row r="306" spans="1:14" ht="18.75">
      <c r="A306" s="114" t="s">
        <v>570</v>
      </c>
      <c r="F306" s="141" t="str">
        <f>開票立会人入力シート!B9</f>
        <v>三沢市</v>
      </c>
      <c r="G306" s="142"/>
      <c r="H306" s="114" t="s">
        <v>571</v>
      </c>
      <c r="J306" s="142"/>
    </row>
    <row r="307" spans="1:14" ht="18.75">
      <c r="G307" s="142"/>
      <c r="J307" s="142"/>
    </row>
    <row r="309" spans="1:14">
      <c r="A309" s="114" t="s">
        <v>563</v>
      </c>
    </row>
    <row r="312" spans="1:14">
      <c r="B312" s="931" t="str">
        <f>開票立会人入力シート!D9</f>
        <v>令和-118年1月0日</v>
      </c>
      <c r="C312" s="932"/>
      <c r="D312" s="932"/>
    </row>
    <row r="315" spans="1:14">
      <c r="B315" s="114" t="s">
        <v>725</v>
      </c>
      <c r="J315" s="141">
        <f>入力シート!C29</f>
        <v>0</v>
      </c>
      <c r="N315" s="114" t="s">
        <v>564</v>
      </c>
    </row>
    <row r="316" spans="1:14">
      <c r="I316" s="141"/>
    </row>
    <row r="318" spans="1:14" ht="21">
      <c r="D318" s="133"/>
      <c r="E318" s="133"/>
      <c r="F318" s="134" t="s">
        <v>534</v>
      </c>
      <c r="G318" s="133"/>
      <c r="I318" s="927">
        <f>入力シート!C8</f>
        <v>0</v>
      </c>
      <c r="J318" s="927"/>
      <c r="K318" s="928">
        <f>入力シート!C10</f>
        <v>0</v>
      </c>
      <c r="L318" s="928"/>
    </row>
    <row r="319" spans="1:14" ht="21">
      <c r="D319" s="133"/>
      <c r="E319" s="133"/>
      <c r="F319" s="134"/>
      <c r="G319" s="133"/>
      <c r="I319" s="135"/>
      <c r="J319" s="135"/>
      <c r="K319" s="136"/>
      <c r="L319" s="136"/>
    </row>
    <row r="320" spans="1:14" ht="21">
      <c r="D320" s="133"/>
      <c r="E320" s="133"/>
      <c r="F320" s="134"/>
      <c r="G320" s="133"/>
      <c r="I320" s="135"/>
      <c r="J320" s="135"/>
      <c r="K320" s="136"/>
      <c r="L320" s="136"/>
    </row>
    <row r="321" spans="1:14">
      <c r="B321" s="934" t="str">
        <f>開票立会人入力シート!B9</f>
        <v>三沢市</v>
      </c>
      <c r="C321" s="934"/>
      <c r="D321" s="155" t="s">
        <v>577</v>
      </c>
      <c r="E321" s="133"/>
      <c r="F321" s="134"/>
      <c r="G321" s="133"/>
      <c r="H321" s="140" t="s">
        <v>515</v>
      </c>
      <c r="J321" s="156"/>
      <c r="L321" s="153"/>
    </row>
    <row r="322" spans="1:14">
      <c r="B322" s="138"/>
      <c r="C322" s="138"/>
      <c r="D322" s="155"/>
      <c r="E322" s="133"/>
      <c r="F322" s="134"/>
      <c r="G322" s="133"/>
      <c r="H322" s="140"/>
      <c r="J322" s="156"/>
      <c r="L322" s="153"/>
    </row>
    <row r="323" spans="1:14">
      <c r="B323" s="138"/>
      <c r="C323" s="138"/>
      <c r="D323" s="155"/>
      <c r="E323" s="133"/>
      <c r="F323" s="134"/>
      <c r="G323" s="133"/>
      <c r="H323" s="140"/>
      <c r="J323" s="156"/>
      <c r="L323" s="153"/>
    </row>
    <row r="324" spans="1:14">
      <c r="B324" s="138"/>
      <c r="C324" s="138"/>
      <c r="D324" s="155"/>
      <c r="E324" s="133"/>
      <c r="F324" s="134"/>
      <c r="G324" s="133"/>
      <c r="H324" s="140"/>
      <c r="J324" s="156"/>
      <c r="L324" s="153"/>
    </row>
    <row r="325" spans="1:14">
      <c r="B325" s="138"/>
      <c r="C325" s="138"/>
      <c r="D325" s="155"/>
      <c r="E325" s="133"/>
      <c r="F325" s="134"/>
      <c r="G325" s="133"/>
      <c r="H325" s="140"/>
      <c r="J325" s="156"/>
      <c r="L325" s="153"/>
    </row>
    <row r="326" spans="1:14">
      <c r="A326" s="289" t="s">
        <v>1333</v>
      </c>
    </row>
    <row r="327" spans="1:14">
      <c r="A327" s="289" t="s">
        <v>1334</v>
      </c>
    </row>
    <row r="328" spans="1:14">
      <c r="A328" s="289" t="s">
        <v>1342</v>
      </c>
    </row>
    <row r="329" spans="1:14">
      <c r="A329" s="289" t="s">
        <v>1343</v>
      </c>
    </row>
    <row r="330" spans="1:14">
      <c r="N330" s="138" t="s">
        <v>456</v>
      </c>
    </row>
    <row r="334" spans="1:14" ht="28.5">
      <c r="A334" s="921" t="s">
        <v>569</v>
      </c>
      <c r="B334" s="921"/>
      <c r="C334" s="921"/>
      <c r="D334" s="921"/>
      <c r="E334" s="921"/>
      <c r="F334" s="921"/>
      <c r="G334" s="921"/>
      <c r="H334" s="921"/>
      <c r="I334" s="921"/>
      <c r="J334" s="921"/>
      <c r="K334" s="921"/>
      <c r="L334" s="921"/>
      <c r="M334" s="921"/>
      <c r="N334" s="921"/>
    </row>
    <row r="338" spans="1:13">
      <c r="G338" s="114" t="s">
        <v>558</v>
      </c>
    </row>
    <row r="340" spans="1:13" ht="18.75">
      <c r="G340" s="114" t="s">
        <v>533</v>
      </c>
      <c r="H340" s="142"/>
      <c r="I340" s="402">
        <f>開票立会人入力シート!K10</f>
        <v>0</v>
      </c>
      <c r="J340" s="142"/>
      <c r="K340" s="142"/>
    </row>
    <row r="341" spans="1:13" ht="18.75">
      <c r="H341" s="142"/>
      <c r="I341" s="142"/>
      <c r="J341" s="142"/>
      <c r="K341" s="142"/>
    </row>
    <row r="342" spans="1:13" ht="18.75">
      <c r="G342" s="114" t="s">
        <v>483</v>
      </c>
      <c r="H342" s="142"/>
      <c r="I342" s="141">
        <f>開票立会人入力シート!H10</f>
        <v>0</v>
      </c>
      <c r="J342" s="142"/>
      <c r="K342" s="141">
        <f>開票立会人入力シート!J10</f>
        <v>0</v>
      </c>
    </row>
    <row r="343" spans="1:13" ht="18.75">
      <c r="H343" s="142"/>
      <c r="I343" s="141"/>
      <c r="J343" s="142"/>
      <c r="K343" s="142"/>
    </row>
    <row r="344" spans="1:13">
      <c r="G344" s="114" t="s">
        <v>534</v>
      </c>
      <c r="I344" s="141">
        <f>開票立会人入力シート!G10</f>
        <v>0</v>
      </c>
      <c r="J344" s="141"/>
      <c r="K344" s="141">
        <f>開票立会人入力シート!I10</f>
        <v>0</v>
      </c>
    </row>
    <row r="345" spans="1:13">
      <c r="I345" s="141"/>
      <c r="J345" s="141"/>
      <c r="K345" s="141"/>
    </row>
    <row r="346" spans="1:13">
      <c r="H346" s="144" t="s">
        <v>562</v>
      </c>
      <c r="I346" s="937" t="str">
        <f>開票立会人入力シート!R10</f>
        <v>S//</v>
      </c>
      <c r="J346" s="938"/>
      <c r="K346" s="938"/>
      <c r="L346" s="144" t="s">
        <v>561</v>
      </c>
      <c r="M346" s="145"/>
    </row>
    <row r="348" spans="1:13" ht="18.75">
      <c r="G348" s="142"/>
    </row>
    <row r="350" spans="1:13">
      <c r="A350" s="114" t="s">
        <v>559</v>
      </c>
      <c r="C350" s="141" t="str">
        <f>入力シート!C1</f>
        <v>令和4年7月10日執行参議院青森県選挙区選出議員選挙</v>
      </c>
    </row>
    <row r="351" spans="1:13">
      <c r="C351" s="141"/>
    </row>
    <row r="352" spans="1:13" ht="18.75">
      <c r="G352" s="142"/>
      <c r="J352" s="142"/>
    </row>
    <row r="353" spans="1:14" ht="18.75">
      <c r="A353" s="114" t="s">
        <v>570</v>
      </c>
      <c r="F353" s="141" t="str">
        <f>開票立会人入力シート!B10</f>
        <v>むつ市</v>
      </c>
      <c r="G353" s="142"/>
      <c r="H353" s="114" t="s">
        <v>571</v>
      </c>
      <c r="J353" s="142"/>
    </row>
    <row r="354" spans="1:14" ht="18.75">
      <c r="G354" s="142"/>
      <c r="J354" s="142"/>
    </row>
    <row r="356" spans="1:14">
      <c r="A356" s="114" t="s">
        <v>563</v>
      </c>
    </row>
    <row r="359" spans="1:14">
      <c r="B359" s="931" t="str">
        <f>開票立会人入力シート!D10</f>
        <v>令和-118年1月0日</v>
      </c>
      <c r="C359" s="932"/>
      <c r="D359" s="932"/>
    </row>
    <row r="362" spans="1:14">
      <c r="B362" s="114" t="s">
        <v>725</v>
      </c>
      <c r="J362" s="141">
        <f>入力シート!C29</f>
        <v>0</v>
      </c>
      <c r="N362" s="114" t="s">
        <v>564</v>
      </c>
    </row>
    <row r="363" spans="1:14">
      <c r="I363" s="141"/>
    </row>
    <row r="365" spans="1:14" ht="21">
      <c r="D365" s="133"/>
      <c r="E365" s="133"/>
      <c r="F365" s="134" t="s">
        <v>534</v>
      </c>
      <c r="G365" s="133"/>
      <c r="I365" s="927">
        <f>入力シート!C8</f>
        <v>0</v>
      </c>
      <c r="J365" s="927"/>
      <c r="K365" s="928">
        <f>入力シート!C10</f>
        <v>0</v>
      </c>
      <c r="L365" s="928"/>
    </row>
    <row r="366" spans="1:14" ht="21">
      <c r="D366" s="133"/>
      <c r="E366" s="133"/>
      <c r="F366" s="134"/>
      <c r="G366" s="133"/>
      <c r="I366" s="135"/>
      <c r="J366" s="135"/>
      <c r="K366" s="136"/>
      <c r="L366" s="136"/>
    </row>
    <row r="367" spans="1:14" ht="21">
      <c r="D367" s="133"/>
      <c r="E367" s="133"/>
      <c r="F367" s="134"/>
      <c r="G367" s="133"/>
      <c r="I367" s="135"/>
      <c r="J367" s="135"/>
      <c r="K367" s="136"/>
      <c r="L367" s="136"/>
    </row>
    <row r="368" spans="1:14">
      <c r="B368" s="934" t="str">
        <f>開票立会人入力シート!B10</f>
        <v>むつ市</v>
      </c>
      <c r="C368" s="934"/>
      <c r="D368" s="155" t="s">
        <v>577</v>
      </c>
      <c r="E368" s="133"/>
      <c r="F368" s="134"/>
      <c r="G368" s="133"/>
      <c r="H368" s="140" t="s">
        <v>515</v>
      </c>
      <c r="J368" s="156"/>
      <c r="L368" s="153"/>
    </row>
    <row r="369" spans="1:14">
      <c r="B369" s="138"/>
      <c r="C369" s="138"/>
      <c r="D369" s="155"/>
      <c r="E369" s="133"/>
      <c r="F369" s="134"/>
      <c r="G369" s="133"/>
      <c r="H369" s="140"/>
      <c r="J369" s="156"/>
      <c r="L369" s="153"/>
    </row>
    <row r="370" spans="1:14">
      <c r="B370" s="138"/>
      <c r="C370" s="138"/>
      <c r="D370" s="155"/>
      <c r="E370" s="133"/>
      <c r="F370" s="134"/>
      <c r="G370" s="133"/>
      <c r="H370" s="140"/>
      <c r="J370" s="156"/>
      <c r="L370" s="153"/>
    </row>
    <row r="371" spans="1:14">
      <c r="B371" s="138"/>
      <c r="C371" s="138"/>
      <c r="D371" s="155"/>
      <c r="E371" s="133"/>
      <c r="F371" s="134"/>
      <c r="G371" s="133"/>
      <c r="H371" s="140"/>
      <c r="J371" s="156"/>
      <c r="L371" s="153"/>
    </row>
    <row r="372" spans="1:14">
      <c r="B372" s="138"/>
      <c r="C372" s="138"/>
      <c r="D372" s="155"/>
      <c r="E372" s="133"/>
      <c r="F372" s="134"/>
      <c r="G372" s="133"/>
      <c r="H372" s="140"/>
      <c r="J372" s="156"/>
      <c r="L372" s="153"/>
    </row>
    <row r="373" spans="1:14">
      <c r="A373" s="289" t="s">
        <v>1333</v>
      </c>
    </row>
    <row r="374" spans="1:14">
      <c r="A374" s="289" t="s">
        <v>1334</v>
      </c>
    </row>
    <row r="375" spans="1:14">
      <c r="A375" s="289" t="s">
        <v>1342</v>
      </c>
    </row>
    <row r="376" spans="1:14">
      <c r="A376" s="289" t="s">
        <v>1343</v>
      </c>
    </row>
    <row r="377" spans="1:14">
      <c r="N377" s="138" t="s">
        <v>456</v>
      </c>
    </row>
    <row r="381" spans="1:14" ht="28.5">
      <c r="A381" s="921" t="s">
        <v>569</v>
      </c>
      <c r="B381" s="921"/>
      <c r="C381" s="921"/>
      <c r="D381" s="921"/>
      <c r="E381" s="921"/>
      <c r="F381" s="921"/>
      <c r="G381" s="921"/>
      <c r="H381" s="921"/>
      <c r="I381" s="921"/>
      <c r="J381" s="921"/>
      <c r="K381" s="921"/>
      <c r="L381" s="921"/>
      <c r="M381" s="921"/>
      <c r="N381" s="921"/>
    </row>
    <row r="385" spans="1:13">
      <c r="G385" s="114" t="s">
        <v>558</v>
      </c>
    </row>
    <row r="387" spans="1:13" ht="18.75">
      <c r="G387" s="114" t="s">
        <v>533</v>
      </c>
      <c r="H387" s="142"/>
      <c r="I387" s="395">
        <f>開票立会人入力シート!K11</f>
        <v>0</v>
      </c>
      <c r="J387" s="142"/>
      <c r="K387" s="142"/>
    </row>
    <row r="388" spans="1:13" ht="18.75">
      <c r="H388" s="142"/>
      <c r="I388" s="142"/>
      <c r="J388" s="142"/>
      <c r="K388" s="142"/>
    </row>
    <row r="389" spans="1:13" ht="18.75">
      <c r="G389" s="114" t="s">
        <v>483</v>
      </c>
      <c r="H389" s="142"/>
      <c r="I389" s="141">
        <f>開票立会人入力シート!H11</f>
        <v>0</v>
      </c>
      <c r="J389" s="142"/>
      <c r="K389" s="141">
        <f>開票立会人入力シート!J11</f>
        <v>0</v>
      </c>
    </row>
    <row r="390" spans="1:13" ht="18.75">
      <c r="H390" s="142"/>
      <c r="I390" s="141"/>
      <c r="J390" s="142"/>
      <c r="K390" s="142"/>
    </row>
    <row r="391" spans="1:13">
      <c r="G391" s="114" t="s">
        <v>534</v>
      </c>
      <c r="I391" s="141">
        <f>開票立会人入力シート!G11</f>
        <v>0</v>
      </c>
      <c r="J391" s="141"/>
      <c r="K391" s="141">
        <f>開票立会人入力シート!I11</f>
        <v>0</v>
      </c>
    </row>
    <row r="392" spans="1:13">
      <c r="I392" s="141"/>
      <c r="J392" s="141"/>
      <c r="K392" s="141"/>
    </row>
    <row r="393" spans="1:13">
      <c r="H393" s="144" t="s">
        <v>562</v>
      </c>
      <c r="I393" s="937" t="str">
        <f>開票立会人入力シート!R11</f>
        <v>S//</v>
      </c>
      <c r="J393" s="938"/>
      <c r="K393" s="938"/>
      <c r="L393" s="144" t="s">
        <v>561</v>
      </c>
      <c r="M393" s="145"/>
    </row>
    <row r="395" spans="1:13" ht="18.75">
      <c r="G395" s="142"/>
    </row>
    <row r="397" spans="1:13">
      <c r="A397" s="114" t="s">
        <v>559</v>
      </c>
      <c r="C397" s="141" t="str">
        <f>入力シート!C1</f>
        <v>令和4年7月10日執行参議院青森県選挙区選出議員選挙</v>
      </c>
    </row>
    <row r="398" spans="1:13">
      <c r="C398" s="141"/>
    </row>
    <row r="399" spans="1:13" ht="18.75">
      <c r="G399" s="142"/>
      <c r="J399" s="142"/>
    </row>
    <row r="400" spans="1:13" ht="18.75">
      <c r="A400" s="114" t="s">
        <v>570</v>
      </c>
      <c r="F400" s="141" t="str">
        <f>開票立会人入力シート!B11</f>
        <v>つがる市</v>
      </c>
      <c r="G400" s="142"/>
      <c r="H400" s="114" t="s">
        <v>571</v>
      </c>
      <c r="J400" s="142"/>
    </row>
    <row r="401" spans="1:14" ht="18.75">
      <c r="G401" s="142"/>
      <c r="J401" s="142"/>
    </row>
    <row r="403" spans="1:14">
      <c r="A403" s="114" t="s">
        <v>563</v>
      </c>
    </row>
    <row r="406" spans="1:14">
      <c r="B406" s="931" t="str">
        <f>開票立会人入力シート!D11</f>
        <v>令和-118年1月0日</v>
      </c>
      <c r="C406" s="932"/>
      <c r="D406" s="932"/>
    </row>
    <row r="409" spans="1:14">
      <c r="B409" s="114" t="s">
        <v>725</v>
      </c>
      <c r="J409" s="141">
        <f>入力シート!C29</f>
        <v>0</v>
      </c>
      <c r="N409" s="114" t="s">
        <v>564</v>
      </c>
    </row>
    <row r="410" spans="1:14">
      <c r="I410" s="141"/>
    </row>
    <row r="412" spans="1:14" ht="21">
      <c r="D412" s="133"/>
      <c r="E412" s="133"/>
      <c r="F412" s="134" t="s">
        <v>534</v>
      </c>
      <c r="G412" s="133"/>
      <c r="I412" s="927">
        <f>入力シート!C8</f>
        <v>0</v>
      </c>
      <c r="J412" s="927"/>
      <c r="K412" s="928">
        <f>入力シート!C10</f>
        <v>0</v>
      </c>
      <c r="L412" s="928"/>
    </row>
    <row r="413" spans="1:14" ht="21">
      <c r="D413" s="133"/>
      <c r="E413" s="133"/>
      <c r="F413" s="134"/>
      <c r="G413" s="133"/>
      <c r="I413" s="135"/>
      <c r="J413" s="135"/>
      <c r="K413" s="136"/>
      <c r="L413" s="136"/>
    </row>
    <row r="414" spans="1:14" ht="21">
      <c r="D414" s="133"/>
      <c r="E414" s="133"/>
      <c r="F414" s="134"/>
      <c r="G414" s="133"/>
      <c r="I414" s="135"/>
      <c r="J414" s="135"/>
      <c r="K414" s="136"/>
      <c r="L414" s="136"/>
    </row>
    <row r="415" spans="1:14">
      <c r="B415" s="934" t="str">
        <f>開票立会人入力シート!B11</f>
        <v>つがる市</v>
      </c>
      <c r="C415" s="934"/>
      <c r="D415" s="155" t="s">
        <v>577</v>
      </c>
      <c r="E415" s="133"/>
      <c r="F415" s="134"/>
      <c r="G415" s="133"/>
      <c r="H415" s="140" t="s">
        <v>515</v>
      </c>
      <c r="J415" s="156"/>
      <c r="L415" s="153"/>
    </row>
    <row r="420" spans="1:14">
      <c r="A420" s="289" t="s">
        <v>1333</v>
      </c>
    </row>
    <row r="421" spans="1:14">
      <c r="A421" s="289" t="s">
        <v>1334</v>
      </c>
    </row>
    <row r="422" spans="1:14">
      <c r="A422" s="289" t="s">
        <v>1342</v>
      </c>
    </row>
    <row r="423" spans="1:14">
      <c r="A423" s="289" t="s">
        <v>1343</v>
      </c>
    </row>
    <row r="424" spans="1:14">
      <c r="N424" s="138" t="s">
        <v>456</v>
      </c>
    </row>
    <row r="428" spans="1:14" ht="28.5">
      <c r="A428" s="921" t="s">
        <v>569</v>
      </c>
      <c r="B428" s="921"/>
      <c r="C428" s="921"/>
      <c r="D428" s="921"/>
      <c r="E428" s="921"/>
      <c r="F428" s="921"/>
      <c r="G428" s="921"/>
      <c r="H428" s="921"/>
      <c r="I428" s="921"/>
      <c r="J428" s="921"/>
      <c r="K428" s="921"/>
      <c r="L428" s="921"/>
      <c r="M428" s="921"/>
      <c r="N428" s="921"/>
    </row>
    <row r="432" spans="1:14">
      <c r="G432" s="114" t="s">
        <v>558</v>
      </c>
    </row>
    <row r="434" spans="1:13" ht="18.75">
      <c r="G434" s="114" t="s">
        <v>533</v>
      </c>
      <c r="H434" s="142"/>
      <c r="I434" s="395">
        <f>開票立会人入力シート!K12</f>
        <v>0</v>
      </c>
      <c r="J434" s="142"/>
      <c r="K434" s="142"/>
    </row>
    <row r="435" spans="1:13" ht="18.75">
      <c r="H435" s="142"/>
      <c r="I435" s="142"/>
      <c r="J435" s="142"/>
      <c r="K435" s="142"/>
    </row>
    <row r="436" spans="1:13" ht="18.75">
      <c r="G436" s="114" t="s">
        <v>483</v>
      </c>
      <c r="H436" s="142"/>
      <c r="I436" s="141">
        <f>開票立会人入力シート!H12</f>
        <v>0</v>
      </c>
      <c r="J436" s="142"/>
      <c r="K436" s="141">
        <f>開票立会人入力シート!J12</f>
        <v>0</v>
      </c>
    </row>
    <row r="437" spans="1:13" ht="18.75">
      <c r="H437" s="142"/>
      <c r="I437" s="141"/>
      <c r="J437" s="142"/>
      <c r="K437" s="142"/>
    </row>
    <row r="438" spans="1:13">
      <c r="G438" s="114" t="s">
        <v>534</v>
      </c>
      <c r="I438" s="141">
        <f>開票立会人入力シート!G12</f>
        <v>0</v>
      </c>
      <c r="J438" s="141"/>
      <c r="K438" s="141">
        <f>開票立会人入力シート!I12</f>
        <v>0</v>
      </c>
    </row>
    <row r="439" spans="1:13">
      <c r="I439" s="141"/>
      <c r="J439" s="141"/>
      <c r="K439" s="141"/>
    </row>
    <row r="440" spans="1:13">
      <c r="H440" s="144" t="s">
        <v>562</v>
      </c>
      <c r="I440" s="937" t="str">
        <f>開票立会人入力シート!R12</f>
        <v>S//</v>
      </c>
      <c r="J440" s="938"/>
      <c r="K440" s="938"/>
      <c r="L440" s="144" t="s">
        <v>561</v>
      </c>
      <c r="M440" s="145"/>
    </row>
    <row r="442" spans="1:13" ht="18.75">
      <c r="G442" s="142"/>
    </row>
    <row r="444" spans="1:13">
      <c r="A444" s="114" t="s">
        <v>559</v>
      </c>
      <c r="C444" s="141" t="str">
        <f>入力シート!C1</f>
        <v>令和4年7月10日執行参議院青森県選挙区選出議員選挙</v>
      </c>
    </row>
    <row r="445" spans="1:13">
      <c r="C445" s="141"/>
    </row>
    <row r="446" spans="1:13" ht="18.75">
      <c r="G446" s="142"/>
      <c r="J446" s="142"/>
    </row>
    <row r="447" spans="1:13" ht="18.75">
      <c r="A447" s="114" t="s">
        <v>570</v>
      </c>
      <c r="F447" s="141" t="str">
        <f>開票立会人入力シート!B12</f>
        <v>平川市</v>
      </c>
      <c r="G447" s="142"/>
      <c r="H447" s="114" t="s">
        <v>571</v>
      </c>
      <c r="J447" s="142"/>
    </row>
    <row r="448" spans="1:13" ht="18.75">
      <c r="G448" s="142"/>
      <c r="J448" s="142"/>
    </row>
    <row r="450" spans="1:14">
      <c r="A450" s="114" t="s">
        <v>563</v>
      </c>
    </row>
    <row r="453" spans="1:14">
      <c r="B453" s="931" t="str">
        <f>開票立会人入力シート!D12</f>
        <v>令和-118年1月0日</v>
      </c>
      <c r="C453" s="932"/>
      <c r="D453" s="932"/>
    </row>
    <row r="456" spans="1:14">
      <c r="B456" s="114" t="s">
        <v>725</v>
      </c>
      <c r="J456" s="141">
        <f>入力シート!C29</f>
        <v>0</v>
      </c>
      <c r="N456" s="114" t="s">
        <v>564</v>
      </c>
    </row>
    <row r="457" spans="1:14">
      <c r="I457" s="141"/>
    </row>
    <row r="459" spans="1:14" ht="21">
      <c r="D459" s="133"/>
      <c r="E459" s="133"/>
      <c r="F459" s="134" t="s">
        <v>534</v>
      </c>
      <c r="G459" s="133"/>
      <c r="I459" s="927">
        <f>入力シート!C8</f>
        <v>0</v>
      </c>
      <c r="J459" s="927"/>
      <c r="K459" s="928">
        <f>入力シート!C10</f>
        <v>0</v>
      </c>
      <c r="L459" s="928"/>
    </row>
    <row r="460" spans="1:14" ht="21">
      <c r="D460" s="133"/>
      <c r="E460" s="133"/>
      <c r="F460" s="134"/>
      <c r="G460" s="133"/>
      <c r="I460" s="135"/>
      <c r="J460" s="135"/>
      <c r="K460" s="136"/>
      <c r="L460" s="136"/>
    </row>
    <row r="461" spans="1:14" ht="21">
      <c r="D461" s="133"/>
      <c r="E461" s="133"/>
      <c r="F461" s="134"/>
      <c r="G461" s="133"/>
      <c r="I461" s="135"/>
      <c r="J461" s="135"/>
      <c r="K461" s="136"/>
      <c r="L461" s="136"/>
    </row>
    <row r="462" spans="1:14">
      <c r="B462" s="934" t="str">
        <f>開票立会人入力シート!B12</f>
        <v>平川市</v>
      </c>
      <c r="C462" s="934"/>
      <c r="D462" s="155" t="s">
        <v>577</v>
      </c>
      <c r="E462" s="133"/>
      <c r="F462" s="134"/>
      <c r="G462" s="133"/>
      <c r="H462" s="140" t="s">
        <v>515</v>
      </c>
      <c r="J462" s="156"/>
      <c r="L462" s="153"/>
    </row>
    <row r="467" spans="1:14">
      <c r="A467" s="289" t="s">
        <v>1333</v>
      </c>
    </row>
    <row r="468" spans="1:14">
      <c r="A468" s="289" t="s">
        <v>1334</v>
      </c>
    </row>
    <row r="469" spans="1:14">
      <c r="A469" s="289" t="s">
        <v>1342</v>
      </c>
    </row>
    <row r="470" spans="1:14">
      <c r="A470" s="289" t="s">
        <v>1343</v>
      </c>
    </row>
    <row r="471" spans="1:14">
      <c r="N471" s="138" t="s">
        <v>456</v>
      </c>
    </row>
    <row r="475" spans="1:14" ht="28.5">
      <c r="A475" s="921" t="s">
        <v>569</v>
      </c>
      <c r="B475" s="921"/>
      <c r="C475" s="921"/>
      <c r="D475" s="921"/>
      <c r="E475" s="921"/>
      <c r="F475" s="921"/>
      <c r="G475" s="921"/>
      <c r="H475" s="921"/>
      <c r="I475" s="921"/>
      <c r="J475" s="921"/>
      <c r="K475" s="921"/>
      <c r="L475" s="921"/>
      <c r="M475" s="921"/>
      <c r="N475" s="921"/>
    </row>
    <row r="479" spans="1:14">
      <c r="G479" s="114" t="s">
        <v>558</v>
      </c>
    </row>
    <row r="481" spans="1:13" ht="18.75">
      <c r="G481" s="114" t="s">
        <v>533</v>
      </c>
      <c r="H481" s="142"/>
      <c r="I481" s="395">
        <f>開票立会人入力シート!K13</f>
        <v>0</v>
      </c>
      <c r="J481" s="142"/>
      <c r="K481" s="142"/>
    </row>
    <row r="482" spans="1:13" ht="18.75">
      <c r="H482" s="142"/>
      <c r="I482" s="142"/>
      <c r="J482" s="142"/>
      <c r="K482" s="142"/>
    </row>
    <row r="483" spans="1:13" ht="18.75">
      <c r="G483" s="114" t="s">
        <v>483</v>
      </c>
      <c r="H483" s="142"/>
      <c r="I483" s="141">
        <f>開票立会人入力シート!H13</f>
        <v>0</v>
      </c>
      <c r="J483" s="142"/>
      <c r="K483" s="141">
        <f>開票立会人入力シート!J13</f>
        <v>0</v>
      </c>
    </row>
    <row r="484" spans="1:13" ht="18.75">
      <c r="H484" s="142"/>
      <c r="I484" s="141"/>
      <c r="J484" s="142"/>
      <c r="K484" s="142"/>
    </row>
    <row r="485" spans="1:13">
      <c r="G485" s="114" t="s">
        <v>534</v>
      </c>
      <c r="I485" s="141">
        <f>開票立会人入力シート!G13</f>
        <v>0</v>
      </c>
      <c r="J485" s="141"/>
      <c r="K485" s="141">
        <f>開票立会人入力シート!I13</f>
        <v>0</v>
      </c>
    </row>
    <row r="486" spans="1:13">
      <c r="I486" s="141"/>
      <c r="J486" s="141"/>
      <c r="K486" s="141"/>
    </row>
    <row r="487" spans="1:13">
      <c r="H487" s="144" t="s">
        <v>562</v>
      </c>
      <c r="I487" s="937" t="str">
        <f>開票立会人入力シート!R13</f>
        <v>S//</v>
      </c>
      <c r="J487" s="938"/>
      <c r="K487" s="938"/>
      <c r="L487" s="144" t="s">
        <v>561</v>
      </c>
      <c r="M487" s="145"/>
    </row>
    <row r="489" spans="1:13" ht="18.75">
      <c r="G489" s="142"/>
    </row>
    <row r="491" spans="1:13">
      <c r="A491" s="114" t="s">
        <v>559</v>
      </c>
      <c r="C491" s="141" t="str">
        <f>入力シート!C1</f>
        <v>令和4年7月10日執行参議院青森県選挙区選出議員選挙</v>
      </c>
    </row>
    <row r="492" spans="1:13">
      <c r="C492" s="141"/>
    </row>
    <row r="493" spans="1:13" ht="18.75">
      <c r="G493" s="142"/>
      <c r="J493" s="142"/>
    </row>
    <row r="494" spans="1:13" ht="18.75">
      <c r="A494" s="114" t="s">
        <v>570</v>
      </c>
      <c r="F494" s="141" t="str">
        <f>開票立会人入力シート!B13</f>
        <v>平内町</v>
      </c>
      <c r="G494" s="142"/>
      <c r="H494" s="114" t="s">
        <v>571</v>
      </c>
      <c r="J494" s="142"/>
    </row>
    <row r="495" spans="1:13" ht="18.75">
      <c r="G495" s="142"/>
      <c r="J495" s="142"/>
    </row>
    <row r="497" spans="1:14">
      <c r="A497" s="114" t="s">
        <v>563</v>
      </c>
    </row>
    <row r="500" spans="1:14">
      <c r="B500" s="931" t="str">
        <f>開票立会人入力シート!D13</f>
        <v>令和-118年1月0日</v>
      </c>
      <c r="C500" s="932"/>
      <c r="D500" s="932"/>
    </row>
    <row r="503" spans="1:14">
      <c r="B503" s="114" t="s">
        <v>725</v>
      </c>
      <c r="J503" s="141">
        <f>入力シート!C29</f>
        <v>0</v>
      </c>
      <c r="N503" s="114" t="s">
        <v>564</v>
      </c>
    </row>
    <row r="504" spans="1:14">
      <c r="I504" s="141"/>
    </row>
    <row r="506" spans="1:14" ht="21">
      <c r="D506" s="133"/>
      <c r="E506" s="133"/>
      <c r="F506" s="134" t="s">
        <v>534</v>
      </c>
      <c r="G506" s="133"/>
      <c r="I506" s="927">
        <f>入力シート!C8</f>
        <v>0</v>
      </c>
      <c r="J506" s="927"/>
      <c r="K506" s="928">
        <f>入力シート!C10</f>
        <v>0</v>
      </c>
      <c r="L506" s="928"/>
    </row>
    <row r="507" spans="1:14" ht="21">
      <c r="D507" s="133"/>
      <c r="E507" s="133"/>
      <c r="F507" s="134"/>
      <c r="G507" s="133"/>
      <c r="I507" s="135"/>
      <c r="J507" s="135"/>
      <c r="K507" s="136"/>
      <c r="L507" s="136"/>
    </row>
    <row r="508" spans="1:14" ht="21">
      <c r="D508" s="133"/>
      <c r="E508" s="133"/>
      <c r="F508" s="134"/>
      <c r="G508" s="133"/>
      <c r="I508" s="135"/>
      <c r="J508" s="135"/>
      <c r="K508" s="136"/>
      <c r="L508" s="136"/>
    </row>
    <row r="509" spans="1:14">
      <c r="B509" s="934" t="str">
        <f>開票立会人入力シート!B13</f>
        <v>平内町</v>
      </c>
      <c r="C509" s="934"/>
      <c r="D509" s="155" t="s">
        <v>577</v>
      </c>
      <c r="E509" s="133"/>
      <c r="F509" s="134"/>
      <c r="G509" s="133"/>
      <c r="H509" s="140" t="s">
        <v>515</v>
      </c>
      <c r="J509" s="156"/>
      <c r="L509" s="153"/>
    </row>
    <row r="514" spans="1:14">
      <c r="A514" s="289" t="s">
        <v>1333</v>
      </c>
    </row>
    <row r="515" spans="1:14">
      <c r="A515" s="289" t="s">
        <v>1334</v>
      </c>
    </row>
    <row r="516" spans="1:14">
      <c r="A516" s="289" t="s">
        <v>1342</v>
      </c>
    </row>
    <row r="517" spans="1:14">
      <c r="A517" s="289" t="s">
        <v>1343</v>
      </c>
    </row>
    <row r="518" spans="1:14">
      <c r="N518" s="138" t="s">
        <v>456</v>
      </c>
    </row>
    <row r="522" spans="1:14" ht="28.5">
      <c r="A522" s="921" t="s">
        <v>569</v>
      </c>
      <c r="B522" s="921"/>
      <c r="C522" s="921"/>
      <c r="D522" s="921"/>
      <c r="E522" s="921"/>
      <c r="F522" s="921"/>
      <c r="G522" s="921"/>
      <c r="H522" s="921"/>
      <c r="I522" s="921"/>
      <c r="J522" s="921"/>
      <c r="K522" s="921"/>
      <c r="L522" s="921"/>
      <c r="M522" s="921"/>
      <c r="N522" s="921"/>
    </row>
    <row r="526" spans="1:14">
      <c r="G526" s="114" t="s">
        <v>558</v>
      </c>
    </row>
    <row r="528" spans="1:14" ht="18.75">
      <c r="G528" s="114" t="s">
        <v>533</v>
      </c>
      <c r="H528" s="142"/>
      <c r="I528" s="395">
        <f>開票立会人入力シート!K14</f>
        <v>0</v>
      </c>
      <c r="J528" s="142"/>
      <c r="K528" s="142"/>
    </row>
    <row r="529" spans="1:13" ht="18.75">
      <c r="H529" s="142"/>
      <c r="I529" s="142"/>
      <c r="J529" s="142"/>
      <c r="K529" s="142"/>
    </row>
    <row r="530" spans="1:13" ht="18.75">
      <c r="G530" s="114" t="s">
        <v>483</v>
      </c>
      <c r="H530" s="142"/>
      <c r="I530" s="141">
        <f>開票立会人入力シート!H14</f>
        <v>0</v>
      </c>
      <c r="J530" s="142"/>
      <c r="K530" s="141">
        <f>開票立会人入力シート!J14</f>
        <v>0</v>
      </c>
    </row>
    <row r="531" spans="1:13" ht="18.75">
      <c r="H531" s="142"/>
      <c r="I531" s="141"/>
      <c r="J531" s="142"/>
      <c r="K531" s="142"/>
    </row>
    <row r="532" spans="1:13">
      <c r="G532" s="114" t="s">
        <v>534</v>
      </c>
      <c r="I532" s="141">
        <f>開票立会人入力シート!G14</f>
        <v>0</v>
      </c>
      <c r="J532" s="141"/>
      <c r="K532" s="141">
        <f>開票立会人入力シート!I14</f>
        <v>0</v>
      </c>
    </row>
    <row r="533" spans="1:13">
      <c r="I533" s="141"/>
      <c r="J533" s="141"/>
      <c r="K533" s="141"/>
    </row>
    <row r="534" spans="1:13">
      <c r="H534" s="144" t="s">
        <v>562</v>
      </c>
      <c r="I534" s="937" t="str">
        <f>開票立会人入力シート!R14</f>
        <v>S//</v>
      </c>
      <c r="J534" s="938"/>
      <c r="K534" s="938"/>
      <c r="L534" s="144" t="s">
        <v>561</v>
      </c>
      <c r="M534" s="145"/>
    </row>
    <row r="536" spans="1:13" ht="18.75">
      <c r="G536" s="142"/>
    </row>
    <row r="538" spans="1:13">
      <c r="A538" s="114" t="s">
        <v>559</v>
      </c>
      <c r="C538" s="141" t="str">
        <f>入力シート!C1</f>
        <v>令和4年7月10日執行参議院青森県選挙区選出議員選挙</v>
      </c>
    </row>
    <row r="539" spans="1:13">
      <c r="C539" s="141"/>
    </row>
    <row r="540" spans="1:13" ht="18.75">
      <c r="G540" s="142"/>
      <c r="J540" s="142"/>
    </row>
    <row r="541" spans="1:13" ht="18.75">
      <c r="A541" s="114" t="s">
        <v>570</v>
      </c>
      <c r="F541" s="141" t="str">
        <f>開票立会人入力シート!B14</f>
        <v>今別町</v>
      </c>
      <c r="G541" s="142"/>
      <c r="H541" s="114" t="s">
        <v>571</v>
      </c>
      <c r="J541" s="142"/>
    </row>
    <row r="542" spans="1:13" ht="18.75">
      <c r="G542" s="142"/>
      <c r="J542" s="142"/>
    </row>
    <row r="544" spans="1:13">
      <c r="A544" s="114" t="s">
        <v>563</v>
      </c>
    </row>
    <row r="547" spans="2:14">
      <c r="B547" s="931" t="str">
        <f>開票立会人入力シート!D14</f>
        <v>令和-118年1月0日</v>
      </c>
      <c r="C547" s="932"/>
      <c r="D547" s="932"/>
    </row>
    <row r="550" spans="2:14">
      <c r="B550" s="114" t="s">
        <v>725</v>
      </c>
      <c r="J550" s="141">
        <f>入力シート!C29</f>
        <v>0</v>
      </c>
      <c r="N550" s="114" t="s">
        <v>564</v>
      </c>
    </row>
    <row r="551" spans="2:14">
      <c r="I551" s="141"/>
    </row>
    <row r="553" spans="2:14" ht="21">
      <c r="D553" s="133"/>
      <c r="E553" s="133"/>
      <c r="F553" s="134" t="s">
        <v>534</v>
      </c>
      <c r="G553" s="133"/>
      <c r="I553" s="927">
        <f>入力シート!C8</f>
        <v>0</v>
      </c>
      <c r="J553" s="927"/>
      <c r="K553" s="928">
        <f>入力シート!C10</f>
        <v>0</v>
      </c>
      <c r="L553" s="928"/>
    </row>
    <row r="554" spans="2:14" ht="21">
      <c r="D554" s="133"/>
      <c r="E554" s="133"/>
      <c r="F554" s="134"/>
      <c r="G554" s="133"/>
      <c r="I554" s="135"/>
      <c r="J554" s="135"/>
      <c r="K554" s="136"/>
      <c r="L554" s="136"/>
    </row>
    <row r="555" spans="2:14" ht="21">
      <c r="D555" s="133"/>
      <c r="E555" s="133"/>
      <c r="F555" s="134"/>
      <c r="G555" s="133"/>
      <c r="I555" s="135"/>
      <c r="J555" s="135"/>
      <c r="K555" s="136"/>
      <c r="L555" s="136"/>
    </row>
    <row r="556" spans="2:14">
      <c r="B556" s="934" t="str">
        <f>開票立会人入力シート!B14</f>
        <v>今別町</v>
      </c>
      <c r="C556" s="934"/>
      <c r="D556" s="155" t="s">
        <v>577</v>
      </c>
      <c r="E556" s="133"/>
      <c r="F556" s="134"/>
      <c r="G556" s="133"/>
      <c r="H556" s="140" t="s">
        <v>515</v>
      </c>
      <c r="J556" s="156"/>
      <c r="L556" s="153"/>
    </row>
    <row r="561" spans="1:14">
      <c r="A561" s="289" t="s">
        <v>1333</v>
      </c>
    </row>
    <row r="562" spans="1:14">
      <c r="A562" s="289" t="s">
        <v>1334</v>
      </c>
    </row>
    <row r="563" spans="1:14">
      <c r="A563" s="289" t="s">
        <v>1342</v>
      </c>
    </row>
    <row r="564" spans="1:14">
      <c r="A564" s="289" t="s">
        <v>1343</v>
      </c>
    </row>
    <row r="565" spans="1:14">
      <c r="N565" s="138" t="s">
        <v>456</v>
      </c>
    </row>
    <row r="569" spans="1:14" ht="28.5">
      <c r="A569" s="921" t="s">
        <v>569</v>
      </c>
      <c r="B569" s="921"/>
      <c r="C569" s="921"/>
      <c r="D569" s="921"/>
      <c r="E569" s="921"/>
      <c r="F569" s="921"/>
      <c r="G569" s="921"/>
      <c r="H569" s="921"/>
      <c r="I569" s="921"/>
      <c r="J569" s="921"/>
      <c r="K569" s="921"/>
      <c r="L569" s="921"/>
      <c r="M569" s="921"/>
      <c r="N569" s="921"/>
    </row>
    <row r="573" spans="1:14">
      <c r="G573" s="114" t="s">
        <v>558</v>
      </c>
    </row>
    <row r="575" spans="1:14" ht="18.75">
      <c r="G575" s="114" t="s">
        <v>533</v>
      </c>
      <c r="H575" s="142"/>
      <c r="I575" s="395">
        <f>開票立会人入力シート!K15</f>
        <v>0</v>
      </c>
      <c r="J575" s="142"/>
      <c r="K575" s="142"/>
    </row>
    <row r="576" spans="1:14" ht="18.75">
      <c r="H576" s="142"/>
      <c r="I576" s="142"/>
      <c r="J576" s="142"/>
      <c r="K576" s="142"/>
    </row>
    <row r="577" spans="1:13" ht="18.75">
      <c r="G577" s="114" t="s">
        <v>483</v>
      </c>
      <c r="H577" s="142"/>
      <c r="I577" s="141">
        <f>開票立会人入力シート!H15</f>
        <v>0</v>
      </c>
      <c r="J577" s="142"/>
      <c r="K577" s="141">
        <f>開票立会人入力シート!J15</f>
        <v>0</v>
      </c>
    </row>
    <row r="578" spans="1:13" ht="18.75">
      <c r="H578" s="142"/>
      <c r="I578" s="141"/>
      <c r="J578" s="142"/>
      <c r="K578" s="142"/>
    </row>
    <row r="579" spans="1:13">
      <c r="G579" s="114" t="s">
        <v>534</v>
      </c>
      <c r="I579" s="141">
        <f>開票立会人入力シート!G15</f>
        <v>0</v>
      </c>
      <c r="J579" s="141"/>
      <c r="K579" s="141">
        <f>開票立会人入力シート!I15</f>
        <v>0</v>
      </c>
    </row>
    <row r="580" spans="1:13">
      <c r="I580" s="141"/>
      <c r="J580" s="141"/>
      <c r="K580" s="141"/>
    </row>
    <row r="581" spans="1:13">
      <c r="H581" s="144" t="s">
        <v>562</v>
      </c>
      <c r="I581" s="937" t="str">
        <f>開票立会人入力シート!R15</f>
        <v>S//</v>
      </c>
      <c r="J581" s="938"/>
      <c r="K581" s="938"/>
      <c r="L581" s="144" t="s">
        <v>561</v>
      </c>
      <c r="M581" s="145"/>
    </row>
    <row r="583" spans="1:13" ht="18.75">
      <c r="G583" s="142"/>
    </row>
    <row r="585" spans="1:13">
      <c r="A585" s="114" t="s">
        <v>559</v>
      </c>
      <c r="C585" s="141" t="str">
        <f>入力シート!C1</f>
        <v>令和4年7月10日執行参議院青森県選挙区選出議員選挙</v>
      </c>
    </row>
    <row r="586" spans="1:13">
      <c r="C586" s="141"/>
    </row>
    <row r="587" spans="1:13" ht="18.75">
      <c r="G587" s="142"/>
      <c r="J587" s="142"/>
    </row>
    <row r="588" spans="1:13" ht="18.75">
      <c r="A588" s="114" t="s">
        <v>570</v>
      </c>
      <c r="F588" s="141" t="str">
        <f>開票立会人入力シート!B15</f>
        <v>蓬田村</v>
      </c>
      <c r="G588" s="142"/>
      <c r="H588" s="114" t="s">
        <v>571</v>
      </c>
      <c r="J588" s="142"/>
    </row>
    <row r="589" spans="1:13" ht="18.75">
      <c r="G589" s="142"/>
      <c r="J589" s="142"/>
    </row>
    <row r="591" spans="1:13">
      <c r="A591" s="114" t="s">
        <v>563</v>
      </c>
    </row>
    <row r="594" spans="1:14">
      <c r="B594" s="931" t="str">
        <f>開票立会人入力シート!D15</f>
        <v>令和-118年1月0日</v>
      </c>
      <c r="C594" s="932"/>
      <c r="D594" s="932"/>
    </row>
    <row r="597" spans="1:14">
      <c r="B597" s="114" t="s">
        <v>725</v>
      </c>
      <c r="J597" s="141">
        <f>入力シート!C29</f>
        <v>0</v>
      </c>
      <c r="N597" s="114" t="s">
        <v>564</v>
      </c>
    </row>
    <row r="598" spans="1:14">
      <c r="I598" s="141"/>
    </row>
    <row r="600" spans="1:14" ht="21">
      <c r="D600" s="133"/>
      <c r="E600" s="133"/>
      <c r="F600" s="134" t="s">
        <v>534</v>
      </c>
      <c r="G600" s="133"/>
      <c r="I600" s="927">
        <f>入力シート!C8</f>
        <v>0</v>
      </c>
      <c r="J600" s="927"/>
      <c r="K600" s="928">
        <f>入力シート!C10</f>
        <v>0</v>
      </c>
      <c r="L600" s="928"/>
    </row>
    <row r="601" spans="1:14" ht="21">
      <c r="D601" s="133"/>
      <c r="E601" s="133"/>
      <c r="F601" s="134"/>
      <c r="G601" s="133"/>
      <c r="I601" s="135"/>
      <c r="J601" s="135"/>
      <c r="K601" s="136"/>
      <c r="L601" s="136"/>
    </row>
    <row r="602" spans="1:14" ht="21">
      <c r="D602" s="133"/>
      <c r="E602" s="133"/>
      <c r="F602" s="134"/>
      <c r="G602" s="133"/>
      <c r="I602" s="135"/>
      <c r="J602" s="135"/>
      <c r="K602" s="136"/>
      <c r="L602" s="136"/>
    </row>
    <row r="603" spans="1:14">
      <c r="B603" s="934" t="str">
        <f>開票立会人入力シート!B15</f>
        <v>蓬田村</v>
      </c>
      <c r="C603" s="934"/>
      <c r="D603" s="155" t="s">
        <v>577</v>
      </c>
      <c r="E603" s="133"/>
      <c r="F603" s="134"/>
      <c r="G603" s="133"/>
      <c r="H603" s="140" t="s">
        <v>515</v>
      </c>
      <c r="J603" s="156"/>
      <c r="L603" s="153"/>
    </row>
    <row r="608" spans="1:14">
      <c r="A608" s="289" t="s">
        <v>1333</v>
      </c>
    </row>
    <row r="609" spans="1:14">
      <c r="A609" s="289" t="s">
        <v>1334</v>
      </c>
    </row>
    <row r="610" spans="1:14">
      <c r="A610" s="289" t="s">
        <v>1342</v>
      </c>
    </row>
    <row r="611" spans="1:14">
      <c r="A611" s="289" t="s">
        <v>1343</v>
      </c>
    </row>
    <row r="612" spans="1:14">
      <c r="N612" s="138" t="s">
        <v>456</v>
      </c>
    </row>
    <row r="616" spans="1:14" ht="28.5">
      <c r="A616" s="921" t="s">
        <v>569</v>
      </c>
      <c r="B616" s="921"/>
      <c r="C616" s="921"/>
      <c r="D616" s="921"/>
      <c r="E616" s="921"/>
      <c r="F616" s="921"/>
      <c r="G616" s="921"/>
      <c r="H616" s="921"/>
      <c r="I616" s="921"/>
      <c r="J616" s="921"/>
      <c r="K616" s="921"/>
      <c r="L616" s="921"/>
      <c r="M616" s="921"/>
      <c r="N616" s="921"/>
    </row>
    <row r="620" spans="1:14">
      <c r="G620" s="114" t="s">
        <v>558</v>
      </c>
    </row>
    <row r="622" spans="1:14" ht="18.75">
      <c r="G622" s="114" t="s">
        <v>533</v>
      </c>
      <c r="H622" s="142"/>
      <c r="I622" s="395">
        <f>開票立会人入力シート!K16</f>
        <v>0</v>
      </c>
      <c r="J622" s="142"/>
      <c r="K622" s="142"/>
    </row>
    <row r="623" spans="1:14" ht="18.75">
      <c r="H623" s="142"/>
      <c r="I623" s="142"/>
      <c r="J623" s="142"/>
      <c r="K623" s="142"/>
    </row>
    <row r="624" spans="1:14" ht="18.75">
      <c r="G624" s="114" t="s">
        <v>483</v>
      </c>
      <c r="H624" s="142"/>
      <c r="I624" s="141">
        <f>開票立会人入力シート!H16</f>
        <v>0</v>
      </c>
      <c r="J624" s="142"/>
      <c r="K624" s="141">
        <f>開票立会人入力シート!J16</f>
        <v>0</v>
      </c>
    </row>
    <row r="625" spans="1:13" ht="18.75">
      <c r="H625" s="142"/>
      <c r="I625" s="141"/>
      <c r="J625" s="142"/>
      <c r="K625" s="142"/>
    </row>
    <row r="626" spans="1:13">
      <c r="G626" s="114" t="s">
        <v>534</v>
      </c>
      <c r="I626" s="141">
        <f>開票立会人入力シート!G16</f>
        <v>0</v>
      </c>
      <c r="J626" s="141"/>
      <c r="K626" s="141">
        <f>開票立会人入力シート!I16</f>
        <v>0</v>
      </c>
    </row>
    <row r="627" spans="1:13">
      <c r="I627" s="141"/>
      <c r="J627" s="141"/>
      <c r="K627" s="141"/>
    </row>
    <row r="628" spans="1:13">
      <c r="H628" s="144" t="s">
        <v>562</v>
      </c>
      <c r="I628" s="937" t="str">
        <f>開票立会人入力シート!R16</f>
        <v>S//</v>
      </c>
      <c r="J628" s="938"/>
      <c r="K628" s="938"/>
      <c r="L628" s="144" t="s">
        <v>561</v>
      </c>
      <c r="M628" s="145"/>
    </row>
    <row r="630" spans="1:13" ht="18.75">
      <c r="G630" s="142"/>
    </row>
    <row r="632" spans="1:13">
      <c r="A632" s="114" t="s">
        <v>559</v>
      </c>
      <c r="C632" s="141" t="str">
        <f>入力シート!C1</f>
        <v>令和4年7月10日執行参議院青森県選挙区選出議員選挙</v>
      </c>
    </row>
    <row r="633" spans="1:13">
      <c r="C633" s="141"/>
    </row>
    <row r="634" spans="1:13" ht="18.75">
      <c r="G634" s="142"/>
      <c r="J634" s="142"/>
    </row>
    <row r="635" spans="1:13" ht="18.75">
      <c r="A635" s="114" t="s">
        <v>570</v>
      </c>
      <c r="F635" s="141" t="str">
        <f>開票立会人入力シート!B16</f>
        <v>外ヶ浜町</v>
      </c>
      <c r="G635" s="142"/>
      <c r="H635" s="114" t="s">
        <v>571</v>
      </c>
      <c r="J635" s="142"/>
    </row>
    <row r="636" spans="1:13" ht="18.75">
      <c r="G636" s="142"/>
      <c r="J636" s="142"/>
    </row>
    <row r="638" spans="1:13">
      <c r="A638" s="114" t="s">
        <v>563</v>
      </c>
    </row>
    <row r="641" spans="1:14">
      <c r="B641" s="931" t="str">
        <f>開票立会人入力シート!D16</f>
        <v>令和-118年1月0日</v>
      </c>
      <c r="C641" s="932"/>
      <c r="D641" s="932"/>
    </row>
    <row r="644" spans="1:14">
      <c r="B644" s="114" t="s">
        <v>725</v>
      </c>
      <c r="J644" s="141">
        <f>入力シート!C29</f>
        <v>0</v>
      </c>
      <c r="N644" s="114" t="s">
        <v>564</v>
      </c>
    </row>
    <row r="645" spans="1:14">
      <c r="I645" s="141"/>
    </row>
    <row r="647" spans="1:14" ht="21">
      <c r="D647" s="133"/>
      <c r="E647" s="133"/>
      <c r="F647" s="134" t="s">
        <v>534</v>
      </c>
      <c r="G647" s="133"/>
      <c r="I647" s="927">
        <f>入力シート!C8</f>
        <v>0</v>
      </c>
      <c r="J647" s="927"/>
      <c r="K647" s="928">
        <f>入力シート!C10</f>
        <v>0</v>
      </c>
      <c r="L647" s="928"/>
    </row>
    <row r="648" spans="1:14" ht="21">
      <c r="D648" s="133"/>
      <c r="E648" s="133"/>
      <c r="F648" s="134"/>
      <c r="G648" s="133"/>
      <c r="I648" s="135"/>
      <c r="J648" s="135"/>
      <c r="K648" s="136"/>
      <c r="L648" s="136"/>
    </row>
    <row r="649" spans="1:14" ht="21">
      <c r="D649" s="133"/>
      <c r="E649" s="133"/>
      <c r="F649" s="134"/>
      <c r="G649" s="133"/>
      <c r="I649" s="135"/>
      <c r="J649" s="135"/>
      <c r="K649" s="136"/>
      <c r="L649" s="136"/>
    </row>
    <row r="650" spans="1:14">
      <c r="B650" s="934" t="str">
        <f>開票立会人入力シート!B16</f>
        <v>外ヶ浜町</v>
      </c>
      <c r="C650" s="934"/>
      <c r="D650" s="155" t="s">
        <v>577</v>
      </c>
      <c r="E650" s="133"/>
      <c r="F650" s="134"/>
      <c r="G650" s="133"/>
      <c r="H650" s="140" t="s">
        <v>515</v>
      </c>
      <c r="J650" s="156"/>
      <c r="L650" s="153"/>
    </row>
    <row r="655" spans="1:14">
      <c r="A655" s="289" t="s">
        <v>1333</v>
      </c>
    </row>
    <row r="656" spans="1:14">
      <c r="A656" s="289" t="s">
        <v>1334</v>
      </c>
    </row>
    <row r="657" spans="1:14">
      <c r="A657" s="289" t="s">
        <v>1342</v>
      </c>
    </row>
    <row r="658" spans="1:14">
      <c r="A658" s="289" t="s">
        <v>1343</v>
      </c>
    </row>
    <row r="659" spans="1:14">
      <c r="N659" s="138" t="s">
        <v>456</v>
      </c>
    </row>
    <row r="663" spans="1:14" ht="28.5">
      <c r="A663" s="921" t="s">
        <v>569</v>
      </c>
      <c r="B663" s="921"/>
      <c r="C663" s="921"/>
      <c r="D663" s="921"/>
      <c r="E663" s="921"/>
      <c r="F663" s="921"/>
      <c r="G663" s="921"/>
      <c r="H663" s="921"/>
      <c r="I663" s="921"/>
      <c r="J663" s="921"/>
      <c r="K663" s="921"/>
      <c r="L663" s="921"/>
      <c r="M663" s="921"/>
      <c r="N663" s="921"/>
    </row>
    <row r="667" spans="1:14">
      <c r="G667" s="114" t="s">
        <v>558</v>
      </c>
    </row>
    <row r="669" spans="1:14" ht="18.75">
      <c r="G669" s="114" t="s">
        <v>533</v>
      </c>
      <c r="H669" s="142"/>
      <c r="I669" s="395">
        <f>開票立会人入力シート!K17</f>
        <v>0</v>
      </c>
      <c r="J669" s="142"/>
      <c r="K669" s="142"/>
    </row>
    <row r="670" spans="1:14" ht="18.75">
      <c r="H670" s="142"/>
      <c r="I670" s="142"/>
      <c r="J670" s="142"/>
      <c r="K670" s="142"/>
    </row>
    <row r="671" spans="1:14" ht="18.75">
      <c r="G671" s="114" t="s">
        <v>483</v>
      </c>
      <c r="H671" s="142"/>
      <c r="I671" s="141">
        <f>開票立会人入力シート!H17</f>
        <v>0</v>
      </c>
      <c r="J671" s="142"/>
      <c r="K671" s="141">
        <f>開票立会人入力シート!J17</f>
        <v>0</v>
      </c>
    </row>
    <row r="672" spans="1:14" ht="18.75">
      <c r="H672" s="142"/>
      <c r="I672" s="141"/>
      <c r="J672" s="142"/>
      <c r="K672" s="142"/>
    </row>
    <row r="673" spans="1:13">
      <c r="G673" s="114" t="s">
        <v>534</v>
      </c>
      <c r="I673" s="141">
        <f>開票立会人入力シート!G17</f>
        <v>0</v>
      </c>
      <c r="J673" s="141"/>
      <c r="K673" s="141">
        <f>開票立会人入力シート!I17</f>
        <v>0</v>
      </c>
    </row>
    <row r="674" spans="1:13">
      <c r="I674" s="141"/>
      <c r="J674" s="141"/>
      <c r="K674" s="141"/>
    </row>
    <row r="675" spans="1:13">
      <c r="H675" s="144" t="s">
        <v>562</v>
      </c>
      <c r="I675" s="937" t="str">
        <f>開票立会人入力シート!R17</f>
        <v>S//</v>
      </c>
      <c r="J675" s="938"/>
      <c r="K675" s="938"/>
      <c r="L675" s="144" t="s">
        <v>561</v>
      </c>
      <c r="M675" s="145"/>
    </row>
    <row r="677" spans="1:13" ht="18.75">
      <c r="G677" s="142"/>
    </row>
    <row r="679" spans="1:13">
      <c r="A679" s="114" t="s">
        <v>559</v>
      </c>
      <c r="C679" s="141" t="str">
        <f>入力シート!C1</f>
        <v>令和4年7月10日執行参議院青森県選挙区選出議員選挙</v>
      </c>
    </row>
    <row r="680" spans="1:13">
      <c r="C680" s="141"/>
    </row>
    <row r="681" spans="1:13" ht="18.75">
      <c r="G681" s="142"/>
      <c r="J681" s="142"/>
    </row>
    <row r="682" spans="1:13" ht="18.75">
      <c r="A682" s="114" t="s">
        <v>570</v>
      </c>
      <c r="F682" s="141" t="str">
        <f>開票立会人入力シート!B17</f>
        <v>鰺ヶ沢町</v>
      </c>
      <c r="G682" s="142"/>
      <c r="H682" s="114" t="s">
        <v>571</v>
      </c>
      <c r="J682" s="142"/>
    </row>
    <row r="683" spans="1:13" ht="18.75">
      <c r="G683" s="142"/>
      <c r="J683" s="142"/>
    </row>
    <row r="685" spans="1:13">
      <c r="A685" s="114" t="s">
        <v>563</v>
      </c>
    </row>
    <row r="688" spans="1:13">
      <c r="B688" s="931" t="str">
        <f>開票立会人入力シート!D17</f>
        <v>令和-118年1月0日</v>
      </c>
      <c r="C688" s="932"/>
      <c r="D688" s="932"/>
    </row>
    <row r="691" spans="1:14">
      <c r="B691" s="114" t="s">
        <v>725</v>
      </c>
      <c r="J691" s="141">
        <f>入力シート!C29</f>
        <v>0</v>
      </c>
      <c r="N691" s="114" t="s">
        <v>564</v>
      </c>
    </row>
    <row r="692" spans="1:14">
      <c r="I692" s="141"/>
    </row>
    <row r="694" spans="1:14" ht="21">
      <c r="D694" s="133"/>
      <c r="E694" s="133"/>
      <c r="F694" s="134" t="s">
        <v>534</v>
      </c>
      <c r="G694" s="133"/>
      <c r="I694" s="927">
        <f>入力シート!C8</f>
        <v>0</v>
      </c>
      <c r="J694" s="927"/>
      <c r="K694" s="928">
        <f>入力シート!C10</f>
        <v>0</v>
      </c>
      <c r="L694" s="928"/>
    </row>
    <row r="695" spans="1:14" ht="21">
      <c r="D695" s="133"/>
      <c r="E695" s="133"/>
      <c r="F695" s="134"/>
      <c r="G695" s="133"/>
      <c r="I695" s="135"/>
      <c r="J695" s="135"/>
      <c r="K695" s="136"/>
      <c r="L695" s="136"/>
    </row>
    <row r="696" spans="1:14" ht="21">
      <c r="D696" s="133"/>
      <c r="E696" s="133"/>
      <c r="F696" s="134"/>
      <c r="G696" s="133"/>
      <c r="I696" s="135"/>
      <c r="J696" s="135"/>
      <c r="K696" s="136"/>
      <c r="L696" s="136"/>
    </row>
    <row r="697" spans="1:14">
      <c r="B697" s="934" t="str">
        <f>開票立会人入力シート!B17</f>
        <v>鰺ヶ沢町</v>
      </c>
      <c r="C697" s="934"/>
      <c r="D697" s="155" t="s">
        <v>577</v>
      </c>
      <c r="E697" s="133"/>
      <c r="F697" s="134"/>
      <c r="G697" s="133"/>
      <c r="H697" s="140" t="s">
        <v>515</v>
      </c>
      <c r="J697" s="156"/>
      <c r="L697" s="153"/>
    </row>
    <row r="702" spans="1:14">
      <c r="A702" s="289" t="s">
        <v>1333</v>
      </c>
    </row>
    <row r="703" spans="1:14">
      <c r="A703" s="289" t="s">
        <v>1334</v>
      </c>
    </row>
    <row r="704" spans="1:14">
      <c r="A704" s="289" t="s">
        <v>1342</v>
      </c>
    </row>
    <row r="705" spans="1:14">
      <c r="A705" s="289" t="s">
        <v>1343</v>
      </c>
    </row>
    <row r="706" spans="1:14">
      <c r="N706" s="138" t="s">
        <v>456</v>
      </c>
    </row>
    <row r="710" spans="1:14" ht="28.5">
      <c r="A710" s="921" t="s">
        <v>569</v>
      </c>
      <c r="B710" s="921"/>
      <c r="C710" s="921"/>
      <c r="D710" s="921"/>
      <c r="E710" s="921"/>
      <c r="F710" s="921"/>
      <c r="G710" s="921"/>
      <c r="H710" s="921"/>
      <c r="I710" s="921"/>
      <c r="J710" s="921"/>
      <c r="K710" s="921"/>
      <c r="L710" s="921"/>
      <c r="M710" s="921"/>
      <c r="N710" s="921"/>
    </row>
    <row r="714" spans="1:14">
      <c r="G714" s="114" t="s">
        <v>558</v>
      </c>
    </row>
    <row r="716" spans="1:14" ht="18.75">
      <c r="G716" s="114" t="s">
        <v>533</v>
      </c>
      <c r="H716" s="142"/>
      <c r="I716" s="395">
        <f>開票立会人入力シート!K18</f>
        <v>0</v>
      </c>
      <c r="J716" s="142"/>
      <c r="K716" s="142"/>
    </row>
    <row r="717" spans="1:14" ht="18.75">
      <c r="H717" s="142"/>
      <c r="I717" s="142"/>
      <c r="J717" s="142"/>
      <c r="K717" s="142"/>
    </row>
    <row r="718" spans="1:14" ht="18.75">
      <c r="G718" s="114" t="s">
        <v>483</v>
      </c>
      <c r="H718" s="142"/>
      <c r="I718" s="141">
        <f>開票立会人入力シート!H18</f>
        <v>0</v>
      </c>
      <c r="J718" s="142"/>
      <c r="K718" s="141">
        <f>開票立会人入力シート!J18</f>
        <v>0</v>
      </c>
    </row>
    <row r="719" spans="1:14" ht="18.75">
      <c r="H719" s="142"/>
      <c r="I719" s="141"/>
      <c r="J719" s="142"/>
      <c r="K719" s="142"/>
    </row>
    <row r="720" spans="1:14">
      <c r="G720" s="114" t="s">
        <v>534</v>
      </c>
      <c r="I720" s="141">
        <f>開票立会人入力シート!G18</f>
        <v>0</v>
      </c>
      <c r="J720" s="141"/>
      <c r="K720" s="141">
        <f>開票立会人入力シート!I18</f>
        <v>0</v>
      </c>
    </row>
    <row r="721" spans="1:13">
      <c r="I721" s="141"/>
      <c r="J721" s="141"/>
      <c r="K721" s="141"/>
    </row>
    <row r="722" spans="1:13">
      <c r="H722" s="144" t="s">
        <v>562</v>
      </c>
      <c r="I722" s="937" t="str">
        <f>開票立会人入力シート!R18</f>
        <v>S//</v>
      </c>
      <c r="J722" s="938"/>
      <c r="K722" s="938"/>
      <c r="L722" s="144" t="s">
        <v>561</v>
      </c>
      <c r="M722" s="145"/>
    </row>
    <row r="724" spans="1:13" ht="18.75">
      <c r="G724" s="142"/>
    </row>
    <row r="726" spans="1:13">
      <c r="A726" s="114" t="s">
        <v>559</v>
      </c>
      <c r="C726" s="141" t="str">
        <f>入力シート!C1</f>
        <v>令和4年7月10日執行参議院青森県選挙区選出議員選挙</v>
      </c>
    </row>
    <row r="727" spans="1:13">
      <c r="C727" s="141"/>
    </row>
    <row r="728" spans="1:13" ht="18.75">
      <c r="G728" s="142"/>
      <c r="J728" s="142"/>
    </row>
    <row r="729" spans="1:13" ht="18.75">
      <c r="A729" s="114" t="s">
        <v>570</v>
      </c>
      <c r="F729" s="141" t="str">
        <f>開票立会人入力シート!B18</f>
        <v>深浦町</v>
      </c>
      <c r="G729" s="142"/>
      <c r="H729" s="114" t="s">
        <v>571</v>
      </c>
      <c r="J729" s="142"/>
    </row>
    <row r="730" spans="1:13" ht="18.75">
      <c r="G730" s="142"/>
      <c r="J730" s="142"/>
    </row>
    <row r="732" spans="1:13">
      <c r="A732" s="114" t="s">
        <v>563</v>
      </c>
    </row>
    <row r="735" spans="1:13">
      <c r="B735" s="931" t="str">
        <f>開票立会人入力シート!D18</f>
        <v>令和-118年1月0日</v>
      </c>
      <c r="C735" s="932"/>
      <c r="D735" s="932"/>
    </row>
    <row r="738" spans="1:14">
      <c r="B738" s="114" t="s">
        <v>725</v>
      </c>
      <c r="J738" s="141">
        <f>入力シート!C29</f>
        <v>0</v>
      </c>
      <c r="N738" s="114" t="s">
        <v>564</v>
      </c>
    </row>
    <row r="739" spans="1:14">
      <c r="I739" s="141"/>
    </row>
    <row r="741" spans="1:14" ht="21">
      <c r="D741" s="133"/>
      <c r="E741" s="133"/>
      <c r="F741" s="134" t="s">
        <v>534</v>
      </c>
      <c r="G741" s="133"/>
      <c r="I741" s="927">
        <f>入力シート!C8</f>
        <v>0</v>
      </c>
      <c r="J741" s="927"/>
      <c r="K741" s="928">
        <f>入力シート!C10</f>
        <v>0</v>
      </c>
      <c r="L741" s="928"/>
    </row>
    <row r="742" spans="1:14" ht="21">
      <c r="D742" s="133"/>
      <c r="E742" s="133"/>
      <c r="F742" s="134"/>
      <c r="G742" s="133"/>
      <c r="I742" s="135"/>
      <c r="J742" s="135"/>
      <c r="K742" s="136"/>
      <c r="L742" s="136"/>
    </row>
    <row r="743" spans="1:14" ht="21">
      <c r="D743" s="133"/>
      <c r="E743" s="133"/>
      <c r="F743" s="134"/>
      <c r="G743" s="133"/>
      <c r="I743" s="135"/>
      <c r="J743" s="135"/>
      <c r="K743" s="136"/>
      <c r="L743" s="136"/>
    </row>
    <row r="744" spans="1:14">
      <c r="B744" s="934" t="str">
        <f>開票立会人入力シート!B18</f>
        <v>深浦町</v>
      </c>
      <c r="C744" s="934"/>
      <c r="D744" s="155" t="s">
        <v>577</v>
      </c>
      <c r="E744" s="133"/>
      <c r="F744" s="134"/>
      <c r="G744" s="133"/>
      <c r="H744" s="140" t="s">
        <v>515</v>
      </c>
      <c r="J744" s="156"/>
      <c r="L744" s="153"/>
    </row>
    <row r="749" spans="1:14">
      <c r="A749" s="289" t="s">
        <v>1333</v>
      </c>
    </row>
    <row r="750" spans="1:14">
      <c r="A750" s="289" t="s">
        <v>1334</v>
      </c>
    </row>
    <row r="751" spans="1:14">
      <c r="A751" s="289" t="s">
        <v>1342</v>
      </c>
    </row>
    <row r="752" spans="1:14">
      <c r="A752" s="289" t="s">
        <v>1343</v>
      </c>
    </row>
    <row r="753" spans="1:14">
      <c r="N753" s="138" t="s">
        <v>456</v>
      </c>
    </row>
    <row r="757" spans="1:14" ht="28.5">
      <c r="A757" s="921" t="s">
        <v>569</v>
      </c>
      <c r="B757" s="921"/>
      <c r="C757" s="921"/>
      <c r="D757" s="921"/>
      <c r="E757" s="921"/>
      <c r="F757" s="921"/>
      <c r="G757" s="921"/>
      <c r="H757" s="921"/>
      <c r="I757" s="921"/>
      <c r="J757" s="921"/>
      <c r="K757" s="921"/>
      <c r="L757" s="921"/>
      <c r="M757" s="921"/>
      <c r="N757" s="921"/>
    </row>
    <row r="761" spans="1:14">
      <c r="G761" s="114" t="s">
        <v>558</v>
      </c>
    </row>
    <row r="763" spans="1:14" ht="18.75">
      <c r="G763" s="114" t="s">
        <v>533</v>
      </c>
      <c r="H763" s="142"/>
      <c r="I763" s="395">
        <f>開票立会人入力シート!K19</f>
        <v>0</v>
      </c>
      <c r="J763" s="142"/>
      <c r="K763" s="142"/>
    </row>
    <row r="764" spans="1:14" ht="18.75">
      <c r="H764" s="142"/>
      <c r="I764" s="142"/>
      <c r="J764" s="142"/>
      <c r="K764" s="142"/>
    </row>
    <row r="765" spans="1:14" ht="18.75">
      <c r="G765" s="114" t="s">
        <v>483</v>
      </c>
      <c r="H765" s="142"/>
      <c r="I765" s="141">
        <f>開票立会人入力シート!H19</f>
        <v>0</v>
      </c>
      <c r="J765" s="142"/>
      <c r="K765" s="141">
        <f>開票立会人入力シート!J19</f>
        <v>0</v>
      </c>
    </row>
    <row r="766" spans="1:14" ht="18.75">
      <c r="H766" s="142"/>
      <c r="I766" s="141"/>
      <c r="J766" s="142"/>
      <c r="K766" s="142"/>
    </row>
    <row r="767" spans="1:14">
      <c r="G767" s="114" t="s">
        <v>534</v>
      </c>
      <c r="I767" s="141">
        <f>開票立会人入力シート!G19</f>
        <v>0</v>
      </c>
      <c r="J767" s="141"/>
      <c r="K767" s="141">
        <f>開票立会人入力シート!I19</f>
        <v>0</v>
      </c>
    </row>
    <row r="768" spans="1:14">
      <c r="I768" s="141"/>
      <c r="J768" s="141"/>
      <c r="K768" s="141"/>
    </row>
    <row r="769" spans="1:13">
      <c r="H769" s="144" t="s">
        <v>562</v>
      </c>
      <c r="I769" s="937" t="str">
        <f>開票立会人入力シート!R19</f>
        <v>S//</v>
      </c>
      <c r="J769" s="938"/>
      <c r="K769" s="938"/>
      <c r="L769" s="144" t="s">
        <v>561</v>
      </c>
      <c r="M769" s="145"/>
    </row>
    <row r="771" spans="1:13" ht="18.75">
      <c r="G771" s="142"/>
    </row>
    <row r="773" spans="1:13">
      <c r="A773" s="114" t="s">
        <v>559</v>
      </c>
      <c r="C773" s="141" t="str">
        <f>入力シート!C1</f>
        <v>令和4年7月10日執行参議院青森県選挙区選出議員選挙</v>
      </c>
    </row>
    <row r="774" spans="1:13">
      <c r="C774" s="141"/>
    </row>
    <row r="775" spans="1:13" ht="18.75">
      <c r="G775" s="142"/>
      <c r="J775" s="142"/>
    </row>
    <row r="776" spans="1:13" ht="18.75">
      <c r="A776" s="114" t="s">
        <v>570</v>
      </c>
      <c r="F776" s="141" t="str">
        <f>開票立会人入力シート!B19</f>
        <v>西目屋村</v>
      </c>
      <c r="G776" s="142"/>
      <c r="H776" s="114" t="s">
        <v>571</v>
      </c>
      <c r="J776" s="142"/>
    </row>
    <row r="777" spans="1:13" ht="18.75">
      <c r="G777" s="142"/>
      <c r="J777" s="142"/>
    </row>
    <row r="779" spans="1:13">
      <c r="A779" s="114" t="s">
        <v>563</v>
      </c>
    </row>
    <row r="782" spans="1:13">
      <c r="B782" s="931" t="str">
        <f>開票立会人入力シート!D19</f>
        <v>令和-118年1月0日</v>
      </c>
      <c r="C782" s="932"/>
      <c r="D782" s="932"/>
    </row>
    <row r="785" spans="1:14">
      <c r="B785" s="114" t="s">
        <v>725</v>
      </c>
      <c r="J785" s="141">
        <f>入力シート!C29</f>
        <v>0</v>
      </c>
      <c r="N785" s="114" t="s">
        <v>564</v>
      </c>
    </row>
    <row r="786" spans="1:14">
      <c r="I786" s="141"/>
    </row>
    <row r="788" spans="1:14" ht="21">
      <c r="D788" s="133"/>
      <c r="E788" s="133"/>
      <c r="F788" s="134" t="s">
        <v>534</v>
      </c>
      <c r="G788" s="133"/>
      <c r="I788" s="927">
        <f>入力シート!C8</f>
        <v>0</v>
      </c>
      <c r="J788" s="927"/>
      <c r="K788" s="928">
        <f>入力シート!C10</f>
        <v>0</v>
      </c>
      <c r="L788" s="928"/>
    </row>
    <row r="789" spans="1:14" ht="21">
      <c r="D789" s="133"/>
      <c r="E789" s="133"/>
      <c r="F789" s="134"/>
      <c r="G789" s="133"/>
      <c r="I789" s="135"/>
      <c r="J789" s="135"/>
      <c r="K789" s="136"/>
      <c r="L789" s="136"/>
    </row>
    <row r="790" spans="1:14" ht="21">
      <c r="D790" s="133"/>
      <c r="E790" s="133"/>
      <c r="F790" s="134"/>
      <c r="G790" s="133"/>
      <c r="I790" s="135"/>
      <c r="J790" s="135"/>
      <c r="K790" s="136"/>
      <c r="L790" s="136"/>
    </row>
    <row r="791" spans="1:14">
      <c r="B791" s="934" t="str">
        <f>開票立会人入力シート!B19</f>
        <v>西目屋村</v>
      </c>
      <c r="C791" s="934"/>
      <c r="D791" s="155" t="s">
        <v>577</v>
      </c>
      <c r="E791" s="133"/>
      <c r="F791" s="134"/>
      <c r="G791" s="133"/>
      <c r="H791" s="140" t="s">
        <v>515</v>
      </c>
      <c r="J791" s="156"/>
      <c r="L791" s="153"/>
    </row>
    <row r="796" spans="1:14">
      <c r="A796" s="289" t="s">
        <v>1333</v>
      </c>
    </row>
    <row r="797" spans="1:14">
      <c r="A797" s="289" t="s">
        <v>1334</v>
      </c>
    </row>
    <row r="798" spans="1:14">
      <c r="A798" s="289" t="s">
        <v>1342</v>
      </c>
    </row>
    <row r="799" spans="1:14">
      <c r="A799" s="289" t="s">
        <v>1343</v>
      </c>
    </row>
    <row r="800" spans="1:14">
      <c r="N800" s="138" t="s">
        <v>456</v>
      </c>
    </row>
    <row r="804" spans="1:14" ht="28.5">
      <c r="A804" s="921" t="s">
        <v>569</v>
      </c>
      <c r="B804" s="921"/>
      <c r="C804" s="921"/>
      <c r="D804" s="921"/>
      <c r="E804" s="921"/>
      <c r="F804" s="921"/>
      <c r="G804" s="921"/>
      <c r="H804" s="921"/>
      <c r="I804" s="921"/>
      <c r="J804" s="921"/>
      <c r="K804" s="921"/>
      <c r="L804" s="921"/>
      <c r="M804" s="921"/>
      <c r="N804" s="921"/>
    </row>
    <row r="808" spans="1:14">
      <c r="G808" s="114" t="s">
        <v>558</v>
      </c>
    </row>
    <row r="810" spans="1:14" ht="18.75">
      <c r="G810" s="114" t="s">
        <v>533</v>
      </c>
      <c r="H810" s="142"/>
      <c r="I810" s="395">
        <f>開票立会人入力シート!K20</f>
        <v>0</v>
      </c>
      <c r="J810" s="142"/>
      <c r="K810" s="142"/>
    </row>
    <row r="811" spans="1:14" ht="18.75">
      <c r="H811" s="142"/>
      <c r="I811" s="142"/>
      <c r="J811" s="142"/>
      <c r="K811" s="142"/>
    </row>
    <row r="812" spans="1:14" ht="18.75">
      <c r="G812" s="114" t="s">
        <v>483</v>
      </c>
      <c r="H812" s="142"/>
      <c r="I812" s="141">
        <f>開票立会人入力シート!H20</f>
        <v>0</v>
      </c>
      <c r="J812" s="142"/>
      <c r="K812" s="141">
        <f>開票立会人入力シート!J20</f>
        <v>0</v>
      </c>
    </row>
    <row r="813" spans="1:14" ht="18.75">
      <c r="H813" s="142"/>
      <c r="I813" s="141"/>
      <c r="J813" s="142"/>
      <c r="K813" s="142"/>
    </row>
    <row r="814" spans="1:14">
      <c r="G814" s="114" t="s">
        <v>534</v>
      </c>
      <c r="I814" s="141">
        <f>開票立会人入力シート!G20</f>
        <v>0</v>
      </c>
      <c r="J814" s="141"/>
      <c r="K814" s="141">
        <f>開票立会人入力シート!I20</f>
        <v>0</v>
      </c>
    </row>
    <row r="815" spans="1:14">
      <c r="I815" s="141"/>
      <c r="J815" s="141"/>
      <c r="K815" s="141"/>
    </row>
    <row r="816" spans="1:14">
      <c r="H816" s="144" t="s">
        <v>562</v>
      </c>
      <c r="I816" s="937" t="str">
        <f>開票立会人入力シート!R20</f>
        <v>S//</v>
      </c>
      <c r="J816" s="938"/>
      <c r="K816" s="938"/>
      <c r="L816" s="144" t="s">
        <v>561</v>
      </c>
      <c r="M816" s="145"/>
    </row>
    <row r="818" spans="1:14" ht="18.75">
      <c r="G818" s="142"/>
    </row>
    <row r="820" spans="1:14">
      <c r="A820" s="114" t="s">
        <v>559</v>
      </c>
      <c r="C820" s="141" t="str">
        <f>入力シート!C1</f>
        <v>令和4年7月10日執行参議院青森県選挙区選出議員選挙</v>
      </c>
    </row>
    <row r="821" spans="1:14">
      <c r="C821" s="141"/>
    </row>
    <row r="822" spans="1:14" ht="18.75">
      <c r="G822" s="142"/>
      <c r="J822" s="142"/>
    </row>
    <row r="823" spans="1:14" ht="18.75">
      <c r="A823" s="114" t="s">
        <v>570</v>
      </c>
      <c r="F823" s="141" t="str">
        <f>開票立会人入力シート!B20</f>
        <v>藤崎町</v>
      </c>
      <c r="G823" s="142"/>
      <c r="H823" s="114" t="s">
        <v>571</v>
      </c>
      <c r="J823" s="142"/>
    </row>
    <row r="824" spans="1:14" ht="18.75">
      <c r="G824" s="142"/>
      <c r="J824" s="142"/>
    </row>
    <row r="826" spans="1:14">
      <c r="A826" s="114" t="s">
        <v>563</v>
      </c>
    </row>
    <row r="829" spans="1:14">
      <c r="B829" s="931" t="str">
        <f>開票立会人入力シート!D20</f>
        <v>令和-118年1月0日</v>
      </c>
      <c r="C829" s="932"/>
      <c r="D829" s="932"/>
    </row>
    <row r="832" spans="1:14">
      <c r="B832" s="114" t="s">
        <v>725</v>
      </c>
      <c r="J832" s="141">
        <f>入力シート!C29</f>
        <v>0</v>
      </c>
      <c r="N832" s="114" t="s">
        <v>564</v>
      </c>
    </row>
    <row r="833" spans="1:14">
      <c r="I833" s="141"/>
    </row>
    <row r="835" spans="1:14" ht="21">
      <c r="D835" s="133"/>
      <c r="E835" s="133"/>
      <c r="F835" s="134" t="s">
        <v>534</v>
      </c>
      <c r="G835" s="133"/>
      <c r="I835" s="927">
        <f>入力シート!C8</f>
        <v>0</v>
      </c>
      <c r="J835" s="927"/>
      <c r="K835" s="928">
        <f>入力シート!C10</f>
        <v>0</v>
      </c>
      <c r="L835" s="928"/>
    </row>
    <row r="836" spans="1:14" ht="21">
      <c r="D836" s="133"/>
      <c r="E836" s="133"/>
      <c r="F836" s="134"/>
      <c r="G836" s="133"/>
      <c r="I836" s="135"/>
      <c r="J836" s="135"/>
      <c r="K836" s="136"/>
      <c r="L836" s="136"/>
    </row>
    <row r="837" spans="1:14" ht="21">
      <c r="D837" s="133"/>
      <c r="E837" s="133"/>
      <c r="F837" s="134"/>
      <c r="G837" s="133"/>
      <c r="I837" s="135"/>
      <c r="J837" s="135"/>
      <c r="K837" s="136"/>
      <c r="L837" s="136"/>
    </row>
    <row r="838" spans="1:14">
      <c r="B838" s="934" t="str">
        <f>開票立会人入力シート!B20</f>
        <v>藤崎町</v>
      </c>
      <c r="C838" s="934"/>
      <c r="D838" s="155" t="s">
        <v>577</v>
      </c>
      <c r="E838" s="133"/>
      <c r="F838" s="134"/>
      <c r="G838" s="133"/>
      <c r="H838" s="140" t="s">
        <v>515</v>
      </c>
      <c r="J838" s="156"/>
      <c r="L838" s="153"/>
    </row>
    <row r="843" spans="1:14">
      <c r="A843" s="289" t="s">
        <v>1333</v>
      </c>
    </row>
    <row r="844" spans="1:14">
      <c r="A844" s="289" t="s">
        <v>1334</v>
      </c>
    </row>
    <row r="845" spans="1:14">
      <c r="A845" s="289" t="s">
        <v>1342</v>
      </c>
    </row>
    <row r="846" spans="1:14">
      <c r="A846" s="289" t="s">
        <v>1343</v>
      </c>
    </row>
    <row r="847" spans="1:14">
      <c r="N847" s="138" t="s">
        <v>456</v>
      </c>
    </row>
    <row r="851" spans="1:14" ht="28.5">
      <c r="A851" s="921" t="s">
        <v>569</v>
      </c>
      <c r="B851" s="921"/>
      <c r="C851" s="921"/>
      <c r="D851" s="921"/>
      <c r="E851" s="921"/>
      <c r="F851" s="921"/>
      <c r="G851" s="921"/>
      <c r="H851" s="921"/>
      <c r="I851" s="921"/>
      <c r="J851" s="921"/>
      <c r="K851" s="921"/>
      <c r="L851" s="921"/>
      <c r="M851" s="921"/>
      <c r="N851" s="921"/>
    </row>
    <row r="855" spans="1:14">
      <c r="G855" s="114" t="s">
        <v>558</v>
      </c>
    </row>
    <row r="857" spans="1:14" ht="18.75">
      <c r="G857" s="114" t="s">
        <v>533</v>
      </c>
      <c r="H857" s="142"/>
      <c r="I857" s="395">
        <f>開票立会人入力シート!K21</f>
        <v>0</v>
      </c>
      <c r="J857" s="142"/>
      <c r="K857" s="142"/>
    </row>
    <row r="858" spans="1:14" ht="18.75">
      <c r="H858" s="142"/>
      <c r="I858" s="142"/>
      <c r="J858" s="142"/>
      <c r="K858" s="142"/>
    </row>
    <row r="859" spans="1:14" ht="18.75">
      <c r="G859" s="114" t="s">
        <v>483</v>
      </c>
      <c r="H859" s="142"/>
      <c r="I859" s="141">
        <f>開票立会人入力シート!H21</f>
        <v>0</v>
      </c>
      <c r="J859" s="142"/>
      <c r="K859" s="141">
        <f>開票立会人入力シート!J21</f>
        <v>0</v>
      </c>
    </row>
    <row r="860" spans="1:14" ht="18.75">
      <c r="H860" s="142"/>
      <c r="I860" s="141"/>
      <c r="J860" s="142"/>
      <c r="K860" s="142"/>
    </row>
    <row r="861" spans="1:14">
      <c r="G861" s="114" t="s">
        <v>534</v>
      </c>
      <c r="I861" s="141">
        <f>開票立会人入力シート!G21</f>
        <v>0</v>
      </c>
      <c r="J861" s="141"/>
      <c r="K861" s="141">
        <f>開票立会人入力シート!I21</f>
        <v>0</v>
      </c>
    </row>
    <row r="862" spans="1:14">
      <c r="I862" s="141"/>
      <c r="J862" s="141"/>
      <c r="K862" s="141"/>
    </row>
    <row r="863" spans="1:14">
      <c r="H863" s="144" t="s">
        <v>562</v>
      </c>
      <c r="I863" s="937" t="str">
        <f>開票立会人入力シート!R21</f>
        <v>S//</v>
      </c>
      <c r="J863" s="938"/>
      <c r="K863" s="938"/>
      <c r="L863" s="144" t="s">
        <v>561</v>
      </c>
      <c r="M863" s="145"/>
    </row>
    <row r="865" spans="1:14" ht="18.75">
      <c r="G865" s="142"/>
    </row>
    <row r="867" spans="1:14">
      <c r="A867" s="114" t="s">
        <v>559</v>
      </c>
      <c r="C867" s="141" t="str">
        <f>入力シート!C1</f>
        <v>令和4年7月10日執行参議院青森県選挙区選出議員選挙</v>
      </c>
    </row>
    <row r="868" spans="1:14">
      <c r="C868" s="141"/>
    </row>
    <row r="869" spans="1:14" ht="18.75">
      <c r="G869" s="142"/>
      <c r="J869" s="142"/>
    </row>
    <row r="870" spans="1:14" ht="18.75">
      <c r="A870" s="114" t="s">
        <v>570</v>
      </c>
      <c r="F870" s="141" t="str">
        <f>開票立会人入力シート!B21</f>
        <v>大鰐町</v>
      </c>
      <c r="G870" s="142"/>
      <c r="H870" s="114" t="s">
        <v>571</v>
      </c>
      <c r="J870" s="142"/>
    </row>
    <row r="871" spans="1:14" ht="18.75">
      <c r="G871" s="142"/>
      <c r="J871" s="142"/>
    </row>
    <row r="873" spans="1:14">
      <c r="A873" s="114" t="s">
        <v>563</v>
      </c>
    </row>
    <row r="876" spans="1:14">
      <c r="B876" s="931" t="str">
        <f>開票立会人入力シート!D21</f>
        <v>令和-118年1月0日</v>
      </c>
      <c r="C876" s="932"/>
      <c r="D876" s="932"/>
    </row>
    <row r="879" spans="1:14">
      <c r="B879" s="114" t="s">
        <v>725</v>
      </c>
      <c r="J879" s="141">
        <f>入力シート!C29</f>
        <v>0</v>
      </c>
      <c r="N879" s="114" t="s">
        <v>564</v>
      </c>
    </row>
    <row r="880" spans="1:14">
      <c r="I880" s="141"/>
    </row>
    <row r="882" spans="1:14" ht="21">
      <c r="D882" s="133"/>
      <c r="E882" s="133"/>
      <c r="F882" s="134" t="s">
        <v>534</v>
      </c>
      <c r="G882" s="133"/>
      <c r="I882" s="927">
        <f>入力シート!C8</f>
        <v>0</v>
      </c>
      <c r="J882" s="927"/>
      <c r="K882" s="928">
        <f>入力シート!C10</f>
        <v>0</v>
      </c>
      <c r="L882" s="928"/>
    </row>
    <row r="883" spans="1:14" ht="21">
      <c r="D883" s="133"/>
      <c r="E883" s="133"/>
      <c r="F883" s="134"/>
      <c r="G883" s="133"/>
      <c r="I883" s="135"/>
      <c r="J883" s="135"/>
      <c r="K883" s="136"/>
      <c r="L883" s="136"/>
    </row>
    <row r="884" spans="1:14" ht="21">
      <c r="D884" s="133"/>
      <c r="E884" s="133"/>
      <c r="F884" s="134"/>
      <c r="G884" s="133"/>
      <c r="I884" s="135"/>
      <c r="J884" s="135"/>
      <c r="K884" s="136"/>
      <c r="L884" s="136"/>
    </row>
    <row r="885" spans="1:14">
      <c r="B885" s="934" t="str">
        <f>開票立会人入力シート!B21</f>
        <v>大鰐町</v>
      </c>
      <c r="C885" s="934"/>
      <c r="D885" s="155" t="s">
        <v>577</v>
      </c>
      <c r="E885" s="133"/>
      <c r="F885" s="134"/>
      <c r="G885" s="133"/>
      <c r="H885" s="140" t="s">
        <v>515</v>
      </c>
      <c r="J885" s="156"/>
      <c r="L885" s="153"/>
    </row>
    <row r="890" spans="1:14">
      <c r="A890" s="289" t="s">
        <v>1333</v>
      </c>
    </row>
    <row r="891" spans="1:14">
      <c r="A891" s="289" t="s">
        <v>1334</v>
      </c>
    </row>
    <row r="892" spans="1:14">
      <c r="A892" s="289" t="s">
        <v>1342</v>
      </c>
    </row>
    <row r="893" spans="1:14">
      <c r="A893" s="289" t="s">
        <v>1343</v>
      </c>
    </row>
    <row r="894" spans="1:14">
      <c r="N894" s="138" t="s">
        <v>456</v>
      </c>
    </row>
    <row r="898" spans="1:14" ht="28.5">
      <c r="A898" s="921" t="s">
        <v>569</v>
      </c>
      <c r="B898" s="921"/>
      <c r="C898" s="921"/>
      <c r="D898" s="921"/>
      <c r="E898" s="921"/>
      <c r="F898" s="921"/>
      <c r="G898" s="921"/>
      <c r="H898" s="921"/>
      <c r="I898" s="921"/>
      <c r="J898" s="921"/>
      <c r="K898" s="921"/>
      <c r="L898" s="921"/>
      <c r="M898" s="921"/>
      <c r="N898" s="921"/>
    </row>
    <row r="902" spans="1:14">
      <c r="G902" s="114" t="s">
        <v>558</v>
      </c>
    </row>
    <row r="904" spans="1:14" ht="18.75">
      <c r="G904" s="114" t="s">
        <v>533</v>
      </c>
      <c r="H904" s="142"/>
      <c r="I904" s="395">
        <f>開票立会人入力シート!K22</f>
        <v>0</v>
      </c>
      <c r="J904" s="142"/>
      <c r="K904" s="142"/>
    </row>
    <row r="905" spans="1:14" ht="18.75">
      <c r="H905" s="142"/>
      <c r="I905" s="142"/>
      <c r="J905" s="142"/>
      <c r="K905" s="142"/>
    </row>
    <row r="906" spans="1:14" ht="18.75">
      <c r="G906" s="114" t="s">
        <v>483</v>
      </c>
      <c r="H906" s="142"/>
      <c r="I906" s="141">
        <f>開票立会人入力シート!H22</f>
        <v>0</v>
      </c>
      <c r="J906" s="142"/>
      <c r="K906" s="141">
        <f>開票立会人入力シート!J22</f>
        <v>0</v>
      </c>
    </row>
    <row r="907" spans="1:14" ht="18.75">
      <c r="H907" s="142"/>
      <c r="I907" s="141"/>
      <c r="J907" s="142"/>
      <c r="K907" s="142"/>
    </row>
    <row r="908" spans="1:14">
      <c r="G908" s="114" t="s">
        <v>534</v>
      </c>
      <c r="I908" s="141">
        <f>開票立会人入力シート!G22</f>
        <v>0</v>
      </c>
      <c r="J908" s="141"/>
      <c r="K908" s="141">
        <f>開票立会人入力シート!I22</f>
        <v>0</v>
      </c>
    </row>
    <row r="909" spans="1:14">
      <c r="I909" s="141"/>
      <c r="J909" s="141"/>
      <c r="K909" s="141"/>
    </row>
    <row r="910" spans="1:14">
      <c r="H910" s="144" t="s">
        <v>562</v>
      </c>
      <c r="I910" s="937" t="str">
        <f>開票立会人入力シート!R22</f>
        <v>S//</v>
      </c>
      <c r="J910" s="938"/>
      <c r="K910" s="938"/>
      <c r="L910" s="144" t="s">
        <v>561</v>
      </c>
      <c r="M910" s="145"/>
    </row>
    <row r="912" spans="1:14" ht="18.75">
      <c r="G912" s="142"/>
    </row>
    <row r="914" spans="1:14">
      <c r="A914" s="114" t="s">
        <v>559</v>
      </c>
      <c r="C914" s="141" t="str">
        <f>入力シート!C1</f>
        <v>令和4年7月10日執行参議院青森県選挙区選出議員選挙</v>
      </c>
    </row>
    <row r="915" spans="1:14">
      <c r="C915" s="141"/>
    </row>
    <row r="916" spans="1:14" ht="18.75">
      <c r="G916" s="142"/>
      <c r="J916" s="142"/>
    </row>
    <row r="917" spans="1:14" ht="18.75">
      <c r="A917" s="114" t="s">
        <v>570</v>
      </c>
      <c r="F917" s="141" t="str">
        <f>開票立会人入力シート!B22</f>
        <v>田舎館村</v>
      </c>
      <c r="G917" s="142"/>
      <c r="H917" s="114" t="s">
        <v>571</v>
      </c>
      <c r="J917" s="142"/>
    </row>
    <row r="918" spans="1:14" ht="18.75">
      <c r="G918" s="142"/>
      <c r="J918" s="142"/>
    </row>
    <row r="920" spans="1:14">
      <c r="A920" s="114" t="s">
        <v>563</v>
      </c>
    </row>
    <row r="923" spans="1:14">
      <c r="B923" s="931" t="str">
        <f>開票立会人入力シート!D22</f>
        <v>令和-118年1月0日</v>
      </c>
      <c r="C923" s="932"/>
      <c r="D923" s="932"/>
    </row>
    <row r="926" spans="1:14">
      <c r="B926" s="114" t="s">
        <v>725</v>
      </c>
      <c r="J926" s="141">
        <f>入力シート!C29</f>
        <v>0</v>
      </c>
      <c r="N926" s="114" t="s">
        <v>564</v>
      </c>
    </row>
    <row r="927" spans="1:14">
      <c r="I927" s="141"/>
    </row>
    <row r="929" spans="1:14" ht="21">
      <c r="D929" s="133"/>
      <c r="E929" s="133"/>
      <c r="F929" s="134" t="s">
        <v>534</v>
      </c>
      <c r="G929" s="133"/>
      <c r="I929" s="927">
        <f>入力シート!C8</f>
        <v>0</v>
      </c>
      <c r="J929" s="927"/>
      <c r="K929" s="928">
        <f>入力シート!C10</f>
        <v>0</v>
      </c>
      <c r="L929" s="928"/>
    </row>
    <row r="930" spans="1:14" ht="21">
      <c r="D930" s="133"/>
      <c r="E930" s="133"/>
      <c r="F930" s="134"/>
      <c r="G930" s="133"/>
      <c r="I930" s="135"/>
      <c r="J930" s="135"/>
      <c r="K930" s="136"/>
      <c r="L930" s="136"/>
    </row>
    <row r="931" spans="1:14" ht="21">
      <c r="D931" s="133"/>
      <c r="E931" s="133"/>
      <c r="F931" s="134"/>
      <c r="G931" s="133"/>
      <c r="I931" s="135"/>
      <c r="J931" s="135"/>
      <c r="K931" s="136"/>
      <c r="L931" s="136"/>
    </row>
    <row r="932" spans="1:14">
      <c r="B932" s="934" t="str">
        <f>開票立会人入力シート!B22</f>
        <v>田舎館村</v>
      </c>
      <c r="C932" s="934"/>
      <c r="D932" s="155" t="s">
        <v>577</v>
      </c>
      <c r="E932" s="133"/>
      <c r="F932" s="134"/>
      <c r="G932" s="133"/>
      <c r="H932" s="140" t="s">
        <v>515</v>
      </c>
      <c r="J932" s="156"/>
      <c r="L932" s="153"/>
    </row>
    <row r="937" spans="1:14">
      <c r="A937" s="289" t="s">
        <v>1333</v>
      </c>
    </row>
    <row r="938" spans="1:14">
      <c r="A938" s="289" t="s">
        <v>1334</v>
      </c>
    </row>
    <row r="939" spans="1:14">
      <c r="A939" s="289" t="s">
        <v>1342</v>
      </c>
    </row>
    <row r="940" spans="1:14">
      <c r="A940" s="289" t="s">
        <v>1343</v>
      </c>
    </row>
    <row r="941" spans="1:14">
      <c r="N941" s="138" t="s">
        <v>456</v>
      </c>
    </row>
    <row r="945" spans="1:14" ht="28.5">
      <c r="A945" s="921" t="s">
        <v>569</v>
      </c>
      <c r="B945" s="921"/>
      <c r="C945" s="921"/>
      <c r="D945" s="921"/>
      <c r="E945" s="921"/>
      <c r="F945" s="921"/>
      <c r="G945" s="921"/>
      <c r="H945" s="921"/>
      <c r="I945" s="921"/>
      <c r="J945" s="921"/>
      <c r="K945" s="921"/>
      <c r="L945" s="921"/>
      <c r="M945" s="921"/>
      <c r="N945" s="921"/>
    </row>
    <row r="949" spans="1:14">
      <c r="G949" s="114" t="s">
        <v>558</v>
      </c>
    </row>
    <row r="951" spans="1:14" ht="18.75">
      <c r="G951" s="114" t="s">
        <v>533</v>
      </c>
      <c r="H951" s="142"/>
      <c r="I951" s="395">
        <f>開票立会人入力シート!K23</f>
        <v>0</v>
      </c>
      <c r="J951" s="142"/>
      <c r="K951" s="142"/>
    </row>
    <row r="952" spans="1:14" ht="18.75">
      <c r="H952" s="142"/>
      <c r="I952" s="142"/>
      <c r="J952" s="142"/>
      <c r="K952" s="142"/>
    </row>
    <row r="953" spans="1:14" ht="18.75">
      <c r="G953" s="114" t="s">
        <v>483</v>
      </c>
      <c r="H953" s="142"/>
      <c r="I953" s="141">
        <f>開票立会人入力シート!H23</f>
        <v>0</v>
      </c>
      <c r="J953" s="142"/>
      <c r="K953" s="141">
        <f>開票立会人入力シート!J23</f>
        <v>0</v>
      </c>
    </row>
    <row r="954" spans="1:14" ht="18.75">
      <c r="H954" s="142"/>
      <c r="I954" s="141"/>
      <c r="J954" s="142"/>
      <c r="K954" s="142"/>
    </row>
    <row r="955" spans="1:14">
      <c r="G955" s="114" t="s">
        <v>534</v>
      </c>
      <c r="I955" s="141">
        <f>開票立会人入力シート!G23</f>
        <v>0</v>
      </c>
      <c r="J955" s="141"/>
      <c r="K955" s="141">
        <f>開票立会人入力シート!I23</f>
        <v>0</v>
      </c>
    </row>
    <row r="956" spans="1:14">
      <c r="I956" s="141"/>
      <c r="J956" s="141"/>
      <c r="K956" s="141"/>
    </row>
    <row r="957" spans="1:14">
      <c r="H957" s="144" t="s">
        <v>562</v>
      </c>
      <c r="I957" s="937" t="str">
        <f>開票立会人入力シート!R23</f>
        <v>S//</v>
      </c>
      <c r="J957" s="938"/>
      <c r="K957" s="938"/>
      <c r="L957" s="144" t="s">
        <v>561</v>
      </c>
      <c r="M957" s="145"/>
    </row>
    <row r="959" spans="1:14" ht="18.75">
      <c r="G959" s="142"/>
    </row>
    <row r="961" spans="1:14">
      <c r="A961" s="114" t="s">
        <v>559</v>
      </c>
      <c r="C961" s="141" t="str">
        <f>入力シート!C1</f>
        <v>令和4年7月10日執行参議院青森県選挙区選出議員選挙</v>
      </c>
    </row>
    <row r="962" spans="1:14">
      <c r="C962" s="141"/>
    </row>
    <row r="963" spans="1:14" ht="18.75">
      <c r="G963" s="142"/>
      <c r="J963" s="142"/>
    </row>
    <row r="964" spans="1:14" ht="18.75">
      <c r="A964" s="114" t="s">
        <v>570</v>
      </c>
      <c r="F964" s="141" t="str">
        <f>開票立会人入力シート!B23</f>
        <v>板柳町</v>
      </c>
      <c r="G964" s="142"/>
      <c r="H964" s="114" t="s">
        <v>571</v>
      </c>
      <c r="J964" s="142"/>
    </row>
    <row r="965" spans="1:14" ht="18.75">
      <c r="G965" s="142"/>
      <c r="J965" s="142"/>
    </row>
    <row r="967" spans="1:14">
      <c r="A967" s="114" t="s">
        <v>563</v>
      </c>
    </row>
    <row r="970" spans="1:14">
      <c r="B970" s="931" t="str">
        <f>開票立会人入力シート!D23</f>
        <v>令和-118年1月0日</v>
      </c>
      <c r="C970" s="932"/>
      <c r="D970" s="932"/>
    </row>
    <row r="973" spans="1:14">
      <c r="B973" s="114" t="s">
        <v>725</v>
      </c>
      <c r="J973" s="141">
        <f>入力シート!C29</f>
        <v>0</v>
      </c>
      <c r="N973" s="114" t="s">
        <v>564</v>
      </c>
    </row>
    <row r="974" spans="1:14">
      <c r="I974" s="141"/>
    </row>
    <row r="976" spans="1:14" ht="21">
      <c r="D976" s="133"/>
      <c r="E976" s="133"/>
      <c r="F976" s="134" t="s">
        <v>534</v>
      </c>
      <c r="G976" s="133"/>
      <c r="I976" s="927">
        <f>入力シート!C8</f>
        <v>0</v>
      </c>
      <c r="J976" s="927"/>
      <c r="K976" s="928">
        <f>入力シート!C10</f>
        <v>0</v>
      </c>
      <c r="L976" s="928"/>
    </row>
    <row r="977" spans="1:14" ht="21">
      <c r="D977" s="133"/>
      <c r="E977" s="133"/>
      <c r="F977" s="134"/>
      <c r="G977" s="133"/>
      <c r="I977" s="135"/>
      <c r="J977" s="135"/>
      <c r="K977" s="136"/>
      <c r="L977" s="136"/>
    </row>
    <row r="978" spans="1:14" ht="21">
      <c r="D978" s="133"/>
      <c r="E978" s="133"/>
      <c r="F978" s="134"/>
      <c r="G978" s="133"/>
      <c r="I978" s="135"/>
      <c r="J978" s="135"/>
      <c r="K978" s="136"/>
      <c r="L978" s="136"/>
    </row>
    <row r="979" spans="1:14">
      <c r="B979" s="934" t="str">
        <f>開票立会人入力シート!B23</f>
        <v>板柳町</v>
      </c>
      <c r="C979" s="934"/>
      <c r="D979" s="155" t="s">
        <v>577</v>
      </c>
      <c r="E979" s="133"/>
      <c r="F979" s="134"/>
      <c r="G979" s="133"/>
      <c r="H979" s="140" t="s">
        <v>515</v>
      </c>
      <c r="J979" s="156"/>
      <c r="L979" s="153"/>
    </row>
    <row r="984" spans="1:14">
      <c r="A984" s="289" t="s">
        <v>1333</v>
      </c>
    </row>
    <row r="985" spans="1:14">
      <c r="A985" s="289" t="s">
        <v>1334</v>
      </c>
    </row>
    <row r="986" spans="1:14">
      <c r="A986" s="289" t="s">
        <v>1342</v>
      </c>
    </row>
    <row r="987" spans="1:14">
      <c r="A987" s="289" t="s">
        <v>1343</v>
      </c>
    </row>
    <row r="988" spans="1:14">
      <c r="N988" s="138" t="s">
        <v>456</v>
      </c>
    </row>
    <row r="992" spans="1:14" ht="28.5">
      <c r="A992" s="921" t="s">
        <v>569</v>
      </c>
      <c r="B992" s="921"/>
      <c r="C992" s="921"/>
      <c r="D992" s="921"/>
      <c r="E992" s="921"/>
      <c r="F992" s="921"/>
      <c r="G992" s="921"/>
      <c r="H992" s="921"/>
      <c r="I992" s="921"/>
      <c r="J992" s="921"/>
      <c r="K992" s="921"/>
      <c r="L992" s="921"/>
      <c r="M992" s="921"/>
      <c r="N992" s="921"/>
    </row>
    <row r="996" spans="1:13">
      <c r="G996" s="114" t="s">
        <v>558</v>
      </c>
    </row>
    <row r="998" spans="1:13" ht="18.75">
      <c r="G998" s="114" t="s">
        <v>533</v>
      </c>
      <c r="H998" s="142"/>
      <c r="I998" s="395">
        <f>開票立会人入力シート!K24</f>
        <v>0</v>
      </c>
      <c r="J998" s="142"/>
      <c r="K998" s="142"/>
    </row>
    <row r="999" spans="1:13" ht="18.75">
      <c r="H999" s="142"/>
      <c r="I999" s="142"/>
      <c r="J999" s="142"/>
      <c r="K999" s="142"/>
    </row>
    <row r="1000" spans="1:13" ht="18.75">
      <c r="G1000" s="114" t="s">
        <v>483</v>
      </c>
      <c r="H1000" s="142"/>
      <c r="I1000" s="141">
        <f>開票立会人入力シート!H24</f>
        <v>0</v>
      </c>
      <c r="J1000" s="142"/>
      <c r="K1000" s="141">
        <f>開票立会人入力シート!J24</f>
        <v>0</v>
      </c>
    </row>
    <row r="1001" spans="1:13" ht="18.75">
      <c r="H1001" s="142"/>
      <c r="I1001" s="141"/>
      <c r="J1001" s="142"/>
      <c r="K1001" s="142"/>
    </row>
    <row r="1002" spans="1:13">
      <c r="G1002" s="114" t="s">
        <v>534</v>
      </c>
      <c r="I1002" s="141">
        <f>開票立会人入力シート!G24</f>
        <v>0</v>
      </c>
      <c r="J1002" s="141"/>
      <c r="K1002" s="141">
        <f>開票立会人入力シート!I24</f>
        <v>0</v>
      </c>
    </row>
    <row r="1003" spans="1:13">
      <c r="I1003" s="141"/>
      <c r="J1003" s="141"/>
      <c r="K1003" s="141"/>
    </row>
    <row r="1004" spans="1:13">
      <c r="H1004" s="144" t="s">
        <v>562</v>
      </c>
      <c r="I1004" s="937" t="str">
        <f>開票立会人入力シート!R24</f>
        <v>S//</v>
      </c>
      <c r="J1004" s="938"/>
      <c r="K1004" s="938"/>
      <c r="L1004" s="144" t="s">
        <v>561</v>
      </c>
      <c r="M1004" s="145"/>
    </row>
    <row r="1006" spans="1:13" ht="18.75">
      <c r="G1006" s="142"/>
    </row>
    <row r="1008" spans="1:13">
      <c r="A1008" s="114" t="s">
        <v>559</v>
      </c>
      <c r="C1008" s="141" t="str">
        <f>入力シート!C1</f>
        <v>令和4年7月10日執行参議院青森県選挙区選出議員選挙</v>
      </c>
    </row>
    <row r="1009" spans="1:14">
      <c r="C1009" s="141"/>
    </row>
    <row r="1010" spans="1:14" ht="18.75">
      <c r="G1010" s="142"/>
      <c r="J1010" s="142"/>
    </row>
    <row r="1011" spans="1:14" ht="18.75">
      <c r="A1011" s="114" t="s">
        <v>570</v>
      </c>
      <c r="F1011" s="141" t="str">
        <f>開票立会人入力シート!B24</f>
        <v>鶴田町</v>
      </c>
      <c r="G1011" s="142"/>
      <c r="H1011" s="114" t="s">
        <v>571</v>
      </c>
      <c r="J1011" s="142"/>
    </row>
    <row r="1012" spans="1:14" ht="18.75">
      <c r="G1012" s="142"/>
      <c r="J1012" s="142"/>
    </row>
    <row r="1014" spans="1:14">
      <c r="A1014" s="114" t="s">
        <v>563</v>
      </c>
    </row>
    <row r="1017" spans="1:14">
      <c r="B1017" s="931" t="str">
        <f>開票立会人入力シート!D24</f>
        <v>令和-118年1月0日</v>
      </c>
      <c r="C1017" s="932"/>
      <c r="D1017" s="932"/>
    </row>
    <row r="1020" spans="1:14">
      <c r="B1020" s="114" t="s">
        <v>725</v>
      </c>
      <c r="J1020" s="141">
        <f>入力シート!C29</f>
        <v>0</v>
      </c>
      <c r="N1020" s="114" t="s">
        <v>564</v>
      </c>
    </row>
    <row r="1021" spans="1:14">
      <c r="I1021" s="141"/>
    </row>
    <row r="1023" spans="1:14" ht="21">
      <c r="D1023" s="133"/>
      <c r="E1023" s="133"/>
      <c r="F1023" s="134" t="s">
        <v>534</v>
      </c>
      <c r="G1023" s="133"/>
      <c r="I1023" s="927">
        <f>入力シート!C8</f>
        <v>0</v>
      </c>
      <c r="J1023" s="927"/>
      <c r="K1023" s="928">
        <f>入力シート!C10</f>
        <v>0</v>
      </c>
      <c r="L1023" s="928"/>
    </row>
    <row r="1024" spans="1:14" ht="21">
      <c r="D1024" s="133"/>
      <c r="E1024" s="133"/>
      <c r="F1024" s="134"/>
      <c r="G1024" s="133"/>
      <c r="I1024" s="135"/>
      <c r="J1024" s="135"/>
      <c r="K1024" s="136"/>
      <c r="L1024" s="136"/>
    </row>
    <row r="1025" spans="1:14" ht="21">
      <c r="D1025" s="133"/>
      <c r="E1025" s="133"/>
      <c r="F1025" s="134"/>
      <c r="G1025" s="133"/>
      <c r="I1025" s="135"/>
      <c r="J1025" s="135"/>
      <c r="K1025" s="136"/>
      <c r="L1025" s="136"/>
    </row>
    <row r="1026" spans="1:14">
      <c r="B1026" s="934" t="str">
        <f>開票立会人入力シート!B24</f>
        <v>鶴田町</v>
      </c>
      <c r="C1026" s="934"/>
      <c r="D1026" s="155" t="s">
        <v>577</v>
      </c>
      <c r="E1026" s="133"/>
      <c r="F1026" s="134"/>
      <c r="G1026" s="133"/>
      <c r="H1026" s="140" t="s">
        <v>515</v>
      </c>
      <c r="J1026" s="156"/>
      <c r="L1026" s="153"/>
    </row>
    <row r="1031" spans="1:14">
      <c r="A1031" s="289" t="s">
        <v>1333</v>
      </c>
    </row>
    <row r="1032" spans="1:14">
      <c r="A1032" s="289" t="s">
        <v>1334</v>
      </c>
    </row>
    <row r="1033" spans="1:14">
      <c r="A1033" s="289" t="s">
        <v>1342</v>
      </c>
    </row>
    <row r="1034" spans="1:14">
      <c r="A1034" s="289" t="s">
        <v>1343</v>
      </c>
    </row>
    <row r="1035" spans="1:14">
      <c r="N1035" s="138" t="s">
        <v>456</v>
      </c>
    </row>
    <row r="1039" spans="1:14" ht="28.5">
      <c r="A1039" s="921" t="s">
        <v>569</v>
      </c>
      <c r="B1039" s="921"/>
      <c r="C1039" s="921"/>
      <c r="D1039" s="921"/>
      <c r="E1039" s="921"/>
      <c r="F1039" s="921"/>
      <c r="G1039" s="921"/>
      <c r="H1039" s="921"/>
      <c r="I1039" s="921"/>
      <c r="J1039" s="921"/>
      <c r="K1039" s="921"/>
      <c r="L1039" s="921"/>
      <c r="M1039" s="921"/>
      <c r="N1039" s="921"/>
    </row>
    <row r="1043" spans="1:13">
      <c r="G1043" s="114" t="s">
        <v>558</v>
      </c>
    </row>
    <row r="1045" spans="1:13" ht="18.75">
      <c r="G1045" s="114" t="s">
        <v>533</v>
      </c>
      <c r="H1045" s="142"/>
      <c r="I1045" s="395">
        <f>開票立会人入力シート!K25</f>
        <v>0</v>
      </c>
      <c r="J1045" s="142"/>
      <c r="K1045" s="142"/>
    </row>
    <row r="1046" spans="1:13" ht="18.75">
      <c r="H1046" s="142"/>
      <c r="I1046" s="142"/>
      <c r="J1046" s="142"/>
      <c r="K1046" s="142"/>
    </row>
    <row r="1047" spans="1:13" ht="18.75">
      <c r="G1047" s="114" t="s">
        <v>483</v>
      </c>
      <c r="H1047" s="142"/>
      <c r="I1047" s="141">
        <f>開票立会人入力シート!H25</f>
        <v>0</v>
      </c>
      <c r="J1047" s="142"/>
      <c r="K1047" s="141">
        <f>開票立会人入力シート!J25</f>
        <v>0</v>
      </c>
    </row>
    <row r="1048" spans="1:13" ht="18.75">
      <c r="H1048" s="142"/>
      <c r="I1048" s="141"/>
      <c r="J1048" s="142"/>
      <c r="K1048" s="142"/>
    </row>
    <row r="1049" spans="1:13">
      <c r="G1049" s="114" t="s">
        <v>534</v>
      </c>
      <c r="I1049" s="141">
        <f>開票立会人入力シート!G25</f>
        <v>0</v>
      </c>
      <c r="J1049" s="141"/>
      <c r="K1049" s="141">
        <f>開票立会人入力シート!I25</f>
        <v>0</v>
      </c>
    </row>
    <row r="1050" spans="1:13">
      <c r="I1050" s="141"/>
      <c r="J1050" s="141"/>
      <c r="K1050" s="141"/>
    </row>
    <row r="1051" spans="1:13">
      <c r="H1051" s="144" t="s">
        <v>562</v>
      </c>
      <c r="I1051" s="937" t="str">
        <f>開票立会人入力シート!R25</f>
        <v>S//</v>
      </c>
      <c r="J1051" s="938"/>
      <c r="K1051" s="938"/>
      <c r="L1051" s="144" t="s">
        <v>561</v>
      </c>
      <c r="M1051" s="145"/>
    </row>
    <row r="1053" spans="1:13" ht="18.75">
      <c r="G1053" s="142"/>
    </row>
    <row r="1055" spans="1:13">
      <c r="A1055" s="114" t="s">
        <v>559</v>
      </c>
      <c r="C1055" s="141" t="str">
        <f>入力シート!C1</f>
        <v>令和4年7月10日執行参議院青森県選挙区選出議員選挙</v>
      </c>
    </row>
    <row r="1056" spans="1:13">
      <c r="C1056" s="141"/>
    </row>
    <row r="1057" spans="1:14" ht="18.75">
      <c r="G1057" s="142"/>
      <c r="J1057" s="142"/>
    </row>
    <row r="1058" spans="1:14" ht="18.75">
      <c r="A1058" s="114" t="s">
        <v>570</v>
      </c>
      <c r="F1058" s="141" t="str">
        <f>開票立会人入力シート!B25</f>
        <v>中泊町</v>
      </c>
      <c r="G1058" s="142"/>
      <c r="H1058" s="114" t="s">
        <v>571</v>
      </c>
      <c r="J1058" s="142"/>
    </row>
    <row r="1059" spans="1:14" ht="18.75">
      <c r="G1059" s="142"/>
      <c r="J1059" s="142"/>
    </row>
    <row r="1061" spans="1:14">
      <c r="A1061" s="114" t="s">
        <v>563</v>
      </c>
    </row>
    <row r="1064" spans="1:14">
      <c r="B1064" s="931" t="str">
        <f>開票立会人入力シート!D25</f>
        <v>令和-118年1月0日</v>
      </c>
      <c r="C1064" s="932"/>
      <c r="D1064" s="932"/>
    </row>
    <row r="1067" spans="1:14">
      <c r="B1067" s="114" t="s">
        <v>725</v>
      </c>
      <c r="J1067" s="141">
        <f>入力シート!C29</f>
        <v>0</v>
      </c>
      <c r="N1067" s="114" t="s">
        <v>564</v>
      </c>
    </row>
    <row r="1068" spans="1:14">
      <c r="I1068" s="141"/>
    </row>
    <row r="1070" spans="1:14" ht="21">
      <c r="D1070" s="133"/>
      <c r="E1070" s="133"/>
      <c r="F1070" s="134" t="s">
        <v>534</v>
      </c>
      <c r="G1070" s="133"/>
      <c r="I1070" s="927">
        <f>入力シート!C8</f>
        <v>0</v>
      </c>
      <c r="J1070" s="927"/>
      <c r="K1070" s="928">
        <f>入力シート!C10</f>
        <v>0</v>
      </c>
      <c r="L1070" s="928"/>
    </row>
    <row r="1071" spans="1:14" ht="21">
      <c r="D1071" s="133"/>
      <c r="E1071" s="133"/>
      <c r="F1071" s="134"/>
      <c r="G1071" s="133"/>
      <c r="I1071" s="135"/>
      <c r="J1071" s="135"/>
      <c r="K1071" s="136"/>
      <c r="L1071" s="136"/>
    </row>
    <row r="1072" spans="1:14" ht="21">
      <c r="D1072" s="133"/>
      <c r="E1072" s="133"/>
      <c r="F1072" s="134"/>
      <c r="G1072" s="133"/>
      <c r="I1072" s="135"/>
      <c r="J1072" s="135"/>
      <c r="K1072" s="136"/>
      <c r="L1072" s="136"/>
    </row>
    <row r="1073" spans="1:14">
      <c r="B1073" s="934" t="str">
        <f>開票立会人入力シート!B25</f>
        <v>中泊町</v>
      </c>
      <c r="C1073" s="934"/>
      <c r="D1073" s="155" t="s">
        <v>577</v>
      </c>
      <c r="E1073" s="133"/>
      <c r="F1073" s="134"/>
      <c r="G1073" s="133"/>
      <c r="H1073" s="140" t="s">
        <v>515</v>
      </c>
      <c r="J1073" s="156"/>
      <c r="L1073" s="153"/>
    </row>
    <row r="1078" spans="1:14">
      <c r="A1078" s="289" t="s">
        <v>1333</v>
      </c>
    </row>
    <row r="1079" spans="1:14">
      <c r="A1079" s="289" t="s">
        <v>1334</v>
      </c>
    </row>
    <row r="1080" spans="1:14">
      <c r="A1080" s="289" t="s">
        <v>1342</v>
      </c>
    </row>
    <row r="1081" spans="1:14">
      <c r="A1081" s="289" t="s">
        <v>1343</v>
      </c>
    </row>
    <row r="1082" spans="1:14">
      <c r="N1082" s="138" t="s">
        <v>456</v>
      </c>
    </row>
    <row r="1086" spans="1:14" ht="28.5">
      <c r="A1086" s="921" t="s">
        <v>569</v>
      </c>
      <c r="B1086" s="921"/>
      <c r="C1086" s="921"/>
      <c r="D1086" s="921"/>
      <c r="E1086" s="921"/>
      <c r="F1086" s="921"/>
      <c r="G1086" s="921"/>
      <c r="H1086" s="921"/>
      <c r="I1086" s="921"/>
      <c r="J1086" s="921"/>
      <c r="K1086" s="921"/>
      <c r="L1086" s="921"/>
      <c r="M1086" s="921"/>
      <c r="N1086" s="921"/>
    </row>
    <row r="1090" spans="1:13">
      <c r="G1090" s="114" t="s">
        <v>558</v>
      </c>
    </row>
    <row r="1092" spans="1:13" ht="18.75">
      <c r="G1092" s="114" t="s">
        <v>533</v>
      </c>
      <c r="H1092" s="142"/>
      <c r="I1092" s="395">
        <f>開票立会人入力シート!K26</f>
        <v>0</v>
      </c>
      <c r="J1092" s="142"/>
      <c r="K1092" s="142"/>
    </row>
    <row r="1093" spans="1:13" ht="18.75">
      <c r="H1093" s="142"/>
      <c r="I1093" s="142"/>
      <c r="J1093" s="142"/>
      <c r="K1093" s="142"/>
    </row>
    <row r="1094" spans="1:13" ht="18.75">
      <c r="G1094" s="114" t="s">
        <v>483</v>
      </c>
      <c r="H1094" s="142"/>
      <c r="I1094" s="141">
        <f>開票立会人入力シート!H26</f>
        <v>0</v>
      </c>
      <c r="J1094" s="142"/>
      <c r="K1094" s="141">
        <f>開票立会人入力シート!J26</f>
        <v>0</v>
      </c>
    </row>
    <row r="1095" spans="1:13" ht="18.75">
      <c r="H1095" s="142"/>
      <c r="I1095" s="141"/>
      <c r="J1095" s="142"/>
      <c r="K1095" s="142"/>
    </row>
    <row r="1096" spans="1:13">
      <c r="G1096" s="114" t="s">
        <v>534</v>
      </c>
      <c r="I1096" s="141">
        <f>開票立会人入力シート!G26</f>
        <v>0</v>
      </c>
      <c r="J1096" s="141"/>
      <c r="K1096" s="141">
        <f>開票立会人入力シート!I26</f>
        <v>0</v>
      </c>
    </row>
    <row r="1097" spans="1:13">
      <c r="I1097" s="141"/>
      <c r="J1097" s="141"/>
      <c r="K1097" s="141"/>
    </row>
    <row r="1098" spans="1:13">
      <c r="H1098" s="144" t="s">
        <v>562</v>
      </c>
      <c r="I1098" s="937" t="str">
        <f>開票立会人入力シート!R26</f>
        <v>S//</v>
      </c>
      <c r="J1098" s="938"/>
      <c r="K1098" s="938"/>
      <c r="L1098" s="144" t="s">
        <v>561</v>
      </c>
      <c r="M1098" s="145"/>
    </row>
    <row r="1100" spans="1:13" ht="18.75">
      <c r="G1100" s="142"/>
    </row>
    <row r="1102" spans="1:13">
      <c r="A1102" s="114" t="s">
        <v>559</v>
      </c>
      <c r="C1102" s="141" t="str">
        <f>入力シート!C1</f>
        <v>令和4年7月10日執行参議院青森県選挙区選出議員選挙</v>
      </c>
    </row>
    <row r="1103" spans="1:13">
      <c r="C1103" s="141"/>
    </row>
    <row r="1104" spans="1:13" ht="18.75">
      <c r="G1104" s="142"/>
      <c r="J1104" s="142"/>
    </row>
    <row r="1105" spans="1:14" ht="18.75">
      <c r="A1105" s="114" t="s">
        <v>570</v>
      </c>
      <c r="F1105" s="141" t="str">
        <f>開票立会人入力シート!B26</f>
        <v>野辺地町</v>
      </c>
      <c r="G1105" s="142"/>
      <c r="H1105" s="114" t="s">
        <v>571</v>
      </c>
      <c r="J1105" s="142"/>
    </row>
    <row r="1106" spans="1:14" ht="18.75">
      <c r="G1106" s="142"/>
      <c r="J1106" s="142"/>
    </row>
    <row r="1108" spans="1:14">
      <c r="A1108" s="114" t="s">
        <v>563</v>
      </c>
    </row>
    <row r="1111" spans="1:14">
      <c r="B1111" s="931" t="str">
        <f>開票立会人入力シート!D26</f>
        <v>令和-118年1月0日</v>
      </c>
      <c r="C1111" s="932"/>
      <c r="D1111" s="932"/>
    </row>
    <row r="1114" spans="1:14">
      <c r="B1114" s="114" t="s">
        <v>725</v>
      </c>
      <c r="J1114" s="141">
        <f>入力シート!C29</f>
        <v>0</v>
      </c>
      <c r="N1114" s="114" t="s">
        <v>564</v>
      </c>
    </row>
    <row r="1115" spans="1:14">
      <c r="I1115" s="141"/>
    </row>
    <row r="1117" spans="1:14" ht="21">
      <c r="D1117" s="133"/>
      <c r="E1117" s="133"/>
      <c r="F1117" s="134" t="s">
        <v>534</v>
      </c>
      <c r="G1117" s="133"/>
      <c r="I1117" s="927">
        <f>入力シート!C8</f>
        <v>0</v>
      </c>
      <c r="J1117" s="927"/>
      <c r="K1117" s="928">
        <f>入力シート!C10</f>
        <v>0</v>
      </c>
      <c r="L1117" s="928"/>
    </row>
    <row r="1118" spans="1:14" ht="21">
      <c r="D1118" s="133"/>
      <c r="E1118" s="133"/>
      <c r="F1118" s="134"/>
      <c r="G1118" s="133"/>
      <c r="I1118" s="135"/>
      <c r="J1118" s="135"/>
      <c r="K1118" s="136"/>
      <c r="L1118" s="136"/>
    </row>
    <row r="1119" spans="1:14" ht="21">
      <c r="D1119" s="133"/>
      <c r="E1119" s="133"/>
      <c r="F1119" s="134"/>
      <c r="G1119" s="133"/>
      <c r="I1119" s="135"/>
      <c r="J1119" s="135"/>
      <c r="K1119" s="136"/>
      <c r="L1119" s="136"/>
    </row>
    <row r="1120" spans="1:14">
      <c r="B1120" s="934" t="str">
        <f>開票立会人入力シート!B26</f>
        <v>野辺地町</v>
      </c>
      <c r="C1120" s="934"/>
      <c r="D1120" s="155" t="s">
        <v>577</v>
      </c>
      <c r="E1120" s="133"/>
      <c r="F1120" s="134"/>
      <c r="G1120" s="133"/>
      <c r="H1120" s="140" t="s">
        <v>515</v>
      </c>
      <c r="J1120" s="156"/>
      <c r="L1120" s="153"/>
    </row>
    <row r="1125" spans="1:14">
      <c r="A1125" s="289" t="s">
        <v>1333</v>
      </c>
    </row>
    <row r="1126" spans="1:14">
      <c r="A1126" s="289" t="s">
        <v>1334</v>
      </c>
    </row>
    <row r="1127" spans="1:14">
      <c r="A1127" s="289" t="s">
        <v>1342</v>
      </c>
    </row>
    <row r="1128" spans="1:14">
      <c r="A1128" s="289" t="s">
        <v>1343</v>
      </c>
    </row>
    <row r="1129" spans="1:14">
      <c r="N1129" s="138" t="s">
        <v>456</v>
      </c>
    </row>
    <row r="1133" spans="1:14" ht="28.5">
      <c r="A1133" s="921" t="s">
        <v>569</v>
      </c>
      <c r="B1133" s="921"/>
      <c r="C1133" s="921"/>
      <c r="D1133" s="921"/>
      <c r="E1133" s="921"/>
      <c r="F1133" s="921"/>
      <c r="G1133" s="921"/>
      <c r="H1133" s="921"/>
      <c r="I1133" s="921"/>
      <c r="J1133" s="921"/>
      <c r="K1133" s="921"/>
      <c r="L1133" s="921"/>
      <c r="M1133" s="921"/>
      <c r="N1133" s="921"/>
    </row>
    <row r="1137" spans="1:13">
      <c r="G1137" s="114" t="s">
        <v>558</v>
      </c>
    </row>
    <row r="1139" spans="1:13" ht="18.75">
      <c r="G1139" s="114" t="s">
        <v>533</v>
      </c>
      <c r="H1139" s="142"/>
      <c r="I1139" s="395">
        <f>開票立会人入力シート!K27</f>
        <v>0</v>
      </c>
      <c r="J1139" s="142"/>
      <c r="K1139" s="142"/>
    </row>
    <row r="1140" spans="1:13" ht="18.75">
      <c r="H1140" s="142"/>
      <c r="I1140" s="142"/>
      <c r="J1140" s="142"/>
      <c r="K1140" s="142"/>
    </row>
    <row r="1141" spans="1:13" ht="18.75">
      <c r="G1141" s="114" t="s">
        <v>483</v>
      </c>
      <c r="H1141" s="142"/>
      <c r="I1141" s="141">
        <f>開票立会人入力シート!H27</f>
        <v>0</v>
      </c>
      <c r="J1141" s="142"/>
      <c r="K1141" s="141">
        <f>開票立会人入力シート!J27</f>
        <v>0</v>
      </c>
    </row>
    <row r="1142" spans="1:13" ht="18.75">
      <c r="H1142" s="142"/>
      <c r="I1142" s="141"/>
      <c r="J1142" s="142"/>
      <c r="K1142" s="142"/>
    </row>
    <row r="1143" spans="1:13">
      <c r="G1143" s="114" t="s">
        <v>534</v>
      </c>
      <c r="I1143" s="141">
        <f>開票立会人入力シート!G27</f>
        <v>0</v>
      </c>
      <c r="J1143" s="141"/>
      <c r="K1143" s="141">
        <f>開票立会人入力シート!I27</f>
        <v>0</v>
      </c>
    </row>
    <row r="1144" spans="1:13">
      <c r="I1144" s="141"/>
      <c r="J1144" s="141"/>
      <c r="K1144" s="141"/>
    </row>
    <row r="1145" spans="1:13">
      <c r="H1145" s="144" t="s">
        <v>562</v>
      </c>
      <c r="I1145" s="937" t="str">
        <f>開票立会人入力シート!R27</f>
        <v>S//</v>
      </c>
      <c r="J1145" s="938"/>
      <c r="K1145" s="938"/>
      <c r="L1145" s="144" t="s">
        <v>561</v>
      </c>
      <c r="M1145" s="145"/>
    </row>
    <row r="1147" spans="1:13" ht="18.75">
      <c r="G1147" s="142"/>
    </row>
    <row r="1149" spans="1:13">
      <c r="A1149" s="114" t="s">
        <v>559</v>
      </c>
      <c r="C1149" s="141" t="str">
        <f>入力シート!C1</f>
        <v>令和4年7月10日執行参議院青森県選挙区選出議員選挙</v>
      </c>
    </row>
    <row r="1150" spans="1:13">
      <c r="C1150" s="141"/>
    </row>
    <row r="1151" spans="1:13" ht="18.75">
      <c r="G1151" s="142"/>
      <c r="J1151" s="142"/>
    </row>
    <row r="1152" spans="1:13" ht="18.75">
      <c r="A1152" s="114" t="s">
        <v>570</v>
      </c>
      <c r="F1152" s="141" t="str">
        <f>開票立会人入力シート!B27</f>
        <v>七戸町</v>
      </c>
      <c r="G1152" s="142"/>
      <c r="H1152" s="114" t="s">
        <v>571</v>
      </c>
      <c r="J1152" s="142"/>
    </row>
    <row r="1153" spans="1:14" ht="18.75">
      <c r="G1153" s="142"/>
      <c r="J1153" s="142"/>
    </row>
    <row r="1155" spans="1:14">
      <c r="A1155" s="114" t="s">
        <v>563</v>
      </c>
    </row>
    <row r="1158" spans="1:14">
      <c r="B1158" s="931" t="str">
        <f>開票立会人入力シート!D27</f>
        <v>令和-118年1月0日</v>
      </c>
      <c r="C1158" s="932"/>
      <c r="D1158" s="932"/>
    </row>
    <row r="1161" spans="1:14">
      <c r="B1161" s="114" t="s">
        <v>725</v>
      </c>
      <c r="J1161" s="141">
        <f>入力シート!C29</f>
        <v>0</v>
      </c>
      <c r="N1161" s="114" t="s">
        <v>564</v>
      </c>
    </row>
    <row r="1162" spans="1:14">
      <c r="I1162" s="141"/>
    </row>
    <row r="1164" spans="1:14" ht="21">
      <c r="D1164" s="133"/>
      <c r="E1164" s="133"/>
      <c r="F1164" s="134" t="s">
        <v>534</v>
      </c>
      <c r="G1164" s="133"/>
      <c r="I1164" s="927">
        <f>入力シート!C8</f>
        <v>0</v>
      </c>
      <c r="J1164" s="927"/>
      <c r="K1164" s="928">
        <f>入力シート!C10</f>
        <v>0</v>
      </c>
      <c r="L1164" s="928"/>
    </row>
    <row r="1165" spans="1:14" ht="21">
      <c r="D1165" s="133"/>
      <c r="E1165" s="133"/>
      <c r="F1165" s="134"/>
      <c r="G1165" s="133"/>
      <c r="I1165" s="135"/>
      <c r="J1165" s="135"/>
      <c r="K1165" s="136"/>
      <c r="L1165" s="136"/>
    </row>
    <row r="1166" spans="1:14" ht="21">
      <c r="D1166" s="133"/>
      <c r="E1166" s="133"/>
      <c r="F1166" s="134"/>
      <c r="G1166" s="133"/>
      <c r="I1166" s="135"/>
      <c r="J1166" s="135"/>
      <c r="K1166" s="136"/>
      <c r="L1166" s="136"/>
    </row>
    <row r="1167" spans="1:14">
      <c r="B1167" s="934" t="str">
        <f>開票立会人入力シート!B27</f>
        <v>七戸町</v>
      </c>
      <c r="C1167" s="934"/>
      <c r="D1167" s="155" t="s">
        <v>577</v>
      </c>
      <c r="E1167" s="133"/>
      <c r="F1167" s="134"/>
      <c r="G1167" s="133"/>
      <c r="H1167" s="140" t="s">
        <v>515</v>
      </c>
      <c r="J1167" s="156"/>
      <c r="L1167" s="153"/>
    </row>
    <row r="1172" spans="1:14">
      <c r="A1172" s="289" t="s">
        <v>1333</v>
      </c>
    </row>
    <row r="1173" spans="1:14">
      <c r="A1173" s="289" t="s">
        <v>1334</v>
      </c>
    </row>
    <row r="1174" spans="1:14">
      <c r="A1174" s="289" t="s">
        <v>1342</v>
      </c>
    </row>
    <row r="1175" spans="1:14">
      <c r="A1175" s="289" t="s">
        <v>1343</v>
      </c>
    </row>
    <row r="1176" spans="1:14">
      <c r="N1176" s="138" t="s">
        <v>456</v>
      </c>
    </row>
    <row r="1180" spans="1:14" ht="28.5">
      <c r="A1180" s="921" t="s">
        <v>569</v>
      </c>
      <c r="B1180" s="921"/>
      <c r="C1180" s="921"/>
      <c r="D1180" s="921"/>
      <c r="E1180" s="921"/>
      <c r="F1180" s="921"/>
      <c r="G1180" s="921"/>
      <c r="H1180" s="921"/>
      <c r="I1180" s="921"/>
      <c r="J1180" s="921"/>
      <c r="K1180" s="921"/>
      <c r="L1180" s="921"/>
      <c r="M1180" s="921"/>
      <c r="N1180" s="921"/>
    </row>
    <row r="1184" spans="1:14">
      <c r="G1184" s="114" t="s">
        <v>558</v>
      </c>
    </row>
    <row r="1186" spans="1:13" ht="18.75">
      <c r="G1186" s="114" t="s">
        <v>533</v>
      </c>
      <c r="H1186" s="142"/>
      <c r="I1186" s="395">
        <f>開票立会人入力シート!K28</f>
        <v>0</v>
      </c>
      <c r="J1186" s="142"/>
      <c r="K1186" s="142"/>
    </row>
    <row r="1187" spans="1:13" ht="18.75">
      <c r="H1187" s="142"/>
      <c r="I1187" s="142"/>
      <c r="J1187" s="142"/>
      <c r="K1187" s="142"/>
    </row>
    <row r="1188" spans="1:13" ht="18.75">
      <c r="G1188" s="114" t="s">
        <v>483</v>
      </c>
      <c r="H1188" s="142"/>
      <c r="I1188" s="141">
        <f>開票立会人入力シート!H28</f>
        <v>0</v>
      </c>
      <c r="J1188" s="142"/>
      <c r="K1188" s="141">
        <f>開票立会人入力シート!J28</f>
        <v>0</v>
      </c>
    </row>
    <row r="1189" spans="1:13" ht="18.75">
      <c r="H1189" s="142"/>
      <c r="I1189" s="141"/>
      <c r="J1189" s="142"/>
      <c r="K1189" s="142"/>
    </row>
    <row r="1190" spans="1:13">
      <c r="G1190" s="114" t="s">
        <v>534</v>
      </c>
      <c r="I1190" s="141">
        <f>開票立会人入力シート!G28</f>
        <v>0</v>
      </c>
      <c r="J1190" s="141"/>
      <c r="K1190" s="141">
        <f>開票立会人入力シート!I28</f>
        <v>0</v>
      </c>
    </row>
    <row r="1191" spans="1:13">
      <c r="I1191" s="141"/>
      <c r="J1191" s="141"/>
      <c r="K1191" s="141"/>
    </row>
    <row r="1192" spans="1:13">
      <c r="H1192" s="144" t="s">
        <v>562</v>
      </c>
      <c r="I1192" s="937" t="str">
        <f>開票立会人入力シート!R28</f>
        <v>S//</v>
      </c>
      <c r="J1192" s="938"/>
      <c r="K1192" s="938"/>
      <c r="L1192" s="144" t="s">
        <v>561</v>
      </c>
      <c r="M1192" s="145"/>
    </row>
    <row r="1194" spans="1:13" ht="18.75">
      <c r="G1194" s="142"/>
    </row>
    <row r="1196" spans="1:13">
      <c r="A1196" s="114" t="s">
        <v>559</v>
      </c>
      <c r="C1196" s="141" t="str">
        <f>入力シート!C1</f>
        <v>令和4年7月10日執行参議院青森県選挙区選出議員選挙</v>
      </c>
    </row>
    <row r="1197" spans="1:13">
      <c r="C1197" s="141"/>
    </row>
    <row r="1198" spans="1:13" ht="18.75">
      <c r="G1198" s="142"/>
      <c r="J1198" s="142"/>
    </row>
    <row r="1199" spans="1:13" ht="18.75">
      <c r="A1199" s="114" t="s">
        <v>570</v>
      </c>
      <c r="F1199" s="141" t="str">
        <f>開票立会人入力シート!B28</f>
        <v>六戸町</v>
      </c>
      <c r="G1199" s="142"/>
      <c r="H1199" s="114" t="s">
        <v>571</v>
      </c>
      <c r="J1199" s="142"/>
    </row>
    <row r="1200" spans="1:13" ht="18.75">
      <c r="G1200" s="142"/>
      <c r="J1200" s="142"/>
    </row>
    <row r="1202" spans="1:14">
      <c r="A1202" s="114" t="s">
        <v>563</v>
      </c>
    </row>
    <row r="1205" spans="1:14">
      <c r="B1205" s="931" t="str">
        <f>開票立会人入力シート!D28</f>
        <v>令和-118年1月0日</v>
      </c>
      <c r="C1205" s="932"/>
      <c r="D1205" s="932"/>
    </row>
    <row r="1208" spans="1:14">
      <c r="B1208" s="114" t="s">
        <v>725</v>
      </c>
      <c r="J1208" s="141">
        <f>入力シート!C29</f>
        <v>0</v>
      </c>
      <c r="N1208" s="114" t="s">
        <v>564</v>
      </c>
    </row>
    <row r="1209" spans="1:14">
      <c r="I1209" s="141"/>
    </row>
    <row r="1211" spans="1:14" ht="21">
      <c r="D1211" s="133"/>
      <c r="E1211" s="133"/>
      <c r="F1211" s="134" t="s">
        <v>534</v>
      </c>
      <c r="G1211" s="133"/>
      <c r="I1211" s="927">
        <f>入力シート!C8</f>
        <v>0</v>
      </c>
      <c r="J1211" s="927"/>
      <c r="K1211" s="928">
        <f>入力シート!C10</f>
        <v>0</v>
      </c>
      <c r="L1211" s="928"/>
    </row>
    <row r="1212" spans="1:14" ht="21">
      <c r="D1212" s="133"/>
      <c r="E1212" s="133"/>
      <c r="F1212" s="134"/>
      <c r="G1212" s="133"/>
      <c r="I1212" s="135"/>
      <c r="J1212" s="135"/>
      <c r="K1212" s="136"/>
      <c r="L1212" s="136"/>
    </row>
    <row r="1213" spans="1:14" ht="21">
      <c r="D1213" s="133"/>
      <c r="E1213" s="133"/>
      <c r="F1213" s="134"/>
      <c r="G1213" s="133"/>
      <c r="I1213" s="135"/>
      <c r="J1213" s="135"/>
      <c r="K1213" s="136"/>
      <c r="L1213" s="136"/>
    </row>
    <row r="1214" spans="1:14">
      <c r="B1214" s="934" t="str">
        <f>開票立会人入力シート!B28</f>
        <v>六戸町</v>
      </c>
      <c r="C1214" s="934"/>
      <c r="D1214" s="155" t="s">
        <v>577</v>
      </c>
      <c r="E1214" s="133"/>
      <c r="F1214" s="134"/>
      <c r="G1214" s="133"/>
      <c r="H1214" s="140" t="s">
        <v>515</v>
      </c>
      <c r="J1214" s="156"/>
      <c r="L1214" s="153"/>
    </row>
    <row r="1219" spans="1:14">
      <c r="A1219" s="289" t="s">
        <v>1333</v>
      </c>
    </row>
    <row r="1220" spans="1:14">
      <c r="A1220" s="289" t="s">
        <v>1334</v>
      </c>
    </row>
    <row r="1221" spans="1:14">
      <c r="A1221" s="289" t="s">
        <v>1342</v>
      </c>
    </row>
    <row r="1222" spans="1:14">
      <c r="A1222" s="289" t="s">
        <v>1343</v>
      </c>
    </row>
    <row r="1223" spans="1:14">
      <c r="N1223" s="138" t="s">
        <v>456</v>
      </c>
    </row>
    <row r="1227" spans="1:14" ht="28.5">
      <c r="A1227" s="921" t="s">
        <v>569</v>
      </c>
      <c r="B1227" s="921"/>
      <c r="C1227" s="921"/>
      <c r="D1227" s="921"/>
      <c r="E1227" s="921"/>
      <c r="F1227" s="921"/>
      <c r="G1227" s="921"/>
      <c r="H1227" s="921"/>
      <c r="I1227" s="921"/>
      <c r="J1227" s="921"/>
      <c r="K1227" s="921"/>
      <c r="L1227" s="921"/>
      <c r="M1227" s="921"/>
      <c r="N1227" s="921"/>
    </row>
    <row r="1231" spans="1:14">
      <c r="G1231" s="114" t="s">
        <v>558</v>
      </c>
    </row>
    <row r="1233" spans="1:13" ht="18.75">
      <c r="G1233" s="114" t="s">
        <v>533</v>
      </c>
      <c r="H1233" s="142"/>
      <c r="I1233" s="395">
        <f>開票立会人入力シート!K29</f>
        <v>0</v>
      </c>
      <c r="J1233" s="142"/>
      <c r="K1233" s="142"/>
    </row>
    <row r="1234" spans="1:13" ht="18.75">
      <c r="H1234" s="142"/>
      <c r="I1234" s="142"/>
      <c r="J1234" s="142"/>
      <c r="K1234" s="142"/>
    </row>
    <row r="1235" spans="1:13" ht="18.75">
      <c r="G1235" s="114" t="s">
        <v>483</v>
      </c>
      <c r="H1235" s="142"/>
      <c r="I1235" s="141">
        <f>開票立会人入力シート!H29</f>
        <v>0</v>
      </c>
      <c r="J1235" s="142"/>
      <c r="K1235" s="141">
        <f>開票立会人入力シート!J29</f>
        <v>0</v>
      </c>
    </row>
    <row r="1236" spans="1:13" ht="18.75">
      <c r="H1236" s="142"/>
      <c r="I1236" s="141"/>
      <c r="J1236" s="142"/>
      <c r="K1236" s="142"/>
    </row>
    <row r="1237" spans="1:13">
      <c r="G1237" s="114" t="s">
        <v>534</v>
      </c>
      <c r="I1237" s="141">
        <f>開票立会人入力シート!G29</f>
        <v>0</v>
      </c>
      <c r="J1237" s="141"/>
      <c r="K1237" s="141">
        <f>開票立会人入力シート!I29</f>
        <v>0</v>
      </c>
    </row>
    <row r="1238" spans="1:13">
      <c r="I1238" s="141"/>
      <c r="J1238" s="141"/>
      <c r="K1238" s="141"/>
    </row>
    <row r="1239" spans="1:13">
      <c r="H1239" s="144" t="s">
        <v>562</v>
      </c>
      <c r="I1239" s="937" t="str">
        <f>開票立会人入力シート!R29</f>
        <v>S//</v>
      </c>
      <c r="J1239" s="938"/>
      <c r="K1239" s="938"/>
      <c r="L1239" s="144" t="s">
        <v>561</v>
      </c>
      <c r="M1239" s="145"/>
    </row>
    <row r="1241" spans="1:13" ht="18.75">
      <c r="G1241" s="142"/>
    </row>
    <row r="1243" spans="1:13">
      <c r="A1243" s="114" t="s">
        <v>559</v>
      </c>
      <c r="C1243" s="141" t="str">
        <f>入力シート!C1</f>
        <v>令和4年7月10日執行参議院青森県選挙区選出議員選挙</v>
      </c>
    </row>
    <row r="1244" spans="1:13">
      <c r="C1244" s="141"/>
    </row>
    <row r="1245" spans="1:13" ht="18.75">
      <c r="G1245" s="142"/>
      <c r="J1245" s="142"/>
    </row>
    <row r="1246" spans="1:13" ht="18.75">
      <c r="A1246" s="114" t="s">
        <v>570</v>
      </c>
      <c r="F1246" s="141" t="str">
        <f>開票立会人入力シート!B29</f>
        <v>横浜町</v>
      </c>
      <c r="G1246" s="142"/>
      <c r="H1246" s="114" t="s">
        <v>571</v>
      </c>
      <c r="J1246" s="142"/>
    </row>
    <row r="1247" spans="1:13" ht="18.75">
      <c r="G1247" s="142"/>
      <c r="J1247" s="142"/>
    </row>
    <row r="1249" spans="1:14">
      <c r="A1249" s="114" t="s">
        <v>563</v>
      </c>
    </row>
    <row r="1252" spans="1:14">
      <c r="B1252" s="931" t="str">
        <f>開票立会人入力シート!D29</f>
        <v>令和-118年1月0日</v>
      </c>
      <c r="C1252" s="932"/>
      <c r="D1252" s="932"/>
    </row>
    <row r="1255" spans="1:14">
      <c r="B1255" s="114" t="s">
        <v>725</v>
      </c>
      <c r="J1255" s="141">
        <f>入力シート!C29</f>
        <v>0</v>
      </c>
      <c r="N1255" s="114" t="s">
        <v>564</v>
      </c>
    </row>
    <row r="1256" spans="1:14">
      <c r="I1256" s="141"/>
    </row>
    <row r="1258" spans="1:14" ht="21">
      <c r="D1258" s="133"/>
      <c r="E1258" s="133"/>
      <c r="F1258" s="134" t="s">
        <v>534</v>
      </c>
      <c r="G1258" s="133"/>
      <c r="I1258" s="927">
        <f>入力シート!C8</f>
        <v>0</v>
      </c>
      <c r="J1258" s="927"/>
      <c r="K1258" s="928">
        <f>入力シート!C10</f>
        <v>0</v>
      </c>
      <c r="L1258" s="928"/>
    </row>
    <row r="1259" spans="1:14" ht="21">
      <c r="D1259" s="133"/>
      <c r="E1259" s="133"/>
      <c r="F1259" s="134"/>
      <c r="G1259" s="133"/>
      <c r="I1259" s="135"/>
      <c r="J1259" s="135"/>
      <c r="K1259" s="136"/>
      <c r="L1259" s="136"/>
    </row>
    <row r="1260" spans="1:14" ht="21">
      <c r="D1260" s="133"/>
      <c r="E1260" s="133"/>
      <c r="F1260" s="134"/>
      <c r="G1260" s="133"/>
      <c r="I1260" s="135"/>
      <c r="J1260" s="135"/>
      <c r="K1260" s="136"/>
      <c r="L1260" s="136"/>
    </row>
    <row r="1261" spans="1:14">
      <c r="B1261" s="934" t="str">
        <f>開票立会人入力シート!B29</f>
        <v>横浜町</v>
      </c>
      <c r="C1261" s="934"/>
      <c r="D1261" s="155" t="s">
        <v>577</v>
      </c>
      <c r="E1261" s="133"/>
      <c r="F1261" s="134"/>
      <c r="G1261" s="133"/>
      <c r="H1261" s="140" t="s">
        <v>515</v>
      </c>
      <c r="J1261" s="156"/>
      <c r="L1261" s="153"/>
    </row>
    <row r="1266" spans="1:14">
      <c r="A1266" s="289" t="s">
        <v>1333</v>
      </c>
    </row>
    <row r="1267" spans="1:14">
      <c r="A1267" s="289" t="s">
        <v>1334</v>
      </c>
    </row>
    <row r="1268" spans="1:14">
      <c r="A1268" s="289" t="s">
        <v>1342</v>
      </c>
    </row>
    <row r="1269" spans="1:14">
      <c r="A1269" s="289" t="s">
        <v>1343</v>
      </c>
    </row>
    <row r="1270" spans="1:14">
      <c r="N1270" s="138" t="s">
        <v>456</v>
      </c>
    </row>
    <row r="1274" spans="1:14" ht="28.5">
      <c r="A1274" s="921" t="s">
        <v>569</v>
      </c>
      <c r="B1274" s="921"/>
      <c r="C1274" s="921"/>
      <c r="D1274" s="921"/>
      <c r="E1274" s="921"/>
      <c r="F1274" s="921"/>
      <c r="G1274" s="921"/>
      <c r="H1274" s="921"/>
      <c r="I1274" s="921"/>
      <c r="J1274" s="921"/>
      <c r="K1274" s="921"/>
      <c r="L1274" s="921"/>
      <c r="M1274" s="921"/>
      <c r="N1274" s="921"/>
    </row>
    <row r="1278" spans="1:14">
      <c r="G1278" s="114" t="s">
        <v>558</v>
      </c>
    </row>
    <row r="1280" spans="1:14" ht="18.75">
      <c r="G1280" s="114" t="s">
        <v>533</v>
      </c>
      <c r="H1280" s="142"/>
      <c r="I1280" s="395">
        <f>開票立会人入力シート!K30</f>
        <v>0</v>
      </c>
      <c r="J1280" s="142"/>
      <c r="K1280" s="142"/>
    </row>
    <row r="1281" spans="1:13" ht="18.75">
      <c r="H1281" s="142"/>
      <c r="I1281" s="142"/>
      <c r="J1281" s="142"/>
      <c r="K1281" s="142"/>
    </row>
    <row r="1282" spans="1:13" ht="18.75">
      <c r="G1282" s="114" t="s">
        <v>483</v>
      </c>
      <c r="H1282" s="142"/>
      <c r="I1282" s="141">
        <f>開票立会人入力シート!H30</f>
        <v>0</v>
      </c>
      <c r="J1282" s="142"/>
      <c r="K1282" s="141">
        <f>開票立会人入力シート!J30</f>
        <v>0</v>
      </c>
    </row>
    <row r="1283" spans="1:13" ht="18.75">
      <c r="H1283" s="142"/>
      <c r="I1283" s="141"/>
      <c r="J1283" s="142"/>
      <c r="K1283" s="142"/>
    </row>
    <row r="1284" spans="1:13">
      <c r="G1284" s="114" t="s">
        <v>534</v>
      </c>
      <c r="I1284" s="141">
        <f>開票立会人入力シート!G30</f>
        <v>0</v>
      </c>
      <c r="J1284" s="141"/>
      <c r="K1284" s="141">
        <f>開票立会人入力シート!I30</f>
        <v>0</v>
      </c>
    </row>
    <row r="1285" spans="1:13">
      <c r="I1285" s="141"/>
      <c r="J1285" s="141"/>
      <c r="K1285" s="141"/>
    </row>
    <row r="1286" spans="1:13">
      <c r="H1286" s="144" t="s">
        <v>562</v>
      </c>
      <c r="I1286" s="937" t="str">
        <f>開票立会人入力シート!R30</f>
        <v>S//</v>
      </c>
      <c r="J1286" s="938"/>
      <c r="K1286" s="938"/>
      <c r="L1286" s="144" t="s">
        <v>561</v>
      </c>
      <c r="M1286" s="145"/>
    </row>
    <row r="1288" spans="1:13" ht="18.75">
      <c r="G1288" s="142"/>
    </row>
    <row r="1290" spans="1:13">
      <c r="A1290" s="114" t="s">
        <v>559</v>
      </c>
      <c r="C1290" s="141" t="str">
        <f>入力シート!C1</f>
        <v>令和4年7月10日執行参議院青森県選挙区選出議員選挙</v>
      </c>
    </row>
    <row r="1291" spans="1:13">
      <c r="C1291" s="141"/>
    </row>
    <row r="1292" spans="1:13" ht="18.75">
      <c r="G1292" s="142"/>
      <c r="J1292" s="142"/>
    </row>
    <row r="1293" spans="1:13" ht="18.75">
      <c r="A1293" s="114" t="s">
        <v>570</v>
      </c>
      <c r="F1293" s="141" t="str">
        <f>開票立会人入力シート!B30</f>
        <v>東北町</v>
      </c>
      <c r="G1293" s="142"/>
      <c r="H1293" s="114" t="s">
        <v>571</v>
      </c>
      <c r="J1293" s="142"/>
    </row>
    <row r="1294" spans="1:13" ht="18.75">
      <c r="G1294" s="142"/>
      <c r="J1294" s="142"/>
    </row>
    <row r="1296" spans="1:13">
      <c r="A1296" s="114" t="s">
        <v>563</v>
      </c>
    </row>
    <row r="1299" spans="2:14">
      <c r="B1299" s="931" t="str">
        <f>開票立会人入力シート!D30</f>
        <v>令和-118年1月0日</v>
      </c>
      <c r="C1299" s="932"/>
      <c r="D1299" s="932"/>
    </row>
    <row r="1302" spans="2:14">
      <c r="B1302" s="114" t="s">
        <v>725</v>
      </c>
      <c r="J1302" s="141">
        <f>入力シート!C29</f>
        <v>0</v>
      </c>
      <c r="N1302" s="114" t="s">
        <v>564</v>
      </c>
    </row>
    <row r="1303" spans="2:14">
      <c r="I1303" s="141"/>
    </row>
    <row r="1305" spans="2:14" ht="21">
      <c r="D1305" s="133"/>
      <c r="E1305" s="133"/>
      <c r="F1305" s="134" t="s">
        <v>534</v>
      </c>
      <c r="G1305" s="133"/>
      <c r="I1305" s="927">
        <f>入力シート!C8</f>
        <v>0</v>
      </c>
      <c r="J1305" s="927"/>
      <c r="K1305" s="928">
        <f>入力シート!C10</f>
        <v>0</v>
      </c>
      <c r="L1305" s="928"/>
    </row>
    <row r="1306" spans="2:14" ht="21">
      <c r="D1306" s="133"/>
      <c r="E1306" s="133"/>
      <c r="F1306" s="134"/>
      <c r="G1306" s="133"/>
      <c r="I1306" s="135"/>
      <c r="J1306" s="135"/>
      <c r="K1306" s="136"/>
      <c r="L1306" s="136"/>
    </row>
    <row r="1307" spans="2:14" ht="21">
      <c r="D1307" s="133"/>
      <c r="E1307" s="133"/>
      <c r="F1307" s="134"/>
      <c r="G1307" s="133"/>
      <c r="I1307" s="135"/>
      <c r="J1307" s="135"/>
      <c r="K1307" s="136"/>
      <c r="L1307" s="136"/>
    </row>
    <row r="1308" spans="2:14">
      <c r="B1308" s="934" t="str">
        <f>開票立会人入力シート!B30</f>
        <v>東北町</v>
      </c>
      <c r="C1308" s="934"/>
      <c r="D1308" s="155" t="s">
        <v>577</v>
      </c>
      <c r="E1308" s="133"/>
      <c r="F1308" s="134"/>
      <c r="G1308" s="133"/>
      <c r="H1308" s="140" t="s">
        <v>515</v>
      </c>
      <c r="J1308" s="156"/>
      <c r="L1308" s="153"/>
    </row>
    <row r="1313" spans="1:14">
      <c r="A1313" s="289" t="s">
        <v>1333</v>
      </c>
    </row>
    <row r="1314" spans="1:14">
      <c r="A1314" s="289" t="s">
        <v>1334</v>
      </c>
    </row>
    <row r="1315" spans="1:14">
      <c r="A1315" s="289" t="s">
        <v>1342</v>
      </c>
    </row>
    <row r="1316" spans="1:14">
      <c r="A1316" s="289" t="s">
        <v>1343</v>
      </c>
    </row>
    <row r="1317" spans="1:14">
      <c r="N1317" s="138" t="s">
        <v>456</v>
      </c>
    </row>
    <row r="1321" spans="1:14" ht="28.5">
      <c r="A1321" s="921" t="s">
        <v>569</v>
      </c>
      <c r="B1321" s="921"/>
      <c r="C1321" s="921"/>
      <c r="D1321" s="921"/>
      <c r="E1321" s="921"/>
      <c r="F1321" s="921"/>
      <c r="G1321" s="921"/>
      <c r="H1321" s="921"/>
      <c r="I1321" s="921"/>
      <c r="J1321" s="921"/>
      <c r="K1321" s="921"/>
      <c r="L1321" s="921"/>
      <c r="M1321" s="921"/>
      <c r="N1321" s="921"/>
    </row>
    <row r="1325" spans="1:14">
      <c r="G1325" s="114" t="s">
        <v>558</v>
      </c>
    </row>
    <row r="1327" spans="1:14" ht="18.75">
      <c r="G1327" s="114" t="s">
        <v>533</v>
      </c>
      <c r="H1327" s="142"/>
      <c r="I1327" s="395">
        <f>開票立会人入力シート!K31</f>
        <v>0</v>
      </c>
      <c r="J1327" s="142"/>
      <c r="K1327" s="142"/>
    </row>
    <row r="1328" spans="1:14" ht="18.75">
      <c r="H1328" s="142"/>
      <c r="I1328" s="142"/>
      <c r="J1328" s="142"/>
      <c r="K1328" s="142"/>
    </row>
    <row r="1329" spans="1:13" ht="18.75">
      <c r="G1329" s="114" t="s">
        <v>483</v>
      </c>
      <c r="H1329" s="142"/>
      <c r="I1329" s="141">
        <f>開票立会人入力シート!H31</f>
        <v>0</v>
      </c>
      <c r="J1329" s="142"/>
      <c r="K1329" s="141">
        <f>開票立会人入力シート!J31</f>
        <v>0</v>
      </c>
    </row>
    <row r="1330" spans="1:13" ht="18.75">
      <c r="H1330" s="142"/>
      <c r="I1330" s="141"/>
      <c r="J1330" s="142"/>
      <c r="K1330" s="142"/>
    </row>
    <row r="1331" spans="1:13">
      <c r="G1331" s="114" t="s">
        <v>534</v>
      </c>
      <c r="I1331" s="141">
        <f>開票立会人入力シート!G31</f>
        <v>0</v>
      </c>
      <c r="J1331" s="141"/>
      <c r="K1331" s="141">
        <f>開票立会人入力シート!I31</f>
        <v>0</v>
      </c>
    </row>
    <row r="1332" spans="1:13">
      <c r="I1332" s="141"/>
      <c r="J1332" s="141"/>
      <c r="K1332" s="141"/>
    </row>
    <row r="1333" spans="1:13">
      <c r="H1333" s="144" t="s">
        <v>562</v>
      </c>
      <c r="I1333" s="937" t="str">
        <f>開票立会人入力シート!R31</f>
        <v>S//</v>
      </c>
      <c r="J1333" s="938"/>
      <c r="K1333" s="938"/>
      <c r="L1333" s="144" t="s">
        <v>561</v>
      </c>
      <c r="M1333" s="145"/>
    </row>
    <row r="1335" spans="1:13" ht="18.75">
      <c r="G1335" s="142"/>
    </row>
    <row r="1337" spans="1:13">
      <c r="A1337" s="114" t="s">
        <v>559</v>
      </c>
      <c r="C1337" s="141" t="str">
        <f>入力シート!C1</f>
        <v>令和4年7月10日執行参議院青森県選挙区選出議員選挙</v>
      </c>
    </row>
    <row r="1338" spans="1:13">
      <c r="C1338" s="141"/>
    </row>
    <row r="1339" spans="1:13" ht="18.75">
      <c r="G1339" s="142"/>
      <c r="J1339" s="142"/>
    </row>
    <row r="1340" spans="1:13" ht="18.75">
      <c r="A1340" s="114" t="s">
        <v>570</v>
      </c>
      <c r="F1340" s="141" t="str">
        <f>開票立会人入力シート!B31</f>
        <v>六ヶ所村</v>
      </c>
      <c r="G1340" s="142"/>
      <c r="H1340" s="114" t="s">
        <v>571</v>
      </c>
      <c r="J1340" s="142"/>
    </row>
    <row r="1341" spans="1:13" ht="18.75">
      <c r="G1341" s="142"/>
      <c r="J1341" s="142"/>
    </row>
    <row r="1343" spans="1:13">
      <c r="A1343" s="114" t="s">
        <v>563</v>
      </c>
    </row>
    <row r="1346" spans="1:14">
      <c r="B1346" s="931" t="str">
        <f>開票立会人入力シート!D31</f>
        <v>令和-118年1月0日</v>
      </c>
      <c r="C1346" s="932"/>
      <c r="D1346" s="932"/>
    </row>
    <row r="1349" spans="1:14">
      <c r="B1349" s="114" t="s">
        <v>725</v>
      </c>
      <c r="J1349" s="141">
        <f>入力シート!C29</f>
        <v>0</v>
      </c>
      <c r="N1349" s="114" t="s">
        <v>564</v>
      </c>
    </row>
    <row r="1350" spans="1:14">
      <c r="I1350" s="141"/>
    </row>
    <row r="1352" spans="1:14" ht="21">
      <c r="D1352" s="133"/>
      <c r="E1352" s="133"/>
      <c r="F1352" s="134" t="s">
        <v>534</v>
      </c>
      <c r="G1352" s="133"/>
      <c r="I1352" s="927">
        <f>入力シート!C8</f>
        <v>0</v>
      </c>
      <c r="J1352" s="927"/>
      <c r="K1352" s="928">
        <f>入力シート!C10</f>
        <v>0</v>
      </c>
      <c r="L1352" s="928"/>
    </row>
    <row r="1353" spans="1:14" ht="21">
      <c r="D1353" s="133"/>
      <c r="E1353" s="133"/>
      <c r="F1353" s="134"/>
      <c r="G1353" s="133"/>
      <c r="I1353" s="135"/>
      <c r="J1353" s="135"/>
      <c r="K1353" s="136"/>
      <c r="L1353" s="136"/>
    </row>
    <row r="1354" spans="1:14" ht="21">
      <c r="D1354" s="133"/>
      <c r="E1354" s="133"/>
      <c r="F1354" s="134"/>
      <c r="G1354" s="133"/>
      <c r="I1354" s="135"/>
      <c r="J1354" s="135"/>
      <c r="K1354" s="136"/>
      <c r="L1354" s="136"/>
    </row>
    <row r="1355" spans="1:14">
      <c r="B1355" s="934" t="str">
        <f>開票立会人入力シート!B31</f>
        <v>六ヶ所村</v>
      </c>
      <c r="C1355" s="934"/>
      <c r="D1355" s="155" t="s">
        <v>577</v>
      </c>
      <c r="E1355" s="133"/>
      <c r="F1355" s="134"/>
      <c r="G1355" s="133"/>
      <c r="H1355" s="140" t="s">
        <v>515</v>
      </c>
      <c r="J1355" s="156"/>
      <c r="L1355" s="153"/>
    </row>
    <row r="1360" spans="1:14">
      <c r="A1360" s="289" t="s">
        <v>1333</v>
      </c>
    </row>
    <row r="1361" spans="1:14">
      <c r="A1361" s="289" t="s">
        <v>1334</v>
      </c>
    </row>
    <row r="1362" spans="1:14">
      <c r="A1362" s="289" t="s">
        <v>1342</v>
      </c>
    </row>
    <row r="1363" spans="1:14">
      <c r="A1363" s="289" t="s">
        <v>1343</v>
      </c>
    </row>
    <row r="1364" spans="1:14">
      <c r="N1364" s="138" t="s">
        <v>456</v>
      </c>
    </row>
    <row r="1368" spans="1:14" ht="28.5">
      <c r="A1368" s="921" t="s">
        <v>569</v>
      </c>
      <c r="B1368" s="921"/>
      <c r="C1368" s="921"/>
      <c r="D1368" s="921"/>
      <c r="E1368" s="921"/>
      <c r="F1368" s="921"/>
      <c r="G1368" s="921"/>
      <c r="H1368" s="921"/>
      <c r="I1368" s="921"/>
      <c r="J1368" s="921"/>
      <c r="K1368" s="921"/>
      <c r="L1368" s="921"/>
      <c r="M1368" s="921"/>
      <c r="N1368" s="921"/>
    </row>
    <row r="1372" spans="1:14">
      <c r="G1372" s="114" t="s">
        <v>558</v>
      </c>
    </row>
    <row r="1374" spans="1:14" ht="18.75">
      <c r="G1374" s="114" t="s">
        <v>533</v>
      </c>
      <c r="H1374" s="142"/>
      <c r="I1374" s="395">
        <f>開票立会人入力シート!K32</f>
        <v>0</v>
      </c>
      <c r="J1374" s="142"/>
      <c r="K1374" s="142"/>
    </row>
    <row r="1375" spans="1:14" ht="18.75">
      <c r="H1375" s="142"/>
      <c r="I1375" s="142"/>
      <c r="J1375" s="142"/>
      <c r="K1375" s="142"/>
    </row>
    <row r="1376" spans="1:14" ht="18.75">
      <c r="G1376" s="114" t="s">
        <v>483</v>
      </c>
      <c r="H1376" s="142"/>
      <c r="I1376" s="141">
        <f>開票立会人入力シート!H32</f>
        <v>0</v>
      </c>
      <c r="J1376" s="142"/>
      <c r="K1376" s="141">
        <f>開票立会人入力シート!J32</f>
        <v>0</v>
      </c>
    </row>
    <row r="1377" spans="1:13" ht="18.75">
      <c r="H1377" s="142"/>
      <c r="I1377" s="141"/>
      <c r="J1377" s="142"/>
      <c r="K1377" s="142"/>
    </row>
    <row r="1378" spans="1:13">
      <c r="G1378" s="114" t="s">
        <v>534</v>
      </c>
      <c r="I1378" s="141">
        <f>開票立会人入力シート!G32</f>
        <v>0</v>
      </c>
      <c r="J1378" s="141"/>
      <c r="K1378" s="141">
        <f>開票立会人入力シート!I32</f>
        <v>0</v>
      </c>
    </row>
    <row r="1379" spans="1:13">
      <c r="I1379" s="141"/>
      <c r="J1379" s="141"/>
      <c r="K1379" s="141"/>
    </row>
    <row r="1380" spans="1:13">
      <c r="H1380" s="144" t="s">
        <v>562</v>
      </c>
      <c r="I1380" s="937" t="str">
        <f>開票立会人入力シート!R32</f>
        <v>S//</v>
      </c>
      <c r="J1380" s="938"/>
      <c r="K1380" s="938"/>
      <c r="L1380" s="144" t="s">
        <v>561</v>
      </c>
      <c r="M1380" s="145"/>
    </row>
    <row r="1382" spans="1:13" ht="18.75">
      <c r="G1382" s="142"/>
    </row>
    <row r="1384" spans="1:13">
      <c r="A1384" s="114" t="s">
        <v>559</v>
      </c>
      <c r="C1384" s="141" t="str">
        <f>入力シート!C1</f>
        <v>令和4年7月10日執行参議院青森県選挙区選出議員選挙</v>
      </c>
    </row>
    <row r="1385" spans="1:13">
      <c r="C1385" s="141"/>
    </row>
    <row r="1386" spans="1:13" ht="18.75">
      <c r="G1386" s="142"/>
      <c r="J1386" s="142"/>
    </row>
    <row r="1387" spans="1:13" ht="18.75">
      <c r="A1387" s="114" t="s">
        <v>570</v>
      </c>
      <c r="F1387" s="141" t="str">
        <f>開票立会人入力シート!B32</f>
        <v>おいらせ町</v>
      </c>
      <c r="G1387" s="142"/>
      <c r="H1387" s="114" t="s">
        <v>571</v>
      </c>
      <c r="J1387" s="142"/>
    </row>
    <row r="1388" spans="1:13" ht="18.75">
      <c r="G1388" s="142"/>
      <c r="J1388" s="142"/>
    </row>
    <row r="1390" spans="1:13">
      <c r="A1390" s="114" t="s">
        <v>563</v>
      </c>
    </row>
    <row r="1393" spans="1:14">
      <c r="B1393" s="931" t="str">
        <f>開票立会人入力シート!D32</f>
        <v>令和-118年1月0日</v>
      </c>
      <c r="C1393" s="932"/>
      <c r="D1393" s="932"/>
    </row>
    <row r="1396" spans="1:14">
      <c r="B1396" s="114" t="s">
        <v>725</v>
      </c>
      <c r="J1396" s="141">
        <f>入力シート!C29</f>
        <v>0</v>
      </c>
      <c r="N1396" s="114" t="s">
        <v>564</v>
      </c>
    </row>
    <row r="1397" spans="1:14">
      <c r="I1397" s="141"/>
    </row>
    <row r="1399" spans="1:14" ht="21">
      <c r="D1399" s="133"/>
      <c r="E1399" s="133"/>
      <c r="F1399" s="134" t="s">
        <v>534</v>
      </c>
      <c r="G1399" s="133"/>
      <c r="I1399" s="927">
        <f>入力シート!C8</f>
        <v>0</v>
      </c>
      <c r="J1399" s="927"/>
      <c r="K1399" s="928">
        <f>入力シート!C10</f>
        <v>0</v>
      </c>
      <c r="L1399" s="928"/>
    </row>
    <row r="1400" spans="1:14" ht="21">
      <c r="D1400" s="133"/>
      <c r="E1400" s="133"/>
      <c r="F1400" s="134"/>
      <c r="G1400" s="133"/>
      <c r="I1400" s="135"/>
      <c r="J1400" s="135"/>
      <c r="K1400" s="136"/>
      <c r="L1400" s="136"/>
    </row>
    <row r="1401" spans="1:14" ht="21">
      <c r="D1401" s="133"/>
      <c r="E1401" s="133"/>
      <c r="F1401" s="134"/>
      <c r="G1401" s="133"/>
      <c r="I1401" s="135"/>
      <c r="J1401" s="135"/>
      <c r="K1401" s="136"/>
      <c r="L1401" s="136"/>
    </row>
    <row r="1402" spans="1:14">
      <c r="B1402" s="934" t="str">
        <f>開票立会人入力シート!B32</f>
        <v>おいらせ町</v>
      </c>
      <c r="C1402" s="934"/>
      <c r="D1402" s="155" t="s">
        <v>577</v>
      </c>
      <c r="E1402" s="133"/>
      <c r="F1402" s="134"/>
      <c r="G1402" s="133"/>
      <c r="H1402" s="140" t="s">
        <v>515</v>
      </c>
      <c r="J1402" s="156"/>
      <c r="L1402" s="153"/>
    </row>
    <row r="1407" spans="1:14">
      <c r="A1407" s="289" t="s">
        <v>1333</v>
      </c>
    </row>
    <row r="1408" spans="1:14">
      <c r="A1408" s="289" t="s">
        <v>1334</v>
      </c>
    </row>
    <row r="1409" spans="1:14">
      <c r="A1409" s="289" t="s">
        <v>1342</v>
      </c>
    </row>
    <row r="1410" spans="1:14">
      <c r="A1410" s="289" t="s">
        <v>1343</v>
      </c>
    </row>
    <row r="1411" spans="1:14">
      <c r="N1411" s="138" t="s">
        <v>456</v>
      </c>
    </row>
    <row r="1415" spans="1:14" ht="28.5">
      <c r="A1415" s="921" t="s">
        <v>569</v>
      </c>
      <c r="B1415" s="921"/>
      <c r="C1415" s="921"/>
      <c r="D1415" s="921"/>
      <c r="E1415" s="921"/>
      <c r="F1415" s="921"/>
      <c r="G1415" s="921"/>
      <c r="H1415" s="921"/>
      <c r="I1415" s="921"/>
      <c r="J1415" s="921"/>
      <c r="K1415" s="921"/>
      <c r="L1415" s="921"/>
      <c r="M1415" s="921"/>
      <c r="N1415" s="921"/>
    </row>
    <row r="1419" spans="1:14">
      <c r="G1419" s="114" t="s">
        <v>558</v>
      </c>
    </row>
    <row r="1421" spans="1:14" ht="18.75">
      <c r="G1421" s="114" t="s">
        <v>533</v>
      </c>
      <c r="H1421" s="142"/>
      <c r="I1421" s="395">
        <f>開票立会人入力シート!K33</f>
        <v>0</v>
      </c>
      <c r="J1421" s="142"/>
      <c r="K1421" s="142"/>
    </row>
    <row r="1422" spans="1:14" ht="18.75">
      <c r="H1422" s="142"/>
      <c r="I1422" s="142"/>
      <c r="J1422" s="142"/>
      <c r="K1422" s="142"/>
    </row>
    <row r="1423" spans="1:14" ht="18.75">
      <c r="G1423" s="114" t="s">
        <v>483</v>
      </c>
      <c r="H1423" s="142"/>
      <c r="I1423" s="141">
        <f>開票立会人入力シート!H33</f>
        <v>0</v>
      </c>
      <c r="J1423" s="142"/>
      <c r="K1423" s="141">
        <f>開票立会人入力シート!J33</f>
        <v>0</v>
      </c>
    </row>
    <row r="1424" spans="1:14" ht="18.75">
      <c r="H1424" s="142"/>
      <c r="I1424" s="141"/>
      <c r="J1424" s="142"/>
      <c r="K1424" s="142"/>
    </row>
    <row r="1425" spans="1:13">
      <c r="G1425" s="114" t="s">
        <v>534</v>
      </c>
      <c r="I1425" s="141">
        <f>開票立会人入力シート!G33</f>
        <v>0</v>
      </c>
      <c r="J1425" s="141"/>
      <c r="K1425" s="141">
        <f>開票立会人入力シート!I33</f>
        <v>0</v>
      </c>
    </row>
    <row r="1426" spans="1:13">
      <c r="I1426" s="141"/>
      <c r="J1426" s="141"/>
      <c r="K1426" s="141"/>
    </row>
    <row r="1427" spans="1:13">
      <c r="H1427" s="144" t="s">
        <v>562</v>
      </c>
      <c r="I1427" s="937" t="str">
        <f>開票立会人入力シート!R33</f>
        <v>S//</v>
      </c>
      <c r="J1427" s="938"/>
      <c r="K1427" s="938"/>
      <c r="L1427" s="144" t="s">
        <v>561</v>
      </c>
      <c r="M1427" s="145"/>
    </row>
    <row r="1429" spans="1:13" ht="18.75">
      <c r="G1429" s="142"/>
    </row>
    <row r="1431" spans="1:13">
      <c r="A1431" s="114" t="s">
        <v>559</v>
      </c>
      <c r="C1431" s="141" t="str">
        <f>入力シート!C1</f>
        <v>令和4年7月10日執行参議院青森県選挙区選出議員選挙</v>
      </c>
    </row>
    <row r="1432" spans="1:13">
      <c r="C1432" s="141"/>
    </row>
    <row r="1433" spans="1:13" ht="18.75">
      <c r="G1433" s="142"/>
      <c r="J1433" s="142"/>
    </row>
    <row r="1434" spans="1:13" ht="18.75">
      <c r="A1434" s="114" t="s">
        <v>570</v>
      </c>
      <c r="F1434" s="141" t="str">
        <f>開票立会人入力シート!B33</f>
        <v>大間町</v>
      </c>
      <c r="G1434" s="142"/>
      <c r="H1434" s="114" t="s">
        <v>571</v>
      </c>
      <c r="J1434" s="142"/>
    </row>
    <row r="1435" spans="1:13" ht="18.75">
      <c r="G1435" s="142"/>
      <c r="J1435" s="142"/>
    </row>
    <row r="1437" spans="1:13">
      <c r="A1437" s="114" t="s">
        <v>563</v>
      </c>
    </row>
    <row r="1440" spans="1:13">
      <c r="B1440" s="931" t="str">
        <f>開票立会人入力シート!D33</f>
        <v>令和-118年1月0日</v>
      </c>
      <c r="C1440" s="932"/>
      <c r="D1440" s="932"/>
    </row>
    <row r="1443" spans="1:14">
      <c r="B1443" s="114" t="s">
        <v>725</v>
      </c>
      <c r="J1443" s="141">
        <f>入力シート!C29</f>
        <v>0</v>
      </c>
      <c r="N1443" s="114" t="s">
        <v>564</v>
      </c>
    </row>
    <row r="1444" spans="1:14">
      <c r="I1444" s="141"/>
    </row>
    <row r="1446" spans="1:14" ht="21">
      <c r="D1446" s="133"/>
      <c r="E1446" s="133"/>
      <c r="F1446" s="134" t="s">
        <v>534</v>
      </c>
      <c r="G1446" s="133"/>
      <c r="I1446" s="927">
        <f>入力シート!C8</f>
        <v>0</v>
      </c>
      <c r="J1446" s="927"/>
      <c r="K1446" s="928">
        <f>入力シート!C10</f>
        <v>0</v>
      </c>
      <c r="L1446" s="928"/>
    </row>
    <row r="1447" spans="1:14" ht="21">
      <c r="D1447" s="133"/>
      <c r="E1447" s="133"/>
      <c r="F1447" s="134"/>
      <c r="G1447" s="133"/>
      <c r="I1447" s="135"/>
      <c r="J1447" s="135"/>
      <c r="K1447" s="136"/>
      <c r="L1447" s="136"/>
    </row>
    <row r="1448" spans="1:14" ht="21">
      <c r="D1448" s="133"/>
      <c r="E1448" s="133"/>
      <c r="F1448" s="134"/>
      <c r="G1448" s="133"/>
      <c r="I1448" s="135"/>
      <c r="J1448" s="135"/>
      <c r="K1448" s="136"/>
      <c r="L1448" s="136"/>
    </row>
    <row r="1449" spans="1:14">
      <c r="B1449" s="934" t="str">
        <f>開票立会人入力シート!B33</f>
        <v>大間町</v>
      </c>
      <c r="C1449" s="934"/>
      <c r="D1449" s="155" t="s">
        <v>577</v>
      </c>
      <c r="E1449" s="133"/>
      <c r="F1449" s="134"/>
      <c r="G1449" s="133"/>
      <c r="H1449" s="140" t="s">
        <v>515</v>
      </c>
      <c r="J1449" s="156"/>
      <c r="L1449" s="153"/>
    </row>
    <row r="1454" spans="1:14">
      <c r="A1454" s="289" t="s">
        <v>1333</v>
      </c>
    </row>
    <row r="1455" spans="1:14">
      <c r="A1455" s="289" t="s">
        <v>1334</v>
      </c>
    </row>
    <row r="1456" spans="1:14">
      <c r="A1456" s="289" t="s">
        <v>1342</v>
      </c>
    </row>
    <row r="1457" spans="1:14">
      <c r="A1457" s="289" t="s">
        <v>1343</v>
      </c>
    </row>
    <row r="1458" spans="1:14">
      <c r="N1458" s="138" t="s">
        <v>456</v>
      </c>
    </row>
    <row r="1462" spans="1:14" ht="28.5">
      <c r="A1462" s="921" t="s">
        <v>569</v>
      </c>
      <c r="B1462" s="921"/>
      <c r="C1462" s="921"/>
      <c r="D1462" s="921"/>
      <c r="E1462" s="921"/>
      <c r="F1462" s="921"/>
      <c r="G1462" s="921"/>
      <c r="H1462" s="921"/>
      <c r="I1462" s="921"/>
      <c r="J1462" s="921"/>
      <c r="K1462" s="921"/>
      <c r="L1462" s="921"/>
      <c r="M1462" s="921"/>
      <c r="N1462" s="921"/>
    </row>
    <row r="1466" spans="1:14">
      <c r="G1466" s="114" t="s">
        <v>558</v>
      </c>
    </row>
    <row r="1468" spans="1:14" ht="18.75">
      <c r="G1468" s="114" t="s">
        <v>533</v>
      </c>
      <c r="H1468" s="142"/>
      <c r="I1468" s="395">
        <f>開票立会人入力シート!K34</f>
        <v>0</v>
      </c>
      <c r="J1468" s="142"/>
      <c r="K1468" s="142"/>
    </row>
    <row r="1469" spans="1:14" ht="18.75">
      <c r="H1469" s="142"/>
      <c r="I1469" s="142"/>
      <c r="J1469" s="142"/>
      <c r="K1469" s="142"/>
    </row>
    <row r="1470" spans="1:14" ht="18.75">
      <c r="G1470" s="114" t="s">
        <v>483</v>
      </c>
      <c r="H1470" s="142"/>
      <c r="I1470" s="141">
        <f>開票立会人入力シート!H34</f>
        <v>0</v>
      </c>
      <c r="J1470" s="142"/>
      <c r="K1470" s="141">
        <f>開票立会人入力シート!J34</f>
        <v>0</v>
      </c>
    </row>
    <row r="1471" spans="1:14" ht="18.75">
      <c r="H1471" s="142"/>
      <c r="I1471" s="141"/>
      <c r="J1471" s="142"/>
      <c r="K1471" s="142"/>
    </row>
    <row r="1472" spans="1:14">
      <c r="G1472" s="114" t="s">
        <v>534</v>
      </c>
      <c r="I1472" s="141">
        <f>開票立会人入力シート!G34</f>
        <v>0</v>
      </c>
      <c r="J1472" s="141"/>
      <c r="K1472" s="141">
        <f>開票立会人入力シート!I34</f>
        <v>0</v>
      </c>
    </row>
    <row r="1473" spans="1:13">
      <c r="I1473" s="141"/>
      <c r="J1473" s="141"/>
      <c r="K1473" s="141"/>
    </row>
    <row r="1474" spans="1:13">
      <c r="H1474" s="144" t="s">
        <v>562</v>
      </c>
      <c r="I1474" s="937" t="str">
        <f>開票立会人入力シート!R34</f>
        <v>S//</v>
      </c>
      <c r="J1474" s="938"/>
      <c r="K1474" s="938"/>
      <c r="L1474" s="144" t="s">
        <v>561</v>
      </c>
      <c r="M1474" s="145"/>
    </row>
    <row r="1476" spans="1:13" ht="18.75">
      <c r="G1476" s="142"/>
    </row>
    <row r="1478" spans="1:13">
      <c r="A1478" s="114" t="s">
        <v>559</v>
      </c>
      <c r="C1478" s="141" t="str">
        <f>入力シート!C1</f>
        <v>令和4年7月10日執行参議院青森県選挙区選出議員選挙</v>
      </c>
    </row>
    <row r="1479" spans="1:13">
      <c r="C1479" s="141"/>
    </row>
    <row r="1480" spans="1:13" ht="18.75">
      <c r="G1480" s="142"/>
      <c r="J1480" s="142"/>
    </row>
    <row r="1481" spans="1:13" ht="18.75">
      <c r="A1481" s="114" t="s">
        <v>570</v>
      </c>
      <c r="F1481" s="141" t="str">
        <f>開票立会人入力シート!B34</f>
        <v>東通村</v>
      </c>
      <c r="G1481" s="142"/>
      <c r="H1481" s="114" t="s">
        <v>571</v>
      </c>
      <c r="J1481" s="142"/>
    </row>
    <row r="1482" spans="1:13" ht="18.75">
      <c r="G1482" s="142"/>
      <c r="J1482" s="142"/>
    </row>
    <row r="1484" spans="1:13">
      <c r="A1484" s="114" t="s">
        <v>563</v>
      </c>
    </row>
    <row r="1487" spans="1:13">
      <c r="B1487" s="931" t="str">
        <f>開票立会人入力シート!D34</f>
        <v>令和-118年1月0日</v>
      </c>
      <c r="C1487" s="932"/>
      <c r="D1487" s="932"/>
    </row>
    <row r="1490" spans="1:14">
      <c r="B1490" s="114" t="s">
        <v>725</v>
      </c>
      <c r="J1490" s="141">
        <f>入力シート!C29</f>
        <v>0</v>
      </c>
      <c r="N1490" s="114" t="s">
        <v>564</v>
      </c>
    </row>
    <row r="1491" spans="1:14">
      <c r="I1491" s="141"/>
    </row>
    <row r="1493" spans="1:14" ht="21">
      <c r="D1493" s="133"/>
      <c r="E1493" s="133"/>
      <c r="F1493" s="134" t="s">
        <v>534</v>
      </c>
      <c r="G1493" s="133"/>
      <c r="I1493" s="927">
        <f>入力シート!C8</f>
        <v>0</v>
      </c>
      <c r="J1493" s="927"/>
      <c r="K1493" s="928">
        <f>入力シート!C10</f>
        <v>0</v>
      </c>
      <c r="L1493" s="928"/>
    </row>
    <row r="1494" spans="1:14" ht="21">
      <c r="D1494" s="133"/>
      <c r="E1494" s="133"/>
      <c r="F1494" s="134"/>
      <c r="G1494" s="133"/>
      <c r="I1494" s="135"/>
      <c r="J1494" s="135"/>
      <c r="K1494" s="136"/>
      <c r="L1494" s="136"/>
    </row>
    <row r="1495" spans="1:14" ht="21">
      <c r="D1495" s="133"/>
      <c r="E1495" s="133"/>
      <c r="F1495" s="134"/>
      <c r="G1495" s="133"/>
      <c r="I1495" s="135"/>
      <c r="J1495" s="135"/>
      <c r="K1495" s="136"/>
      <c r="L1495" s="136"/>
    </row>
    <row r="1496" spans="1:14">
      <c r="B1496" s="934" t="str">
        <f>開票立会人入力シート!B34</f>
        <v>東通村</v>
      </c>
      <c r="C1496" s="934"/>
      <c r="D1496" s="155" t="s">
        <v>577</v>
      </c>
      <c r="E1496" s="133"/>
      <c r="F1496" s="134"/>
      <c r="G1496" s="133"/>
      <c r="H1496" s="140" t="s">
        <v>515</v>
      </c>
      <c r="J1496" s="156"/>
      <c r="L1496" s="153"/>
    </row>
    <row r="1501" spans="1:14">
      <c r="A1501" s="289" t="s">
        <v>1333</v>
      </c>
    </row>
    <row r="1502" spans="1:14">
      <c r="A1502" s="289" t="s">
        <v>1334</v>
      </c>
    </row>
    <row r="1503" spans="1:14">
      <c r="A1503" s="289" t="s">
        <v>1342</v>
      </c>
    </row>
    <row r="1504" spans="1:14">
      <c r="A1504" s="289" t="s">
        <v>1343</v>
      </c>
    </row>
    <row r="1505" spans="1:14">
      <c r="N1505" s="138" t="s">
        <v>456</v>
      </c>
    </row>
    <row r="1509" spans="1:14" ht="28.5">
      <c r="A1509" s="921" t="s">
        <v>569</v>
      </c>
      <c r="B1509" s="921"/>
      <c r="C1509" s="921"/>
      <c r="D1509" s="921"/>
      <c r="E1509" s="921"/>
      <c r="F1509" s="921"/>
      <c r="G1509" s="921"/>
      <c r="H1509" s="921"/>
      <c r="I1509" s="921"/>
      <c r="J1509" s="921"/>
      <c r="K1509" s="921"/>
      <c r="L1509" s="921"/>
      <c r="M1509" s="921"/>
      <c r="N1509" s="921"/>
    </row>
    <row r="1513" spans="1:14">
      <c r="G1513" s="114" t="s">
        <v>558</v>
      </c>
    </row>
    <row r="1515" spans="1:14" ht="18.75">
      <c r="G1515" s="114" t="s">
        <v>533</v>
      </c>
      <c r="H1515" s="142"/>
      <c r="I1515" s="395">
        <f>開票立会人入力シート!K35</f>
        <v>0</v>
      </c>
      <c r="J1515" s="142"/>
      <c r="K1515" s="142"/>
    </row>
    <row r="1516" spans="1:14" ht="18.75">
      <c r="H1516" s="142"/>
      <c r="I1516" s="142"/>
      <c r="J1516" s="142"/>
      <c r="K1516" s="142"/>
    </row>
    <row r="1517" spans="1:14" ht="18.75">
      <c r="G1517" s="114" t="s">
        <v>483</v>
      </c>
      <c r="H1517" s="142"/>
      <c r="I1517" s="141">
        <f>開票立会人入力シート!H35</f>
        <v>0</v>
      </c>
      <c r="J1517" s="142"/>
      <c r="K1517" s="141">
        <f>開票立会人入力シート!J35</f>
        <v>0</v>
      </c>
    </row>
    <row r="1518" spans="1:14" ht="18.75">
      <c r="H1518" s="142"/>
      <c r="I1518" s="141"/>
      <c r="J1518" s="142"/>
      <c r="K1518" s="142"/>
    </row>
    <row r="1519" spans="1:14">
      <c r="G1519" s="114" t="s">
        <v>534</v>
      </c>
      <c r="I1519" s="141">
        <f>開票立会人入力シート!G35</f>
        <v>0</v>
      </c>
      <c r="J1519" s="141"/>
      <c r="K1519" s="141">
        <f>開票立会人入力シート!I35</f>
        <v>0</v>
      </c>
    </row>
    <row r="1520" spans="1:14">
      <c r="I1520" s="141"/>
      <c r="J1520" s="141"/>
      <c r="K1520" s="141"/>
    </row>
    <row r="1521" spans="1:13">
      <c r="H1521" s="144" t="s">
        <v>562</v>
      </c>
      <c r="I1521" s="937" t="str">
        <f>開票立会人入力シート!R35</f>
        <v>S//</v>
      </c>
      <c r="J1521" s="938"/>
      <c r="K1521" s="938"/>
      <c r="L1521" s="144" t="s">
        <v>561</v>
      </c>
      <c r="M1521" s="145"/>
    </row>
    <row r="1523" spans="1:13" ht="18.75">
      <c r="G1523" s="142"/>
    </row>
    <row r="1525" spans="1:13">
      <c r="A1525" s="114" t="s">
        <v>559</v>
      </c>
      <c r="C1525" s="141" t="str">
        <f>入力シート!C1</f>
        <v>令和4年7月10日執行参議院青森県選挙区選出議員選挙</v>
      </c>
    </row>
    <row r="1526" spans="1:13">
      <c r="C1526" s="141"/>
    </row>
    <row r="1527" spans="1:13" ht="18.75">
      <c r="G1527" s="142"/>
      <c r="J1527" s="142"/>
    </row>
    <row r="1528" spans="1:13" ht="18.75">
      <c r="A1528" s="114" t="s">
        <v>570</v>
      </c>
      <c r="F1528" s="141" t="str">
        <f>開票立会人入力シート!B35</f>
        <v>風間浦村</v>
      </c>
      <c r="G1528" s="142"/>
      <c r="H1528" s="114" t="s">
        <v>571</v>
      </c>
      <c r="J1528" s="142"/>
    </row>
    <row r="1529" spans="1:13" ht="18.75">
      <c r="G1529" s="142"/>
      <c r="J1529" s="142"/>
    </row>
    <row r="1531" spans="1:13">
      <c r="A1531" s="114" t="s">
        <v>563</v>
      </c>
    </row>
    <row r="1534" spans="1:13">
      <c r="B1534" s="931" t="str">
        <f>開票立会人入力シート!D35</f>
        <v>令和-118年1月0日</v>
      </c>
      <c r="C1534" s="932"/>
      <c r="D1534" s="932"/>
    </row>
    <row r="1537" spans="1:14">
      <c r="B1537" s="114" t="s">
        <v>725</v>
      </c>
      <c r="J1537" s="141">
        <f>入力シート!C29</f>
        <v>0</v>
      </c>
      <c r="N1537" s="114" t="s">
        <v>564</v>
      </c>
    </row>
    <row r="1538" spans="1:14">
      <c r="I1538" s="141"/>
    </row>
    <row r="1540" spans="1:14" ht="21">
      <c r="D1540" s="133"/>
      <c r="E1540" s="133"/>
      <c r="F1540" s="134" t="s">
        <v>534</v>
      </c>
      <c r="G1540" s="133"/>
      <c r="I1540" s="927">
        <f>入力シート!C8</f>
        <v>0</v>
      </c>
      <c r="J1540" s="927"/>
      <c r="K1540" s="928">
        <f>入力シート!C10</f>
        <v>0</v>
      </c>
      <c r="L1540" s="928"/>
    </row>
    <row r="1541" spans="1:14" ht="21">
      <c r="D1541" s="133"/>
      <c r="E1541" s="133"/>
      <c r="F1541" s="134"/>
      <c r="G1541" s="133"/>
      <c r="I1541" s="135"/>
      <c r="J1541" s="135"/>
      <c r="K1541" s="136"/>
      <c r="L1541" s="136"/>
    </row>
    <row r="1542" spans="1:14" ht="21">
      <c r="D1542" s="133"/>
      <c r="E1542" s="133"/>
      <c r="F1542" s="134"/>
      <c r="G1542" s="133"/>
      <c r="I1542" s="135"/>
      <c r="J1542" s="135"/>
      <c r="K1542" s="136"/>
      <c r="L1542" s="136"/>
    </row>
    <row r="1543" spans="1:14">
      <c r="B1543" s="934" t="str">
        <f>開票立会人入力シート!B35</f>
        <v>風間浦村</v>
      </c>
      <c r="C1543" s="934"/>
      <c r="D1543" s="155" t="s">
        <v>577</v>
      </c>
      <c r="E1543" s="133"/>
      <c r="F1543" s="134"/>
      <c r="G1543" s="133"/>
      <c r="H1543" s="140" t="s">
        <v>515</v>
      </c>
      <c r="J1543" s="156"/>
      <c r="L1543" s="153"/>
    </row>
    <row r="1548" spans="1:14">
      <c r="A1548" s="289" t="s">
        <v>1333</v>
      </c>
    </row>
    <row r="1549" spans="1:14">
      <c r="A1549" s="289" t="s">
        <v>1334</v>
      </c>
    </row>
    <row r="1550" spans="1:14">
      <c r="A1550" s="289" t="s">
        <v>1342</v>
      </c>
    </row>
    <row r="1551" spans="1:14">
      <c r="A1551" s="289" t="s">
        <v>1343</v>
      </c>
    </row>
    <row r="1552" spans="1:14">
      <c r="N1552" s="138" t="s">
        <v>456</v>
      </c>
    </row>
    <row r="1556" spans="1:14" ht="28.5">
      <c r="A1556" s="921" t="s">
        <v>569</v>
      </c>
      <c r="B1556" s="921"/>
      <c r="C1556" s="921"/>
      <c r="D1556" s="921"/>
      <c r="E1556" s="921"/>
      <c r="F1556" s="921"/>
      <c r="G1556" s="921"/>
      <c r="H1556" s="921"/>
      <c r="I1556" s="921"/>
      <c r="J1556" s="921"/>
      <c r="K1556" s="921"/>
      <c r="L1556" s="921"/>
      <c r="M1556" s="921"/>
      <c r="N1556" s="921"/>
    </row>
    <row r="1560" spans="1:14">
      <c r="G1560" s="114" t="s">
        <v>558</v>
      </c>
    </row>
    <row r="1562" spans="1:14" ht="18.75">
      <c r="G1562" s="114" t="s">
        <v>533</v>
      </c>
      <c r="H1562" s="142"/>
      <c r="I1562" s="395">
        <f>開票立会人入力シート!K36</f>
        <v>0</v>
      </c>
      <c r="J1562" s="142"/>
      <c r="K1562" s="142"/>
    </row>
    <row r="1563" spans="1:14" ht="18.75">
      <c r="H1563" s="142"/>
      <c r="I1563" s="142"/>
      <c r="J1563" s="142"/>
      <c r="K1563" s="142"/>
    </row>
    <row r="1564" spans="1:14" ht="18.75">
      <c r="G1564" s="114" t="s">
        <v>483</v>
      </c>
      <c r="H1564" s="142"/>
      <c r="I1564" s="141">
        <f>開票立会人入力シート!H36</f>
        <v>0</v>
      </c>
      <c r="J1564" s="142"/>
      <c r="K1564" s="141">
        <f>開票立会人入力シート!J36</f>
        <v>0</v>
      </c>
    </row>
    <row r="1565" spans="1:14" ht="18.75">
      <c r="H1565" s="142"/>
      <c r="I1565" s="141"/>
      <c r="J1565" s="142"/>
      <c r="K1565" s="142"/>
    </row>
    <row r="1566" spans="1:14">
      <c r="G1566" s="114" t="s">
        <v>534</v>
      </c>
      <c r="I1566" s="141">
        <f>開票立会人入力シート!G36</f>
        <v>0</v>
      </c>
      <c r="J1566" s="141"/>
      <c r="K1566" s="141">
        <f>開票立会人入力シート!I36</f>
        <v>0</v>
      </c>
    </row>
    <row r="1567" spans="1:14">
      <c r="I1567" s="141"/>
      <c r="J1567" s="141"/>
      <c r="K1567" s="141"/>
    </row>
    <row r="1568" spans="1:14">
      <c r="H1568" s="144" t="s">
        <v>562</v>
      </c>
      <c r="I1568" s="937" t="str">
        <f>開票立会人入力シート!R36</f>
        <v>S//</v>
      </c>
      <c r="J1568" s="938"/>
      <c r="K1568" s="938"/>
      <c r="L1568" s="144" t="s">
        <v>561</v>
      </c>
      <c r="M1568" s="145"/>
    </row>
    <row r="1570" spans="1:14" ht="18.75">
      <c r="G1570" s="142"/>
    </row>
    <row r="1572" spans="1:14">
      <c r="A1572" s="114" t="s">
        <v>559</v>
      </c>
      <c r="C1572" s="141" t="str">
        <f>入力シート!C1</f>
        <v>令和4年7月10日執行参議院青森県選挙区選出議員選挙</v>
      </c>
    </row>
    <row r="1573" spans="1:14">
      <c r="C1573" s="141"/>
    </row>
    <row r="1574" spans="1:14" ht="18.75">
      <c r="G1574" s="142"/>
      <c r="J1574" s="142"/>
    </row>
    <row r="1575" spans="1:14" ht="18.75">
      <c r="A1575" s="114" t="s">
        <v>570</v>
      </c>
      <c r="F1575" s="141" t="str">
        <f>開票立会人入力シート!B36</f>
        <v>佐井村</v>
      </c>
      <c r="G1575" s="142"/>
      <c r="H1575" s="114" t="s">
        <v>571</v>
      </c>
      <c r="J1575" s="142"/>
    </row>
    <row r="1576" spans="1:14" ht="18.75">
      <c r="G1576" s="142"/>
      <c r="J1576" s="142"/>
    </row>
    <row r="1578" spans="1:14">
      <c r="A1578" s="114" t="s">
        <v>563</v>
      </c>
    </row>
    <row r="1581" spans="1:14">
      <c r="B1581" s="931" t="str">
        <f>開票立会人入力シート!D36</f>
        <v>令和-118年1月0日</v>
      </c>
      <c r="C1581" s="932"/>
      <c r="D1581" s="932"/>
    </row>
    <row r="1584" spans="1:14">
      <c r="B1584" s="114" t="s">
        <v>725</v>
      </c>
      <c r="J1584" s="141">
        <f>入力シート!C29</f>
        <v>0</v>
      </c>
      <c r="N1584" s="114" t="s">
        <v>564</v>
      </c>
    </row>
    <row r="1585" spans="1:14">
      <c r="I1585" s="141"/>
    </row>
    <row r="1587" spans="1:14" ht="21">
      <c r="D1587" s="133"/>
      <c r="E1587" s="133"/>
      <c r="F1587" s="134" t="s">
        <v>534</v>
      </c>
      <c r="G1587" s="133"/>
      <c r="I1587" s="927">
        <f>入力シート!C8</f>
        <v>0</v>
      </c>
      <c r="J1587" s="927"/>
      <c r="K1587" s="928">
        <f>入力シート!C10</f>
        <v>0</v>
      </c>
      <c r="L1587" s="928"/>
    </row>
    <row r="1588" spans="1:14" ht="21">
      <c r="D1588" s="133"/>
      <c r="E1588" s="133"/>
      <c r="F1588" s="134"/>
      <c r="G1588" s="133"/>
      <c r="I1588" s="135"/>
      <c r="J1588" s="135"/>
      <c r="K1588" s="136"/>
      <c r="L1588" s="136"/>
    </row>
    <row r="1589" spans="1:14" ht="21">
      <c r="D1589" s="133"/>
      <c r="E1589" s="133"/>
      <c r="F1589" s="134"/>
      <c r="G1589" s="133"/>
      <c r="I1589" s="135"/>
      <c r="J1589" s="135"/>
      <c r="K1589" s="136"/>
      <c r="L1589" s="136"/>
    </row>
    <row r="1590" spans="1:14">
      <c r="B1590" s="934" t="str">
        <f>開票立会人入力シート!B36</f>
        <v>佐井村</v>
      </c>
      <c r="C1590" s="934"/>
      <c r="D1590" s="155" t="s">
        <v>577</v>
      </c>
      <c r="E1590" s="133"/>
      <c r="F1590" s="134"/>
      <c r="G1590" s="133"/>
      <c r="H1590" s="140" t="s">
        <v>515</v>
      </c>
      <c r="J1590" s="156"/>
      <c r="L1590" s="153"/>
    </row>
    <row r="1595" spans="1:14">
      <c r="A1595" s="289" t="s">
        <v>1333</v>
      </c>
    </row>
    <row r="1596" spans="1:14">
      <c r="A1596" s="289" t="s">
        <v>1334</v>
      </c>
    </row>
    <row r="1597" spans="1:14">
      <c r="A1597" s="289" t="s">
        <v>1342</v>
      </c>
    </row>
    <row r="1598" spans="1:14">
      <c r="A1598" s="289" t="s">
        <v>1343</v>
      </c>
    </row>
    <row r="1599" spans="1:14">
      <c r="N1599" s="138" t="s">
        <v>456</v>
      </c>
    </row>
    <row r="1603" spans="1:14" ht="28.5">
      <c r="A1603" s="921" t="s">
        <v>569</v>
      </c>
      <c r="B1603" s="921"/>
      <c r="C1603" s="921"/>
      <c r="D1603" s="921"/>
      <c r="E1603" s="921"/>
      <c r="F1603" s="921"/>
      <c r="G1603" s="921"/>
      <c r="H1603" s="921"/>
      <c r="I1603" s="921"/>
      <c r="J1603" s="921"/>
      <c r="K1603" s="921"/>
      <c r="L1603" s="921"/>
      <c r="M1603" s="921"/>
      <c r="N1603" s="921"/>
    </row>
    <row r="1607" spans="1:14">
      <c r="G1607" s="114" t="s">
        <v>558</v>
      </c>
    </row>
    <row r="1609" spans="1:14" ht="18.75">
      <c r="G1609" s="114" t="s">
        <v>533</v>
      </c>
      <c r="H1609" s="142"/>
      <c r="I1609" s="395">
        <f>開票立会人入力シート!K37</f>
        <v>0</v>
      </c>
      <c r="J1609" s="142"/>
      <c r="K1609" s="142"/>
    </row>
    <row r="1610" spans="1:14" ht="18.75">
      <c r="H1610" s="142"/>
      <c r="I1610" s="142"/>
      <c r="J1610" s="142"/>
      <c r="K1610" s="142"/>
    </row>
    <row r="1611" spans="1:14" ht="18.75">
      <c r="G1611" s="114" t="s">
        <v>483</v>
      </c>
      <c r="H1611" s="142"/>
      <c r="I1611" s="141">
        <f>開票立会人入力シート!H37</f>
        <v>0</v>
      </c>
      <c r="J1611" s="142"/>
      <c r="K1611" s="141">
        <f>開票立会人入力シート!J37</f>
        <v>0</v>
      </c>
    </row>
    <row r="1612" spans="1:14" ht="18.75">
      <c r="H1612" s="142"/>
      <c r="I1612" s="141"/>
      <c r="J1612" s="142"/>
      <c r="K1612" s="142"/>
    </row>
    <row r="1613" spans="1:14">
      <c r="G1613" s="114" t="s">
        <v>534</v>
      </c>
      <c r="I1613" s="141">
        <f>開票立会人入力シート!G37</f>
        <v>0</v>
      </c>
      <c r="J1613" s="141"/>
      <c r="K1613" s="141">
        <f>開票立会人入力シート!I37</f>
        <v>0</v>
      </c>
    </row>
    <row r="1614" spans="1:14">
      <c r="I1614" s="141"/>
      <c r="J1614" s="141"/>
      <c r="K1614" s="141"/>
    </row>
    <row r="1615" spans="1:14">
      <c r="H1615" s="144" t="s">
        <v>562</v>
      </c>
      <c r="I1615" s="937" t="str">
        <f>開票立会人入力シート!R37</f>
        <v>S//</v>
      </c>
      <c r="J1615" s="938"/>
      <c r="K1615" s="938"/>
      <c r="L1615" s="144" t="s">
        <v>561</v>
      </c>
      <c r="M1615" s="145"/>
    </row>
    <row r="1617" spans="1:14" ht="18.75">
      <c r="G1617" s="142"/>
    </row>
    <row r="1619" spans="1:14">
      <c r="A1619" s="114" t="s">
        <v>559</v>
      </c>
      <c r="C1619" s="141" t="str">
        <f>入力シート!C1</f>
        <v>令和4年7月10日執行参議院青森県選挙区選出議員選挙</v>
      </c>
    </row>
    <row r="1620" spans="1:14">
      <c r="C1620" s="141"/>
    </row>
    <row r="1621" spans="1:14" ht="18.75">
      <c r="G1621" s="142"/>
      <c r="J1621" s="142"/>
    </row>
    <row r="1622" spans="1:14" ht="18.75">
      <c r="A1622" s="114" t="s">
        <v>570</v>
      </c>
      <c r="F1622" s="141" t="str">
        <f>開票立会人入力シート!B37</f>
        <v>三戸町</v>
      </c>
      <c r="G1622" s="142"/>
      <c r="H1622" s="114" t="s">
        <v>571</v>
      </c>
      <c r="J1622" s="142"/>
    </row>
    <row r="1623" spans="1:14" ht="18.75">
      <c r="G1623" s="142"/>
      <c r="J1623" s="142"/>
    </row>
    <row r="1625" spans="1:14">
      <c r="A1625" s="114" t="s">
        <v>563</v>
      </c>
    </row>
    <row r="1628" spans="1:14">
      <c r="B1628" s="931" t="str">
        <f>開票立会人入力シート!D37</f>
        <v>令和-118年1月0日</v>
      </c>
      <c r="C1628" s="932"/>
      <c r="D1628" s="932"/>
    </row>
    <row r="1631" spans="1:14">
      <c r="B1631" s="114" t="s">
        <v>725</v>
      </c>
      <c r="J1631" s="141">
        <f>入力シート!C29</f>
        <v>0</v>
      </c>
      <c r="N1631" s="114" t="s">
        <v>564</v>
      </c>
    </row>
    <row r="1632" spans="1:14">
      <c r="I1632" s="141"/>
    </row>
    <row r="1634" spans="1:14" ht="21">
      <c r="D1634" s="133"/>
      <c r="E1634" s="133"/>
      <c r="F1634" s="134" t="s">
        <v>534</v>
      </c>
      <c r="G1634" s="133"/>
      <c r="I1634" s="927">
        <f>入力シート!C8</f>
        <v>0</v>
      </c>
      <c r="J1634" s="927"/>
      <c r="K1634" s="928">
        <f>入力シート!C10</f>
        <v>0</v>
      </c>
      <c r="L1634" s="928"/>
    </row>
    <row r="1635" spans="1:14" ht="21">
      <c r="D1635" s="133"/>
      <c r="E1635" s="133"/>
      <c r="F1635" s="134"/>
      <c r="G1635" s="133"/>
      <c r="I1635" s="135"/>
      <c r="J1635" s="135"/>
      <c r="K1635" s="136"/>
      <c r="L1635" s="136"/>
    </row>
    <row r="1636" spans="1:14" ht="21">
      <c r="D1636" s="133"/>
      <c r="E1636" s="133"/>
      <c r="F1636" s="134"/>
      <c r="G1636" s="133"/>
      <c r="I1636" s="135"/>
      <c r="J1636" s="135"/>
      <c r="K1636" s="136"/>
      <c r="L1636" s="136"/>
    </row>
    <row r="1637" spans="1:14">
      <c r="B1637" s="934" t="str">
        <f>開票立会人入力シート!B37</f>
        <v>三戸町</v>
      </c>
      <c r="C1637" s="934"/>
      <c r="D1637" s="155" t="s">
        <v>577</v>
      </c>
      <c r="E1637" s="133"/>
      <c r="F1637" s="134"/>
      <c r="G1637" s="133"/>
      <c r="H1637" s="140" t="s">
        <v>515</v>
      </c>
      <c r="J1637" s="156"/>
      <c r="L1637" s="153"/>
    </row>
    <row r="1642" spans="1:14">
      <c r="A1642" s="289" t="s">
        <v>1333</v>
      </c>
    </row>
    <row r="1643" spans="1:14">
      <c r="A1643" s="289" t="s">
        <v>1334</v>
      </c>
    </row>
    <row r="1644" spans="1:14">
      <c r="A1644" s="289" t="s">
        <v>1342</v>
      </c>
    </row>
    <row r="1645" spans="1:14">
      <c r="A1645" s="289" t="s">
        <v>1343</v>
      </c>
    </row>
    <row r="1646" spans="1:14">
      <c r="N1646" s="138" t="s">
        <v>456</v>
      </c>
    </row>
    <row r="1650" spans="1:14" ht="28.5">
      <c r="A1650" s="921" t="s">
        <v>569</v>
      </c>
      <c r="B1650" s="921"/>
      <c r="C1650" s="921"/>
      <c r="D1650" s="921"/>
      <c r="E1650" s="921"/>
      <c r="F1650" s="921"/>
      <c r="G1650" s="921"/>
      <c r="H1650" s="921"/>
      <c r="I1650" s="921"/>
      <c r="J1650" s="921"/>
      <c r="K1650" s="921"/>
      <c r="L1650" s="921"/>
      <c r="M1650" s="921"/>
      <c r="N1650" s="921"/>
    </row>
    <row r="1654" spans="1:14">
      <c r="G1654" s="114" t="s">
        <v>558</v>
      </c>
    </row>
    <row r="1656" spans="1:14" ht="18.75">
      <c r="G1656" s="114" t="s">
        <v>533</v>
      </c>
      <c r="H1656" s="142"/>
      <c r="I1656" s="395">
        <f>開票立会人入力シート!K38</f>
        <v>0</v>
      </c>
      <c r="J1656" s="142"/>
      <c r="K1656" s="142"/>
    </row>
    <row r="1657" spans="1:14" ht="18.75">
      <c r="H1657" s="142"/>
      <c r="I1657" s="142"/>
      <c r="J1657" s="142"/>
      <c r="K1657" s="142"/>
    </row>
    <row r="1658" spans="1:14" ht="18.75">
      <c r="G1658" s="114" t="s">
        <v>483</v>
      </c>
      <c r="H1658" s="142"/>
      <c r="I1658" s="141">
        <f>開票立会人入力シート!H38</f>
        <v>0</v>
      </c>
      <c r="J1658" s="142"/>
      <c r="K1658" s="141">
        <f>開票立会人入力シート!J38</f>
        <v>0</v>
      </c>
    </row>
    <row r="1659" spans="1:14" ht="18.75">
      <c r="H1659" s="142"/>
      <c r="I1659" s="141"/>
      <c r="J1659" s="142"/>
      <c r="K1659" s="142"/>
    </row>
    <row r="1660" spans="1:14">
      <c r="G1660" s="114" t="s">
        <v>534</v>
      </c>
      <c r="I1660" s="141">
        <f>開票立会人入力シート!G38</f>
        <v>0</v>
      </c>
      <c r="J1660" s="141"/>
      <c r="K1660" s="141">
        <f>開票立会人入力シート!I38</f>
        <v>0</v>
      </c>
    </row>
    <row r="1661" spans="1:14">
      <c r="I1661" s="141"/>
      <c r="J1661" s="141"/>
      <c r="K1661" s="141"/>
    </row>
    <row r="1662" spans="1:14">
      <c r="H1662" s="144" t="s">
        <v>562</v>
      </c>
      <c r="I1662" s="937" t="str">
        <f>開票立会人入力シート!R38</f>
        <v>S//</v>
      </c>
      <c r="J1662" s="938"/>
      <c r="K1662" s="938"/>
      <c r="L1662" s="144" t="s">
        <v>561</v>
      </c>
      <c r="M1662" s="145"/>
    </row>
    <row r="1664" spans="1:14" ht="18.75">
      <c r="G1664" s="142"/>
    </row>
    <row r="1666" spans="1:14">
      <c r="A1666" s="114" t="s">
        <v>559</v>
      </c>
      <c r="C1666" s="141" t="str">
        <f>入力シート!C1</f>
        <v>令和4年7月10日執行参議院青森県選挙区選出議員選挙</v>
      </c>
    </row>
    <row r="1667" spans="1:14">
      <c r="C1667" s="141"/>
    </row>
    <row r="1668" spans="1:14" ht="18.75">
      <c r="G1668" s="142"/>
      <c r="J1668" s="142"/>
    </row>
    <row r="1669" spans="1:14" ht="18.75">
      <c r="A1669" s="114" t="s">
        <v>570</v>
      </c>
      <c r="F1669" s="141" t="str">
        <f>開票立会人入力シート!B38</f>
        <v>五戸町</v>
      </c>
      <c r="G1669" s="142"/>
      <c r="H1669" s="114" t="s">
        <v>571</v>
      </c>
      <c r="J1669" s="142"/>
    </row>
    <row r="1670" spans="1:14" ht="18.75">
      <c r="G1670" s="142"/>
      <c r="J1670" s="142"/>
    </row>
    <row r="1672" spans="1:14">
      <c r="A1672" s="114" t="s">
        <v>563</v>
      </c>
    </row>
    <row r="1675" spans="1:14">
      <c r="B1675" s="931" t="str">
        <f>開票立会人入力シート!D38</f>
        <v>令和-118年1月0日</v>
      </c>
      <c r="C1675" s="932"/>
      <c r="D1675" s="932"/>
    </row>
    <row r="1678" spans="1:14">
      <c r="B1678" s="114" t="s">
        <v>725</v>
      </c>
      <c r="J1678" s="141">
        <f>入力シート!C29</f>
        <v>0</v>
      </c>
      <c r="N1678" s="114" t="s">
        <v>564</v>
      </c>
    </row>
    <row r="1679" spans="1:14">
      <c r="I1679" s="141"/>
    </row>
    <row r="1681" spans="1:14" ht="21">
      <c r="D1681" s="133"/>
      <c r="E1681" s="133"/>
      <c r="F1681" s="134" t="s">
        <v>534</v>
      </c>
      <c r="G1681" s="133"/>
      <c r="I1681" s="927">
        <f>入力シート!C8</f>
        <v>0</v>
      </c>
      <c r="J1681" s="927"/>
      <c r="K1681" s="928">
        <f>入力シート!C10</f>
        <v>0</v>
      </c>
      <c r="L1681" s="928"/>
    </row>
    <row r="1682" spans="1:14" ht="21">
      <c r="D1682" s="133"/>
      <c r="E1682" s="133"/>
      <c r="F1682" s="134"/>
      <c r="G1682" s="133"/>
      <c r="I1682" s="135"/>
      <c r="J1682" s="135"/>
      <c r="K1682" s="136"/>
      <c r="L1682" s="136"/>
    </row>
    <row r="1683" spans="1:14" ht="21">
      <c r="D1683" s="133"/>
      <c r="E1683" s="133"/>
      <c r="F1683" s="134"/>
      <c r="G1683" s="133"/>
      <c r="I1683" s="135"/>
      <c r="J1683" s="135"/>
      <c r="K1683" s="136"/>
      <c r="L1683" s="136"/>
    </row>
    <row r="1684" spans="1:14">
      <c r="B1684" s="934" t="str">
        <f>開票立会人入力シート!B38</f>
        <v>五戸町</v>
      </c>
      <c r="C1684" s="934"/>
      <c r="D1684" s="155" t="s">
        <v>577</v>
      </c>
      <c r="E1684" s="133"/>
      <c r="F1684" s="134"/>
      <c r="G1684" s="133"/>
      <c r="H1684" s="140" t="s">
        <v>515</v>
      </c>
      <c r="J1684" s="156"/>
      <c r="L1684" s="153"/>
    </row>
    <row r="1689" spans="1:14">
      <c r="A1689" s="289" t="s">
        <v>1333</v>
      </c>
    </row>
    <row r="1690" spans="1:14">
      <c r="A1690" s="289" t="s">
        <v>1334</v>
      </c>
    </row>
    <row r="1691" spans="1:14">
      <c r="A1691" s="289" t="s">
        <v>1342</v>
      </c>
    </row>
    <row r="1692" spans="1:14">
      <c r="A1692" s="289" t="s">
        <v>1343</v>
      </c>
    </row>
    <row r="1693" spans="1:14">
      <c r="N1693" s="138" t="s">
        <v>456</v>
      </c>
    </row>
    <row r="1697" spans="1:14" ht="28.5">
      <c r="A1697" s="921" t="s">
        <v>569</v>
      </c>
      <c r="B1697" s="921"/>
      <c r="C1697" s="921"/>
      <c r="D1697" s="921"/>
      <c r="E1697" s="921"/>
      <c r="F1697" s="921"/>
      <c r="G1697" s="921"/>
      <c r="H1697" s="921"/>
      <c r="I1697" s="921"/>
      <c r="J1697" s="921"/>
      <c r="K1697" s="921"/>
      <c r="L1697" s="921"/>
      <c r="M1697" s="921"/>
      <c r="N1697" s="921"/>
    </row>
    <row r="1701" spans="1:14">
      <c r="G1701" s="114" t="s">
        <v>558</v>
      </c>
    </row>
    <row r="1703" spans="1:14" ht="18.75">
      <c r="G1703" s="114" t="s">
        <v>533</v>
      </c>
      <c r="H1703" s="142"/>
      <c r="I1703" s="395">
        <f>開票立会人入力シート!K39</f>
        <v>0</v>
      </c>
      <c r="J1703" s="142"/>
      <c r="K1703" s="142"/>
    </row>
    <row r="1704" spans="1:14" ht="18.75">
      <c r="H1704" s="142"/>
      <c r="I1704" s="142"/>
      <c r="J1704" s="142"/>
      <c r="K1704" s="142"/>
    </row>
    <row r="1705" spans="1:14" ht="18.75">
      <c r="G1705" s="114" t="s">
        <v>483</v>
      </c>
      <c r="H1705" s="142"/>
      <c r="I1705" s="141">
        <f>開票立会人入力シート!H39</f>
        <v>0</v>
      </c>
      <c r="J1705" s="142"/>
      <c r="K1705" s="141">
        <f>開票立会人入力シート!J39</f>
        <v>0</v>
      </c>
    </row>
    <row r="1706" spans="1:14" ht="18.75">
      <c r="H1706" s="142"/>
      <c r="I1706" s="141"/>
      <c r="J1706" s="142"/>
      <c r="K1706" s="142"/>
    </row>
    <row r="1707" spans="1:14">
      <c r="G1707" s="114" t="s">
        <v>534</v>
      </c>
      <c r="I1707" s="141">
        <f>開票立会人入力シート!G39</f>
        <v>0</v>
      </c>
      <c r="J1707" s="141"/>
      <c r="K1707" s="141">
        <f>開票立会人入力シート!I39</f>
        <v>0</v>
      </c>
    </row>
    <row r="1708" spans="1:14">
      <c r="I1708" s="141"/>
      <c r="J1708" s="141"/>
      <c r="K1708" s="141"/>
    </row>
    <row r="1709" spans="1:14">
      <c r="H1709" s="144" t="s">
        <v>562</v>
      </c>
      <c r="I1709" s="937" t="str">
        <f>開票立会人入力シート!R39</f>
        <v>S//</v>
      </c>
      <c r="J1709" s="938"/>
      <c r="K1709" s="938"/>
      <c r="L1709" s="144" t="s">
        <v>561</v>
      </c>
      <c r="M1709" s="145"/>
    </row>
    <row r="1711" spans="1:14" ht="18.75">
      <c r="G1711" s="142"/>
    </row>
    <row r="1713" spans="1:14">
      <c r="A1713" s="114" t="s">
        <v>559</v>
      </c>
      <c r="C1713" s="141" t="str">
        <f>入力シート!C1</f>
        <v>令和4年7月10日執行参議院青森県選挙区選出議員選挙</v>
      </c>
    </row>
    <row r="1714" spans="1:14">
      <c r="C1714" s="141"/>
    </row>
    <row r="1715" spans="1:14" ht="18.75">
      <c r="G1715" s="142"/>
      <c r="J1715" s="142"/>
    </row>
    <row r="1716" spans="1:14" ht="18.75">
      <c r="A1716" s="114" t="s">
        <v>570</v>
      </c>
      <c r="F1716" s="141" t="str">
        <f>開票立会人入力シート!B39</f>
        <v>田子町</v>
      </c>
      <c r="G1716" s="142"/>
      <c r="H1716" s="114" t="s">
        <v>571</v>
      </c>
      <c r="J1716" s="142"/>
    </row>
    <row r="1717" spans="1:14" ht="18.75">
      <c r="G1717" s="142"/>
      <c r="J1717" s="142"/>
    </row>
    <row r="1719" spans="1:14">
      <c r="A1719" s="114" t="s">
        <v>563</v>
      </c>
    </row>
    <row r="1722" spans="1:14">
      <c r="B1722" s="931" t="str">
        <f>開票立会人入力シート!D39</f>
        <v>令和-118年1月0日</v>
      </c>
      <c r="C1722" s="932"/>
      <c r="D1722" s="932"/>
    </row>
    <row r="1725" spans="1:14">
      <c r="B1725" s="114" t="s">
        <v>725</v>
      </c>
      <c r="J1725" s="141">
        <f>入力シート!C29</f>
        <v>0</v>
      </c>
      <c r="N1725" s="114" t="s">
        <v>564</v>
      </c>
    </row>
    <row r="1726" spans="1:14">
      <c r="I1726" s="141"/>
    </row>
    <row r="1728" spans="1:14" ht="21">
      <c r="D1728" s="133"/>
      <c r="E1728" s="133"/>
      <c r="F1728" s="134" t="s">
        <v>534</v>
      </c>
      <c r="G1728" s="133"/>
      <c r="I1728" s="927">
        <f>入力シート!C8</f>
        <v>0</v>
      </c>
      <c r="J1728" s="927"/>
      <c r="K1728" s="928">
        <f>入力シート!C10</f>
        <v>0</v>
      </c>
      <c r="L1728" s="928"/>
    </row>
    <row r="1729" spans="1:14" ht="21">
      <c r="D1729" s="133"/>
      <c r="E1729" s="133"/>
      <c r="F1729" s="134"/>
      <c r="G1729" s="133"/>
      <c r="I1729" s="135"/>
      <c r="J1729" s="135"/>
      <c r="K1729" s="136"/>
      <c r="L1729" s="136"/>
    </row>
    <row r="1730" spans="1:14" ht="21">
      <c r="D1730" s="133"/>
      <c r="E1730" s="133"/>
      <c r="F1730" s="134"/>
      <c r="G1730" s="133"/>
      <c r="I1730" s="135"/>
      <c r="J1730" s="135"/>
      <c r="K1730" s="136"/>
      <c r="L1730" s="136"/>
    </row>
    <row r="1731" spans="1:14">
      <c r="B1731" s="934" t="str">
        <f>開票立会人入力シート!B39</f>
        <v>田子町</v>
      </c>
      <c r="C1731" s="934"/>
      <c r="D1731" s="155" t="s">
        <v>577</v>
      </c>
      <c r="E1731" s="133"/>
      <c r="F1731" s="134"/>
      <c r="G1731" s="133"/>
      <c r="H1731" s="140" t="s">
        <v>515</v>
      </c>
      <c r="J1731" s="156"/>
      <c r="L1731" s="153"/>
    </row>
    <row r="1736" spans="1:14">
      <c r="A1736" s="289" t="s">
        <v>1333</v>
      </c>
    </row>
    <row r="1737" spans="1:14">
      <c r="A1737" s="289" t="s">
        <v>1334</v>
      </c>
    </row>
    <row r="1738" spans="1:14">
      <c r="A1738" s="289" t="s">
        <v>1342</v>
      </c>
    </row>
    <row r="1739" spans="1:14">
      <c r="A1739" s="289" t="s">
        <v>1343</v>
      </c>
    </row>
    <row r="1740" spans="1:14">
      <c r="N1740" s="138" t="s">
        <v>456</v>
      </c>
    </row>
    <row r="1744" spans="1:14" ht="28.5">
      <c r="A1744" s="921" t="s">
        <v>569</v>
      </c>
      <c r="B1744" s="921"/>
      <c r="C1744" s="921"/>
      <c r="D1744" s="921"/>
      <c r="E1744" s="921"/>
      <c r="F1744" s="921"/>
      <c r="G1744" s="921"/>
      <c r="H1744" s="921"/>
      <c r="I1744" s="921"/>
      <c r="J1744" s="921"/>
      <c r="K1744" s="921"/>
      <c r="L1744" s="921"/>
      <c r="M1744" s="921"/>
      <c r="N1744" s="921"/>
    </row>
    <row r="1748" spans="1:13">
      <c r="G1748" s="114" t="s">
        <v>558</v>
      </c>
    </row>
    <row r="1750" spans="1:13" ht="18.75">
      <c r="G1750" s="114" t="s">
        <v>533</v>
      </c>
      <c r="H1750" s="142"/>
      <c r="I1750" s="395">
        <f>開票立会人入力シート!K40</f>
        <v>0</v>
      </c>
      <c r="J1750" s="142"/>
      <c r="K1750" s="142"/>
    </row>
    <row r="1751" spans="1:13" ht="18.75">
      <c r="H1751" s="142"/>
      <c r="I1751" s="142"/>
      <c r="J1751" s="142"/>
      <c r="K1751" s="142"/>
    </row>
    <row r="1752" spans="1:13" ht="18.75">
      <c r="G1752" s="114" t="s">
        <v>483</v>
      </c>
      <c r="H1752" s="142"/>
      <c r="I1752" s="141">
        <f>開票立会人入力シート!H40</f>
        <v>0</v>
      </c>
      <c r="J1752" s="142"/>
      <c r="K1752" s="141">
        <f>開票立会人入力シート!J40</f>
        <v>0</v>
      </c>
    </row>
    <row r="1753" spans="1:13" ht="18.75">
      <c r="H1753" s="142"/>
      <c r="I1753" s="141"/>
      <c r="J1753" s="142"/>
      <c r="K1753" s="142"/>
    </row>
    <row r="1754" spans="1:13">
      <c r="G1754" s="114" t="s">
        <v>534</v>
      </c>
      <c r="I1754" s="141">
        <f>開票立会人入力シート!G40</f>
        <v>0</v>
      </c>
      <c r="J1754" s="141"/>
      <c r="K1754" s="141">
        <f>開票立会人入力シート!I40</f>
        <v>0</v>
      </c>
    </row>
    <row r="1755" spans="1:13">
      <c r="I1755" s="141"/>
      <c r="J1755" s="141"/>
      <c r="K1755" s="141"/>
    </row>
    <row r="1756" spans="1:13">
      <c r="H1756" s="144" t="s">
        <v>562</v>
      </c>
      <c r="I1756" s="937" t="str">
        <f>開票立会人入力シート!R40</f>
        <v>S//</v>
      </c>
      <c r="J1756" s="938"/>
      <c r="K1756" s="938"/>
      <c r="L1756" s="144" t="s">
        <v>561</v>
      </c>
      <c r="M1756" s="145"/>
    </row>
    <row r="1758" spans="1:13" ht="18.75">
      <c r="G1758" s="142"/>
    </row>
    <row r="1760" spans="1:13">
      <c r="A1760" s="114" t="s">
        <v>559</v>
      </c>
      <c r="C1760" s="280" t="str">
        <f>入力シート!C1</f>
        <v>令和4年7月10日執行参議院青森県選挙区選出議員選挙</v>
      </c>
    </row>
    <row r="1761" spans="1:14">
      <c r="C1761" s="141"/>
    </row>
    <row r="1762" spans="1:14" ht="18.75">
      <c r="G1762" s="142"/>
      <c r="J1762" s="142"/>
    </row>
    <row r="1763" spans="1:14" ht="18.75">
      <c r="A1763" s="114" t="s">
        <v>570</v>
      </c>
      <c r="F1763" s="141" t="str">
        <f>開票立会人入力シート!B40</f>
        <v>南部町</v>
      </c>
      <c r="G1763" s="142"/>
      <c r="H1763" s="114" t="s">
        <v>571</v>
      </c>
      <c r="J1763" s="142"/>
    </row>
    <row r="1764" spans="1:14" ht="18.75">
      <c r="G1764" s="142"/>
      <c r="J1764" s="142"/>
    </row>
    <row r="1766" spans="1:14">
      <c r="A1766" s="114" t="s">
        <v>563</v>
      </c>
    </row>
    <row r="1769" spans="1:14">
      <c r="B1769" s="931" t="str">
        <f>開票立会人入力シート!D40</f>
        <v>令和-118年1月0日</v>
      </c>
      <c r="C1769" s="932"/>
      <c r="D1769" s="932"/>
    </row>
    <row r="1772" spans="1:14">
      <c r="B1772" s="114" t="s">
        <v>725</v>
      </c>
      <c r="J1772" s="141">
        <f>入力シート!C29</f>
        <v>0</v>
      </c>
      <c r="N1772" s="114" t="s">
        <v>564</v>
      </c>
    </row>
    <row r="1773" spans="1:14">
      <c r="I1773" s="141"/>
    </row>
    <row r="1775" spans="1:14" ht="21">
      <c r="D1775" s="133"/>
      <c r="E1775" s="133"/>
      <c r="F1775" s="134" t="s">
        <v>534</v>
      </c>
      <c r="G1775" s="133"/>
      <c r="I1775" s="927">
        <f>入力シート!C8</f>
        <v>0</v>
      </c>
      <c r="J1775" s="927"/>
      <c r="K1775" s="928">
        <f>入力シート!C10</f>
        <v>0</v>
      </c>
      <c r="L1775" s="928"/>
    </row>
    <row r="1776" spans="1:14" ht="21">
      <c r="D1776" s="133"/>
      <c r="E1776" s="133"/>
      <c r="F1776" s="134"/>
      <c r="G1776" s="133"/>
      <c r="I1776" s="135"/>
      <c r="J1776" s="135"/>
      <c r="K1776" s="136"/>
      <c r="L1776" s="136"/>
    </row>
    <row r="1777" spans="1:14" ht="21">
      <c r="D1777" s="133"/>
      <c r="E1777" s="133"/>
      <c r="F1777" s="134"/>
      <c r="G1777" s="133"/>
      <c r="I1777" s="135"/>
      <c r="J1777" s="135"/>
      <c r="K1777" s="136"/>
      <c r="L1777" s="136"/>
    </row>
    <row r="1778" spans="1:14">
      <c r="B1778" s="934" t="str">
        <f>開票立会人入力シート!B40</f>
        <v>南部町</v>
      </c>
      <c r="C1778" s="934"/>
      <c r="D1778" s="155" t="s">
        <v>577</v>
      </c>
      <c r="E1778" s="133"/>
      <c r="F1778" s="134"/>
      <c r="G1778" s="133"/>
      <c r="H1778" s="140" t="s">
        <v>515</v>
      </c>
      <c r="J1778" s="156"/>
      <c r="L1778" s="153"/>
    </row>
    <row r="1783" spans="1:14">
      <c r="A1783" s="289" t="s">
        <v>1333</v>
      </c>
    </row>
    <row r="1784" spans="1:14">
      <c r="A1784" s="289" t="s">
        <v>1334</v>
      </c>
    </row>
    <row r="1785" spans="1:14">
      <c r="A1785" s="289" t="s">
        <v>1342</v>
      </c>
    </row>
    <row r="1786" spans="1:14">
      <c r="A1786" s="289" t="s">
        <v>1343</v>
      </c>
    </row>
    <row r="1787" spans="1:14">
      <c r="N1787" s="138" t="s">
        <v>456</v>
      </c>
    </row>
    <row r="1791" spans="1:14" ht="28.5">
      <c r="A1791" s="921" t="s">
        <v>569</v>
      </c>
      <c r="B1791" s="921"/>
      <c r="C1791" s="921"/>
      <c r="D1791" s="921"/>
      <c r="E1791" s="921"/>
      <c r="F1791" s="921"/>
      <c r="G1791" s="921"/>
      <c r="H1791" s="921"/>
      <c r="I1791" s="921"/>
      <c r="J1791" s="921"/>
      <c r="K1791" s="921"/>
      <c r="L1791" s="921"/>
      <c r="M1791" s="921"/>
      <c r="N1791" s="921"/>
    </row>
    <row r="1795" spans="1:13">
      <c r="G1795" s="114" t="s">
        <v>558</v>
      </c>
    </row>
    <row r="1797" spans="1:13" ht="18.75">
      <c r="G1797" s="114" t="s">
        <v>533</v>
      </c>
      <c r="H1797" s="142"/>
      <c r="I1797" s="395">
        <f>開票立会人入力シート!K41</f>
        <v>0</v>
      </c>
      <c r="J1797" s="142"/>
      <c r="K1797" s="142"/>
    </row>
    <row r="1798" spans="1:13" ht="18.75">
      <c r="H1798" s="142"/>
      <c r="I1798" s="142"/>
      <c r="J1798" s="142"/>
      <c r="K1798" s="142"/>
    </row>
    <row r="1799" spans="1:13" ht="18.75">
      <c r="G1799" s="114" t="s">
        <v>483</v>
      </c>
      <c r="H1799" s="142"/>
      <c r="I1799" s="141">
        <f>開票立会人入力シート!H41</f>
        <v>0</v>
      </c>
      <c r="J1799" s="142"/>
      <c r="K1799" s="141">
        <f>開票立会人入力シート!J41</f>
        <v>0</v>
      </c>
    </row>
    <row r="1800" spans="1:13" ht="18.75">
      <c r="H1800" s="142"/>
      <c r="I1800" s="141"/>
      <c r="J1800" s="142"/>
      <c r="K1800" s="142"/>
    </row>
    <row r="1801" spans="1:13">
      <c r="G1801" s="114" t="s">
        <v>534</v>
      </c>
      <c r="I1801" s="141">
        <f>開票立会人入力シート!G41</f>
        <v>0</v>
      </c>
      <c r="J1801" s="141"/>
      <c r="K1801" s="141">
        <f>開票立会人入力シート!I41</f>
        <v>0</v>
      </c>
    </row>
    <row r="1802" spans="1:13">
      <c r="I1802" s="141"/>
      <c r="J1802" s="141"/>
      <c r="K1802" s="141"/>
    </row>
    <row r="1803" spans="1:13">
      <c r="H1803" s="144" t="s">
        <v>562</v>
      </c>
      <c r="I1803" s="937" t="str">
        <f>開票立会人入力シート!R41</f>
        <v>S//</v>
      </c>
      <c r="J1803" s="938"/>
      <c r="K1803" s="938"/>
      <c r="L1803" s="144" t="s">
        <v>561</v>
      </c>
      <c r="M1803" s="145"/>
    </row>
    <row r="1805" spans="1:13" ht="18.75">
      <c r="G1805" s="142"/>
    </row>
    <row r="1807" spans="1:13">
      <c r="A1807" s="114" t="s">
        <v>559</v>
      </c>
      <c r="C1807" s="280" t="str">
        <f>入力シート!C1</f>
        <v>令和4年7月10日執行参議院青森県選挙区選出議員選挙</v>
      </c>
    </row>
    <row r="1808" spans="1:13">
      <c r="C1808" s="141"/>
    </row>
    <row r="1809" spans="1:14" ht="18.75">
      <c r="G1809" s="142"/>
      <c r="J1809" s="142"/>
    </row>
    <row r="1810" spans="1:14" ht="18.75">
      <c r="A1810" s="114" t="s">
        <v>570</v>
      </c>
      <c r="F1810" s="141" t="str">
        <f>開票立会人入力シート!B41</f>
        <v>階上町</v>
      </c>
      <c r="G1810" s="142"/>
      <c r="H1810" s="114" t="s">
        <v>571</v>
      </c>
      <c r="J1810" s="142"/>
    </row>
    <row r="1811" spans="1:14" ht="18.75">
      <c r="G1811" s="142"/>
      <c r="J1811" s="142"/>
    </row>
    <row r="1813" spans="1:14">
      <c r="A1813" s="114" t="s">
        <v>563</v>
      </c>
    </row>
    <row r="1816" spans="1:14">
      <c r="B1816" s="931" t="str">
        <f>開票立会人入力シート!D41</f>
        <v>令和-118年1月0日</v>
      </c>
      <c r="C1816" s="932"/>
      <c r="D1816" s="932"/>
    </row>
    <row r="1819" spans="1:14">
      <c r="B1819" s="114" t="s">
        <v>725</v>
      </c>
      <c r="J1819" s="141">
        <f>入力シート!C29</f>
        <v>0</v>
      </c>
      <c r="N1819" s="114" t="s">
        <v>564</v>
      </c>
    </row>
    <row r="1820" spans="1:14">
      <c r="I1820" s="141"/>
    </row>
    <row r="1822" spans="1:14" ht="21">
      <c r="D1822" s="133"/>
      <c r="E1822" s="133"/>
      <c r="F1822" s="134" t="s">
        <v>534</v>
      </c>
      <c r="G1822" s="133"/>
      <c r="I1822" s="927">
        <f>入力シート!C8</f>
        <v>0</v>
      </c>
      <c r="J1822" s="927"/>
      <c r="K1822" s="928">
        <f>入力シート!C10</f>
        <v>0</v>
      </c>
      <c r="L1822" s="928"/>
    </row>
    <row r="1823" spans="1:14" ht="21">
      <c r="D1823" s="133"/>
      <c r="E1823" s="133"/>
      <c r="F1823" s="134"/>
      <c r="G1823" s="133"/>
      <c r="I1823" s="135"/>
      <c r="J1823" s="135"/>
      <c r="K1823" s="136"/>
      <c r="L1823" s="136"/>
    </row>
    <row r="1824" spans="1:14" ht="21">
      <c r="D1824" s="133"/>
      <c r="E1824" s="133"/>
      <c r="F1824" s="134"/>
      <c r="G1824" s="133"/>
      <c r="I1824" s="135"/>
      <c r="J1824" s="135"/>
      <c r="K1824" s="136"/>
      <c r="L1824" s="136"/>
    </row>
    <row r="1825" spans="1:14">
      <c r="B1825" s="934" t="str">
        <f>開票立会人入力シート!B41</f>
        <v>階上町</v>
      </c>
      <c r="C1825" s="934"/>
      <c r="D1825" s="155" t="s">
        <v>577</v>
      </c>
      <c r="E1825" s="133"/>
      <c r="F1825" s="134"/>
      <c r="G1825" s="133"/>
      <c r="H1825" s="140" t="s">
        <v>515</v>
      </c>
      <c r="J1825" s="156"/>
      <c r="L1825" s="153"/>
    </row>
    <row r="1830" spans="1:14">
      <c r="A1830" s="289" t="s">
        <v>1333</v>
      </c>
    </row>
    <row r="1831" spans="1:14">
      <c r="A1831" s="289" t="s">
        <v>1334</v>
      </c>
    </row>
    <row r="1832" spans="1:14">
      <c r="A1832" s="289" t="s">
        <v>1342</v>
      </c>
    </row>
    <row r="1833" spans="1:14">
      <c r="A1833" s="289" t="s">
        <v>1343</v>
      </c>
    </row>
    <row r="1834" spans="1:14">
      <c r="N1834" s="138" t="s">
        <v>456</v>
      </c>
    </row>
    <row r="1838" spans="1:14" ht="28.5">
      <c r="A1838" s="921" t="s">
        <v>569</v>
      </c>
      <c r="B1838" s="921"/>
      <c r="C1838" s="921"/>
      <c r="D1838" s="921"/>
      <c r="E1838" s="921"/>
      <c r="F1838" s="921"/>
      <c r="G1838" s="921"/>
      <c r="H1838" s="921"/>
      <c r="I1838" s="921"/>
      <c r="J1838" s="921"/>
      <c r="K1838" s="921"/>
      <c r="L1838" s="921"/>
      <c r="M1838" s="921"/>
      <c r="N1838" s="921"/>
    </row>
    <row r="1842" spans="1:13">
      <c r="G1842" s="114" t="s">
        <v>558</v>
      </c>
    </row>
    <row r="1844" spans="1:13" ht="18.75">
      <c r="G1844" s="114" t="s">
        <v>533</v>
      </c>
      <c r="H1844" s="142"/>
      <c r="I1844" s="395">
        <f>開票立会人入力シート!K42</f>
        <v>0</v>
      </c>
      <c r="J1844" s="142"/>
      <c r="K1844" s="142"/>
    </row>
    <row r="1845" spans="1:13" ht="18.75">
      <c r="H1845" s="142"/>
      <c r="I1845" s="142"/>
      <c r="J1845" s="142"/>
      <c r="K1845" s="142"/>
    </row>
    <row r="1846" spans="1:13" ht="18.75">
      <c r="G1846" s="114" t="s">
        <v>483</v>
      </c>
      <c r="H1846" s="142"/>
      <c r="I1846" s="141">
        <f>開票立会人入力シート!H42</f>
        <v>0</v>
      </c>
      <c r="J1846" s="142"/>
      <c r="K1846" s="141">
        <f>開票立会人入力シート!J42</f>
        <v>0</v>
      </c>
    </row>
    <row r="1847" spans="1:13" ht="18.75">
      <c r="H1847" s="142"/>
      <c r="I1847" s="141"/>
      <c r="J1847" s="142"/>
      <c r="K1847" s="142"/>
    </row>
    <row r="1848" spans="1:13">
      <c r="G1848" s="114" t="s">
        <v>534</v>
      </c>
      <c r="I1848" s="141">
        <f>開票立会人入力シート!G42</f>
        <v>0</v>
      </c>
      <c r="J1848" s="141"/>
      <c r="K1848" s="141">
        <f>開票立会人入力シート!I42</f>
        <v>0</v>
      </c>
    </row>
    <row r="1849" spans="1:13">
      <c r="I1849" s="141"/>
      <c r="J1849" s="141"/>
      <c r="K1849" s="141"/>
    </row>
    <row r="1850" spans="1:13">
      <c r="H1850" s="144" t="s">
        <v>562</v>
      </c>
      <c r="I1850" s="937" t="str">
        <f>開票立会人入力シート!R42</f>
        <v>S//</v>
      </c>
      <c r="J1850" s="938"/>
      <c r="K1850" s="938"/>
      <c r="L1850" s="144" t="s">
        <v>561</v>
      </c>
      <c r="M1850" s="145"/>
    </row>
    <row r="1852" spans="1:13" ht="18.75">
      <c r="G1852" s="142"/>
    </row>
    <row r="1854" spans="1:13">
      <c r="A1854" s="114" t="s">
        <v>559</v>
      </c>
      <c r="C1854" s="280" t="str">
        <f>入力シート!C1</f>
        <v>令和4年7月10日執行参議院青森県選挙区選出議員選挙</v>
      </c>
    </row>
    <row r="1855" spans="1:13">
      <c r="C1855" s="141"/>
    </row>
    <row r="1856" spans="1:13" ht="18.75">
      <c r="G1856" s="142"/>
      <c r="J1856" s="142"/>
    </row>
    <row r="1857" spans="1:14" ht="18.75">
      <c r="A1857" s="114" t="s">
        <v>570</v>
      </c>
      <c r="F1857" s="141" t="str">
        <f>開票立会人入力シート!B42</f>
        <v>新郷村</v>
      </c>
      <c r="G1857" s="142"/>
      <c r="H1857" s="114" t="s">
        <v>571</v>
      </c>
      <c r="J1857" s="142"/>
    </row>
    <row r="1858" spans="1:14" ht="18.75">
      <c r="G1858" s="142"/>
      <c r="J1858" s="142"/>
    </row>
    <row r="1860" spans="1:14">
      <c r="A1860" s="114" t="s">
        <v>563</v>
      </c>
    </row>
    <row r="1863" spans="1:14">
      <c r="B1863" s="931" t="str">
        <f>開票立会人入力シート!D42</f>
        <v>令和-118年1月0日</v>
      </c>
      <c r="C1863" s="932"/>
      <c r="D1863" s="932"/>
    </row>
    <row r="1866" spans="1:14">
      <c r="B1866" s="114" t="s">
        <v>725</v>
      </c>
      <c r="J1866" s="141">
        <f>入力シート!C29</f>
        <v>0</v>
      </c>
      <c r="N1866" s="114" t="s">
        <v>564</v>
      </c>
    </row>
    <row r="1867" spans="1:14">
      <c r="I1867" s="141"/>
    </row>
    <row r="1869" spans="1:14" ht="21">
      <c r="D1869" s="133"/>
      <c r="E1869" s="133"/>
      <c r="F1869" s="134" t="s">
        <v>534</v>
      </c>
      <c r="G1869" s="133"/>
      <c r="I1869" s="927">
        <f>入力シート!C8</f>
        <v>0</v>
      </c>
      <c r="J1869" s="927"/>
      <c r="K1869" s="928">
        <f>入力シート!C10</f>
        <v>0</v>
      </c>
      <c r="L1869" s="928"/>
    </row>
    <row r="1870" spans="1:14" ht="21">
      <c r="D1870" s="133"/>
      <c r="E1870" s="133"/>
      <c r="F1870" s="134"/>
      <c r="G1870" s="133"/>
      <c r="I1870" s="135"/>
      <c r="J1870" s="135"/>
      <c r="K1870" s="136"/>
      <c r="L1870" s="136"/>
    </row>
    <row r="1871" spans="1:14" ht="21">
      <c r="D1871" s="133"/>
      <c r="E1871" s="133"/>
      <c r="F1871" s="134"/>
      <c r="G1871" s="133"/>
      <c r="I1871" s="135"/>
      <c r="J1871" s="135"/>
      <c r="K1871" s="136"/>
      <c r="L1871" s="136"/>
    </row>
    <row r="1872" spans="1:14">
      <c r="B1872" s="934" t="str">
        <f>開票立会人入力シート!B42</f>
        <v>新郷村</v>
      </c>
      <c r="C1872" s="934"/>
      <c r="D1872" s="155" t="s">
        <v>577</v>
      </c>
      <c r="E1872" s="133"/>
      <c r="F1872" s="134"/>
      <c r="G1872" s="133"/>
      <c r="H1872" s="140" t="s">
        <v>515</v>
      </c>
      <c r="J1872" s="156"/>
      <c r="L1872" s="153"/>
    </row>
    <row r="1873" spans="1:12">
      <c r="B1873" s="138"/>
      <c r="C1873" s="138"/>
      <c r="D1873" s="155"/>
      <c r="E1873" s="133"/>
      <c r="F1873" s="134"/>
      <c r="G1873" s="133"/>
      <c r="H1873" s="140"/>
      <c r="J1873" s="156"/>
      <c r="L1873" s="153"/>
    </row>
    <row r="1874" spans="1:12">
      <c r="B1874" s="138"/>
      <c r="C1874" s="138"/>
      <c r="D1874" s="155"/>
      <c r="E1874" s="133"/>
      <c r="F1874" s="134"/>
      <c r="G1874" s="133"/>
      <c r="H1874" s="140"/>
      <c r="J1874" s="156"/>
      <c r="L1874" s="153"/>
    </row>
    <row r="1875" spans="1:12">
      <c r="B1875" s="138"/>
      <c r="C1875" s="138"/>
      <c r="D1875" s="155"/>
      <c r="E1875" s="133"/>
      <c r="F1875" s="134"/>
      <c r="G1875" s="133"/>
      <c r="H1875" s="140"/>
      <c r="J1875" s="156"/>
      <c r="L1875" s="153"/>
    </row>
    <row r="1877" spans="1:12">
      <c r="A1877" s="289" t="s">
        <v>1333</v>
      </c>
    </row>
    <row r="1878" spans="1:12">
      <c r="A1878" s="289" t="s">
        <v>1334</v>
      </c>
    </row>
    <row r="1879" spans="1:12">
      <c r="A1879" s="289" t="s">
        <v>1342</v>
      </c>
    </row>
    <row r="1880" spans="1:12">
      <c r="A1880" s="289" t="s">
        <v>1343</v>
      </c>
    </row>
  </sheetData>
  <mergeCells count="240">
    <mergeCell ref="B1872:C1872"/>
    <mergeCell ref="I1850:K1850"/>
    <mergeCell ref="B1863:D1863"/>
    <mergeCell ref="I1869:J1869"/>
    <mergeCell ref="K1869:L1869"/>
    <mergeCell ref="B1825:C1825"/>
    <mergeCell ref="I1775:J1775"/>
    <mergeCell ref="K1775:L1775"/>
    <mergeCell ref="B1778:C1778"/>
    <mergeCell ref="I1822:J1822"/>
    <mergeCell ref="K1822:L1822"/>
    <mergeCell ref="A1838:N1838"/>
    <mergeCell ref="A1791:N1791"/>
    <mergeCell ref="I1803:K1803"/>
    <mergeCell ref="B1816:D1816"/>
    <mergeCell ref="B1769:D1769"/>
    <mergeCell ref="I1634:J1634"/>
    <mergeCell ref="K1634:L1634"/>
    <mergeCell ref="B1731:C1731"/>
    <mergeCell ref="A1650:N1650"/>
    <mergeCell ref="I1662:K1662"/>
    <mergeCell ref="B1675:D1675"/>
    <mergeCell ref="I1681:J1681"/>
    <mergeCell ref="K1681:L1681"/>
    <mergeCell ref="B1684:C1684"/>
    <mergeCell ref="I1709:K1709"/>
    <mergeCell ref="B1722:D1722"/>
    <mergeCell ref="I1728:J1728"/>
    <mergeCell ref="K1728:L1728"/>
    <mergeCell ref="A1744:N1744"/>
    <mergeCell ref="I1756:K1756"/>
    <mergeCell ref="A1697:N1697"/>
    <mergeCell ref="B1637:C1637"/>
    <mergeCell ref="I1399:J1399"/>
    <mergeCell ref="K1399:L1399"/>
    <mergeCell ref="B1402:C1402"/>
    <mergeCell ref="A1415:N1415"/>
    <mergeCell ref="I1427:K1427"/>
    <mergeCell ref="B1440:D1440"/>
    <mergeCell ref="I1446:J1446"/>
    <mergeCell ref="K1446:L1446"/>
    <mergeCell ref="B1449:C1449"/>
    <mergeCell ref="B1628:D1628"/>
    <mergeCell ref="A1509:N1509"/>
    <mergeCell ref="I1521:K1521"/>
    <mergeCell ref="B1534:D1534"/>
    <mergeCell ref="I1540:J1540"/>
    <mergeCell ref="K1540:L1540"/>
    <mergeCell ref="B1543:C1543"/>
    <mergeCell ref="A1462:N1462"/>
    <mergeCell ref="I1474:K1474"/>
    <mergeCell ref="B1487:D1487"/>
    <mergeCell ref="I1493:J1493"/>
    <mergeCell ref="K1493:L1493"/>
    <mergeCell ref="B1496:C1496"/>
    <mergeCell ref="A1556:N1556"/>
    <mergeCell ref="I1568:K1568"/>
    <mergeCell ref="B1581:D1581"/>
    <mergeCell ref="I1587:J1587"/>
    <mergeCell ref="K1587:L1587"/>
    <mergeCell ref="B1590:C1590"/>
    <mergeCell ref="A1603:N1603"/>
    <mergeCell ref="I1615:K1615"/>
    <mergeCell ref="B1393:D1393"/>
    <mergeCell ref="I1258:J1258"/>
    <mergeCell ref="K1258:L1258"/>
    <mergeCell ref="B1355:C1355"/>
    <mergeCell ref="A1274:N1274"/>
    <mergeCell ref="I1286:K1286"/>
    <mergeCell ref="B1299:D1299"/>
    <mergeCell ref="I1305:J1305"/>
    <mergeCell ref="K1305:L1305"/>
    <mergeCell ref="B1308:C1308"/>
    <mergeCell ref="I1333:K1333"/>
    <mergeCell ref="B1346:D1346"/>
    <mergeCell ref="I1352:J1352"/>
    <mergeCell ref="K1352:L1352"/>
    <mergeCell ref="A1368:N1368"/>
    <mergeCell ref="I1380:K1380"/>
    <mergeCell ref="A1321:N1321"/>
    <mergeCell ref="B1261:C1261"/>
    <mergeCell ref="I1023:J1023"/>
    <mergeCell ref="K1023:L1023"/>
    <mergeCell ref="B1026:C1026"/>
    <mergeCell ref="A1039:N1039"/>
    <mergeCell ref="I1051:K1051"/>
    <mergeCell ref="B1064:D1064"/>
    <mergeCell ref="I1070:J1070"/>
    <mergeCell ref="K1070:L1070"/>
    <mergeCell ref="B1073:C1073"/>
    <mergeCell ref="B1252:D1252"/>
    <mergeCell ref="A1133:N1133"/>
    <mergeCell ref="I1145:K1145"/>
    <mergeCell ref="B1158:D1158"/>
    <mergeCell ref="I1164:J1164"/>
    <mergeCell ref="K1164:L1164"/>
    <mergeCell ref="B1167:C1167"/>
    <mergeCell ref="A1086:N1086"/>
    <mergeCell ref="I1098:K1098"/>
    <mergeCell ref="B1111:D1111"/>
    <mergeCell ref="I1117:J1117"/>
    <mergeCell ref="K1117:L1117"/>
    <mergeCell ref="B1120:C1120"/>
    <mergeCell ref="A1180:N1180"/>
    <mergeCell ref="I1192:K1192"/>
    <mergeCell ref="B1205:D1205"/>
    <mergeCell ref="I1211:J1211"/>
    <mergeCell ref="K1211:L1211"/>
    <mergeCell ref="B1214:C1214"/>
    <mergeCell ref="A1227:N1227"/>
    <mergeCell ref="I1239:K1239"/>
    <mergeCell ref="B1017:D1017"/>
    <mergeCell ref="I882:J882"/>
    <mergeCell ref="K882:L882"/>
    <mergeCell ref="B979:C979"/>
    <mergeCell ref="A898:N898"/>
    <mergeCell ref="I910:K910"/>
    <mergeCell ref="B923:D923"/>
    <mergeCell ref="I929:J929"/>
    <mergeCell ref="K929:L929"/>
    <mergeCell ref="B932:C932"/>
    <mergeCell ref="I957:K957"/>
    <mergeCell ref="B970:D970"/>
    <mergeCell ref="I976:J976"/>
    <mergeCell ref="K976:L976"/>
    <mergeCell ref="A992:N992"/>
    <mergeCell ref="I1004:K1004"/>
    <mergeCell ref="A945:N945"/>
    <mergeCell ref="B885:C885"/>
    <mergeCell ref="I647:J647"/>
    <mergeCell ref="K647:L647"/>
    <mergeCell ref="B650:C650"/>
    <mergeCell ref="A663:N663"/>
    <mergeCell ref="I675:K675"/>
    <mergeCell ref="B688:D688"/>
    <mergeCell ref="I694:J694"/>
    <mergeCell ref="K694:L694"/>
    <mergeCell ref="B697:C697"/>
    <mergeCell ref="B876:D876"/>
    <mergeCell ref="A757:N757"/>
    <mergeCell ref="I769:K769"/>
    <mergeCell ref="B782:D782"/>
    <mergeCell ref="I788:J788"/>
    <mergeCell ref="K788:L788"/>
    <mergeCell ref="B791:C791"/>
    <mergeCell ref="A710:N710"/>
    <mergeCell ref="I722:K722"/>
    <mergeCell ref="B735:D735"/>
    <mergeCell ref="I741:J741"/>
    <mergeCell ref="K741:L741"/>
    <mergeCell ref="B744:C744"/>
    <mergeCell ref="A804:N804"/>
    <mergeCell ref="I816:K816"/>
    <mergeCell ref="B829:D829"/>
    <mergeCell ref="I835:J835"/>
    <mergeCell ref="K835:L835"/>
    <mergeCell ref="B838:C838"/>
    <mergeCell ref="A851:N851"/>
    <mergeCell ref="I863:K863"/>
    <mergeCell ref="B641:D641"/>
    <mergeCell ref="I506:J506"/>
    <mergeCell ref="K506:L506"/>
    <mergeCell ref="B603:C603"/>
    <mergeCell ref="A522:N522"/>
    <mergeCell ref="I534:K534"/>
    <mergeCell ref="B547:D547"/>
    <mergeCell ref="I553:J553"/>
    <mergeCell ref="K553:L553"/>
    <mergeCell ref="B556:C556"/>
    <mergeCell ref="I581:K581"/>
    <mergeCell ref="B594:D594"/>
    <mergeCell ref="I600:J600"/>
    <mergeCell ref="K600:L600"/>
    <mergeCell ref="A616:N616"/>
    <mergeCell ref="I628:K628"/>
    <mergeCell ref="A569:N569"/>
    <mergeCell ref="B509:C509"/>
    <mergeCell ref="I271:J271"/>
    <mergeCell ref="K271:L271"/>
    <mergeCell ref="B274:C274"/>
    <mergeCell ref="A287:N287"/>
    <mergeCell ref="I299:K299"/>
    <mergeCell ref="B312:D312"/>
    <mergeCell ref="I318:J318"/>
    <mergeCell ref="K318:L318"/>
    <mergeCell ref="B321:C321"/>
    <mergeCell ref="B500:D500"/>
    <mergeCell ref="A381:N381"/>
    <mergeCell ref="I393:K393"/>
    <mergeCell ref="B406:D406"/>
    <mergeCell ref="I412:J412"/>
    <mergeCell ref="K412:L412"/>
    <mergeCell ref="B415:C415"/>
    <mergeCell ref="A334:N334"/>
    <mergeCell ref="I346:K346"/>
    <mergeCell ref="B359:D359"/>
    <mergeCell ref="I365:J365"/>
    <mergeCell ref="K365:L365"/>
    <mergeCell ref="B368:C368"/>
    <mergeCell ref="A428:N428"/>
    <mergeCell ref="I440:K440"/>
    <mergeCell ref="B453:D453"/>
    <mergeCell ref="I459:J459"/>
    <mergeCell ref="K459:L459"/>
    <mergeCell ref="B462:C462"/>
    <mergeCell ref="A475:N475"/>
    <mergeCell ref="I487:K487"/>
    <mergeCell ref="B265:D265"/>
    <mergeCell ref="I130:J130"/>
    <mergeCell ref="K130:L130"/>
    <mergeCell ref="B227:C227"/>
    <mergeCell ref="A146:N146"/>
    <mergeCell ref="I158:K158"/>
    <mergeCell ref="B171:D171"/>
    <mergeCell ref="I177:J177"/>
    <mergeCell ref="K177:L177"/>
    <mergeCell ref="B180:C180"/>
    <mergeCell ref="I205:K205"/>
    <mergeCell ref="B218:D218"/>
    <mergeCell ref="I224:J224"/>
    <mergeCell ref="K224:L224"/>
    <mergeCell ref="A240:N240"/>
    <mergeCell ref="I252:K252"/>
    <mergeCell ref="B124:D124"/>
    <mergeCell ref="B39:C39"/>
    <mergeCell ref="A5:N5"/>
    <mergeCell ref="B30:D30"/>
    <mergeCell ref="I36:J36"/>
    <mergeCell ref="K36:L36"/>
    <mergeCell ref="I17:K17"/>
    <mergeCell ref="A193:N193"/>
    <mergeCell ref="B133:C133"/>
    <mergeCell ref="A52:N52"/>
    <mergeCell ref="I64:K64"/>
    <mergeCell ref="B77:D77"/>
    <mergeCell ref="I83:J83"/>
    <mergeCell ref="K83:L83"/>
    <mergeCell ref="B86:C86"/>
    <mergeCell ref="A99:N99"/>
    <mergeCell ref="I111:K111"/>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rowBreaks count="39" manualBreakCount="39">
    <brk id="47" max="16383" man="1"/>
    <brk id="94" max="16383" man="1"/>
    <brk id="141" max="16383" man="1"/>
    <brk id="188" max="16383" man="1"/>
    <brk id="235" max="16383" man="1"/>
    <brk id="282" max="16383" man="1"/>
    <brk id="329" max="16383" man="1"/>
    <brk id="376" max="16383" man="1"/>
    <brk id="423" max="16383" man="1"/>
    <brk id="470" max="16383" man="1"/>
    <brk id="517" max="16383" man="1"/>
    <brk id="564" max="16383" man="1"/>
    <brk id="611" max="16383" man="1"/>
    <brk id="658" max="16383" man="1"/>
    <brk id="705" max="16383" man="1"/>
    <brk id="752" max="16383" man="1"/>
    <brk id="799" max="16383" man="1"/>
    <brk id="846" max="16383" man="1"/>
    <brk id="893" max="16383" man="1"/>
    <brk id="940" max="16383" man="1"/>
    <brk id="987" max="16383" man="1"/>
    <brk id="1034" max="16383" man="1"/>
    <brk id="1081" max="16383" man="1"/>
    <brk id="1128" max="16383" man="1"/>
    <brk id="1175" max="16383" man="1"/>
    <brk id="1222" max="16383" man="1"/>
    <brk id="1269" max="16383" man="1"/>
    <brk id="1316" max="16383" man="1"/>
    <brk id="1363" max="16383" man="1"/>
    <brk id="1410" max="16383" man="1"/>
    <brk id="1457" max="16383" man="1"/>
    <brk id="1504" max="16383" man="1"/>
    <brk id="1551" max="16383" man="1"/>
    <brk id="1598" max="16383" man="1"/>
    <brk id="1645" max="16383" man="1"/>
    <brk id="1692" max="16383" man="1"/>
    <brk id="1739" max="16383" man="1"/>
    <brk id="1786" max="16383" man="1"/>
    <brk id="183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520"/>
  <sheetViews>
    <sheetView view="pageBreakPreview" zoomScaleNormal="100" zoomScaleSheetLayoutView="100" workbookViewId="0">
      <selection activeCell="N1508" sqref="N1508"/>
    </sheetView>
  </sheetViews>
  <sheetFormatPr defaultColWidth="5.875" defaultRowHeight="21" customHeight="1"/>
  <cols>
    <col min="1" max="14" width="5.875" style="114" customWidth="1"/>
    <col min="15" max="16384" width="5.875" style="114"/>
  </cols>
  <sheetData>
    <row r="1" spans="1:15" ht="21" customHeight="1">
      <c r="O1" s="138" t="s">
        <v>455</v>
      </c>
    </row>
    <row r="5" spans="1:15" ht="21" customHeight="1">
      <c r="A5" s="917" t="s">
        <v>566</v>
      </c>
      <c r="B5" s="917"/>
      <c r="C5" s="917"/>
      <c r="D5" s="917"/>
      <c r="E5" s="917"/>
      <c r="F5" s="917"/>
      <c r="G5" s="917"/>
      <c r="H5" s="917"/>
      <c r="I5" s="917"/>
      <c r="J5" s="917"/>
      <c r="K5" s="917"/>
      <c r="L5" s="917"/>
      <c r="M5" s="917"/>
      <c r="N5" s="917"/>
    </row>
    <row r="10" spans="1:15" ht="21" customHeight="1">
      <c r="A10" s="289" t="s">
        <v>1336</v>
      </c>
    </row>
    <row r="11" spans="1:15" ht="21" customHeight="1">
      <c r="A11" s="289" t="s">
        <v>726</v>
      </c>
      <c r="H11" s="146"/>
      <c r="J11" s="146"/>
      <c r="K11" s="146"/>
    </row>
    <row r="12" spans="1:15" ht="21" customHeight="1">
      <c r="H12" s="146"/>
      <c r="I12" s="146"/>
      <c r="J12" s="146"/>
      <c r="K12" s="146"/>
    </row>
    <row r="13" spans="1:15" ht="21" customHeight="1">
      <c r="H13" s="146"/>
      <c r="J13" s="146"/>
    </row>
    <row r="16" spans="1:15" ht="21" customHeight="1">
      <c r="B16" s="931" t="str">
        <f>開票立会人入力シート!F3</f>
        <v>令和-118年1月0日</v>
      </c>
      <c r="C16" s="932"/>
      <c r="D16" s="932"/>
    </row>
    <row r="17" spans="2:12" ht="21" customHeight="1">
      <c r="B17" s="139"/>
      <c r="C17" s="147"/>
      <c r="D17" s="147"/>
    </row>
    <row r="18" spans="2:12" ht="21" customHeight="1">
      <c r="B18" s="139"/>
      <c r="C18" s="147"/>
      <c r="D18" s="147"/>
    </row>
    <row r="19" spans="2:12" ht="21" customHeight="1">
      <c r="B19" s="139"/>
      <c r="C19" s="147"/>
      <c r="D19" s="147"/>
    </row>
    <row r="20" spans="2:12" ht="21" customHeight="1">
      <c r="B20" s="139"/>
      <c r="C20" s="147"/>
      <c r="D20" s="147"/>
    </row>
    <row r="21" spans="2:12" ht="21" customHeight="1">
      <c r="B21" s="139"/>
      <c r="C21" s="147"/>
      <c r="D21" s="147"/>
      <c r="F21" s="114" t="s">
        <v>533</v>
      </c>
      <c r="H21" s="280">
        <f>開票立会人入力シート!K3</f>
        <v>0</v>
      </c>
    </row>
    <row r="22" spans="2:12" ht="21" customHeight="1">
      <c r="B22" s="139"/>
      <c r="C22" s="147"/>
      <c r="D22" s="147"/>
    </row>
    <row r="23" spans="2:12" ht="21" customHeight="1">
      <c r="B23" s="139"/>
      <c r="C23" s="147"/>
      <c r="D23" s="147"/>
    </row>
    <row r="24" spans="2:12" ht="21" customHeight="1">
      <c r="B24" s="139"/>
      <c r="C24" s="147"/>
      <c r="D24" s="147"/>
    </row>
    <row r="25" spans="2:12" ht="21" customHeight="1">
      <c r="B25" s="139"/>
      <c r="C25" s="147"/>
      <c r="D25" s="147"/>
    </row>
    <row r="26" spans="2:12" ht="21" customHeight="1">
      <c r="B26" s="139"/>
      <c r="C26" s="147"/>
      <c r="D26" s="147"/>
      <c r="F26" s="114" t="s">
        <v>534</v>
      </c>
      <c r="H26" s="142">
        <f>開票立会人入力シート!G3</f>
        <v>0</v>
      </c>
      <c r="I26" s="281"/>
      <c r="J26" s="154">
        <f>開票立会人入力シート!I3</f>
        <v>0</v>
      </c>
      <c r="K26" s="148"/>
      <c r="L26" s="135"/>
    </row>
    <row r="27" spans="2:12" ht="21" customHeight="1">
      <c r="B27" s="139"/>
      <c r="C27" s="147"/>
      <c r="D27" s="147"/>
    </row>
    <row r="28" spans="2:12" ht="21" customHeight="1">
      <c r="B28" s="139"/>
      <c r="C28" s="147"/>
      <c r="D28" s="147"/>
    </row>
    <row r="29" spans="2:12" ht="21" customHeight="1">
      <c r="B29" s="139"/>
      <c r="C29" s="147"/>
      <c r="D29" s="147"/>
    </row>
    <row r="32" spans="2:12" ht="21" customHeight="1">
      <c r="B32" s="114" t="s">
        <v>544</v>
      </c>
      <c r="D32" s="933">
        <f>入力シート!C8</f>
        <v>0</v>
      </c>
      <c r="E32" s="933"/>
      <c r="F32" s="154">
        <f>入力シート!C10</f>
        <v>0</v>
      </c>
      <c r="H32" s="140" t="s">
        <v>515</v>
      </c>
    </row>
    <row r="34" spans="1:15" ht="21" customHeight="1">
      <c r="D34" s="133"/>
      <c r="E34" s="133"/>
      <c r="F34" s="134"/>
      <c r="G34" s="133"/>
      <c r="I34" s="927"/>
      <c r="J34" s="927"/>
      <c r="K34" s="928"/>
      <c r="L34" s="928"/>
    </row>
    <row r="35" spans="1:15" ht="21" customHeight="1">
      <c r="D35" s="133"/>
      <c r="E35" s="133"/>
      <c r="F35" s="134"/>
      <c r="G35" s="133"/>
      <c r="I35" s="135"/>
      <c r="J35" s="135"/>
      <c r="K35" s="136"/>
      <c r="L35" s="136"/>
    </row>
    <row r="36" spans="1:15" ht="21" customHeight="1">
      <c r="D36" s="133"/>
      <c r="E36" s="133"/>
      <c r="F36" s="134"/>
      <c r="G36" s="133"/>
      <c r="I36" s="135"/>
      <c r="J36" s="135"/>
      <c r="K36" s="136"/>
      <c r="L36" s="136"/>
    </row>
    <row r="37" spans="1:15" ht="21" customHeight="1">
      <c r="D37" s="133"/>
      <c r="E37" s="133"/>
      <c r="F37" s="134"/>
      <c r="G37" s="133"/>
      <c r="I37" s="135"/>
      <c r="J37" s="135"/>
      <c r="K37" s="136"/>
      <c r="L37" s="136"/>
    </row>
    <row r="38" spans="1:15" ht="21" customHeight="1">
      <c r="D38" s="133"/>
      <c r="E38" s="133"/>
      <c r="F38" s="134"/>
      <c r="G38" s="133"/>
      <c r="I38" s="135"/>
      <c r="J38" s="135"/>
      <c r="K38" s="136"/>
      <c r="L38" s="136"/>
    </row>
    <row r="39" spans="1:15" ht="21" customHeight="1">
      <c r="O39" s="138" t="s">
        <v>455</v>
      </c>
    </row>
    <row r="43" spans="1:15" ht="21" customHeight="1">
      <c r="A43" s="917" t="s">
        <v>566</v>
      </c>
      <c r="B43" s="917"/>
      <c r="C43" s="917"/>
      <c r="D43" s="917"/>
      <c r="E43" s="917"/>
      <c r="F43" s="917"/>
      <c r="G43" s="917"/>
      <c r="H43" s="917"/>
      <c r="I43" s="917"/>
      <c r="J43" s="917"/>
      <c r="K43" s="917"/>
      <c r="L43" s="917"/>
      <c r="M43" s="917"/>
      <c r="N43" s="917"/>
    </row>
    <row r="48" spans="1:15" ht="21" customHeight="1">
      <c r="A48" s="289" t="s">
        <v>1336</v>
      </c>
    </row>
    <row r="49" spans="1:12" ht="21" customHeight="1">
      <c r="A49" s="289" t="s">
        <v>726</v>
      </c>
      <c r="H49" s="146"/>
      <c r="J49" s="146"/>
      <c r="K49" s="146"/>
    </row>
    <row r="50" spans="1:12" ht="21" customHeight="1">
      <c r="H50" s="146"/>
      <c r="I50" s="146"/>
      <c r="J50" s="146"/>
      <c r="K50" s="146"/>
    </row>
    <row r="51" spans="1:12" ht="21" customHeight="1">
      <c r="H51" s="146"/>
      <c r="J51" s="146"/>
    </row>
    <row r="54" spans="1:12" ht="21" customHeight="1">
      <c r="B54" s="931" t="str">
        <f>開票立会人入力シート!F4</f>
        <v>令和-118年1月0日</v>
      </c>
      <c r="C54" s="932"/>
      <c r="D54" s="932"/>
    </row>
    <row r="55" spans="1:12" ht="21" customHeight="1">
      <c r="B55" s="139"/>
      <c r="C55" s="147"/>
      <c r="D55" s="147"/>
    </row>
    <row r="56" spans="1:12" ht="21" customHeight="1">
      <c r="B56" s="139"/>
      <c r="C56" s="147"/>
      <c r="D56" s="147"/>
    </row>
    <row r="57" spans="1:12" ht="21" customHeight="1">
      <c r="B57" s="139"/>
      <c r="C57" s="147"/>
      <c r="D57" s="147"/>
    </row>
    <row r="58" spans="1:12" ht="21" customHeight="1">
      <c r="B58" s="139"/>
      <c r="C58" s="147"/>
      <c r="D58" s="147"/>
    </row>
    <row r="59" spans="1:12" ht="21" customHeight="1">
      <c r="B59" s="139"/>
      <c r="C59" s="147"/>
      <c r="D59" s="147"/>
      <c r="F59" s="114" t="s">
        <v>533</v>
      </c>
      <c r="H59" s="280">
        <f>開票立会人入力シート!K4</f>
        <v>0</v>
      </c>
    </row>
    <row r="60" spans="1:12" ht="21" customHeight="1">
      <c r="B60" s="139"/>
      <c r="C60" s="147"/>
      <c r="D60" s="147"/>
    </row>
    <row r="61" spans="1:12" ht="21" customHeight="1">
      <c r="B61" s="139"/>
      <c r="C61" s="147"/>
      <c r="D61" s="147"/>
    </row>
    <row r="62" spans="1:12" ht="21" customHeight="1">
      <c r="B62" s="139"/>
      <c r="C62" s="147"/>
      <c r="D62" s="147"/>
    </row>
    <row r="63" spans="1:12" ht="21" customHeight="1">
      <c r="B63" s="139"/>
      <c r="C63" s="147"/>
      <c r="D63" s="147"/>
    </row>
    <row r="64" spans="1:12" ht="21" customHeight="1">
      <c r="B64" s="139"/>
      <c r="C64" s="147"/>
      <c r="D64" s="147"/>
      <c r="F64" s="114" t="s">
        <v>534</v>
      </c>
      <c r="H64" s="142">
        <f>開票立会人入力シート!G4</f>
        <v>0</v>
      </c>
      <c r="I64" s="281"/>
      <c r="J64" s="154">
        <f>開票立会人入力シート!I4</f>
        <v>0</v>
      </c>
      <c r="K64" s="148"/>
      <c r="L64" s="135"/>
    </row>
    <row r="65" spans="1:15" ht="21" customHeight="1">
      <c r="B65" s="139"/>
      <c r="C65" s="147"/>
      <c r="D65" s="147"/>
    </row>
    <row r="66" spans="1:15" ht="21" customHeight="1">
      <c r="B66" s="139"/>
      <c r="C66" s="147"/>
      <c r="D66" s="147"/>
    </row>
    <row r="67" spans="1:15" ht="21" customHeight="1">
      <c r="B67" s="139"/>
      <c r="C67" s="147"/>
      <c r="D67" s="147"/>
    </row>
    <row r="70" spans="1:15" ht="21" customHeight="1">
      <c r="B70" s="114" t="s">
        <v>544</v>
      </c>
      <c r="D70" s="933">
        <f>入力シート!C8</f>
        <v>0</v>
      </c>
      <c r="E70" s="933"/>
      <c r="F70" s="154">
        <f>入力シート!C10</f>
        <v>0</v>
      </c>
      <c r="H70" s="140" t="s">
        <v>515</v>
      </c>
    </row>
    <row r="72" spans="1:15" ht="21" customHeight="1">
      <c r="D72" s="133"/>
      <c r="E72" s="133"/>
      <c r="F72" s="134"/>
      <c r="G72" s="133"/>
      <c r="I72" s="927"/>
      <c r="J72" s="927"/>
      <c r="K72" s="928"/>
      <c r="L72" s="928"/>
    </row>
    <row r="73" spans="1:15" ht="21" customHeight="1">
      <c r="D73" s="133"/>
      <c r="E73" s="133"/>
      <c r="F73" s="134"/>
      <c r="G73" s="133"/>
      <c r="I73" s="135"/>
      <c r="J73" s="135"/>
      <c r="K73" s="136"/>
      <c r="L73" s="136"/>
    </row>
    <row r="74" spans="1:15" ht="21" customHeight="1">
      <c r="D74" s="133"/>
      <c r="E74" s="133"/>
      <c r="F74" s="134"/>
      <c r="G74" s="133"/>
      <c r="I74" s="135"/>
      <c r="J74" s="135"/>
      <c r="K74" s="136"/>
      <c r="L74" s="136"/>
    </row>
    <row r="75" spans="1:15" ht="21" customHeight="1">
      <c r="D75" s="133"/>
      <c r="E75" s="133"/>
      <c r="F75" s="134"/>
      <c r="G75" s="133"/>
      <c r="I75" s="135"/>
      <c r="J75" s="135"/>
      <c r="K75" s="136"/>
      <c r="L75" s="136"/>
    </row>
    <row r="76" spans="1:15" ht="21" customHeight="1">
      <c r="A76" s="137"/>
    </row>
    <row r="77" spans="1:15" ht="21" customHeight="1">
      <c r="O77" s="138" t="s">
        <v>455</v>
      </c>
    </row>
    <row r="81" spans="1:14" ht="21" customHeight="1">
      <c r="A81" s="917" t="s">
        <v>566</v>
      </c>
      <c r="B81" s="917"/>
      <c r="C81" s="917"/>
      <c r="D81" s="917"/>
      <c r="E81" s="917"/>
      <c r="F81" s="917"/>
      <c r="G81" s="917"/>
      <c r="H81" s="917"/>
      <c r="I81" s="917"/>
      <c r="J81" s="917"/>
      <c r="K81" s="917"/>
      <c r="L81" s="917"/>
      <c r="M81" s="917"/>
      <c r="N81" s="917"/>
    </row>
    <row r="86" spans="1:14" ht="21" customHeight="1">
      <c r="A86" s="289" t="s">
        <v>1336</v>
      </c>
    </row>
    <row r="87" spans="1:14" ht="21" customHeight="1">
      <c r="A87" s="289" t="s">
        <v>726</v>
      </c>
      <c r="H87" s="146"/>
      <c r="J87" s="146"/>
      <c r="K87" s="146"/>
    </row>
    <row r="88" spans="1:14" ht="21" customHeight="1">
      <c r="H88" s="146"/>
      <c r="I88" s="146"/>
      <c r="J88" s="146"/>
      <c r="K88" s="146"/>
    </row>
    <row r="89" spans="1:14" ht="21" customHeight="1">
      <c r="H89" s="146"/>
      <c r="J89" s="146"/>
    </row>
    <row r="92" spans="1:14" ht="21" customHeight="1">
      <c r="B92" s="931" t="str">
        <f>開票立会人入力シート!F5</f>
        <v>令和-118年1月0日</v>
      </c>
      <c r="C92" s="932"/>
      <c r="D92" s="932"/>
    </row>
    <row r="93" spans="1:14" ht="21" customHeight="1">
      <c r="B93" s="139"/>
      <c r="C93" s="147"/>
      <c r="D93" s="147"/>
    </row>
    <row r="94" spans="1:14" ht="21" customHeight="1">
      <c r="B94" s="139"/>
      <c r="C94" s="147"/>
      <c r="D94" s="147"/>
    </row>
    <row r="95" spans="1:14" ht="21" customHeight="1">
      <c r="B95" s="139"/>
      <c r="C95" s="147"/>
      <c r="D95" s="147"/>
    </row>
    <row r="96" spans="1:14" ht="21" customHeight="1">
      <c r="B96" s="139"/>
      <c r="C96" s="147"/>
      <c r="D96" s="147"/>
    </row>
    <row r="97" spans="2:12" ht="21" customHeight="1">
      <c r="B97" s="139"/>
      <c r="C97" s="147"/>
      <c r="D97" s="147"/>
      <c r="F97" s="114" t="s">
        <v>533</v>
      </c>
      <c r="H97" s="280">
        <f>開票立会人入力シート!K5</f>
        <v>0</v>
      </c>
    </row>
    <row r="98" spans="2:12" ht="21" customHeight="1">
      <c r="B98" s="139"/>
      <c r="C98" s="147"/>
      <c r="D98" s="147"/>
    </row>
    <row r="99" spans="2:12" ht="21" customHeight="1">
      <c r="B99" s="139"/>
      <c r="C99" s="147"/>
      <c r="D99" s="147"/>
    </row>
    <row r="100" spans="2:12" ht="21" customHeight="1">
      <c r="B100" s="139"/>
      <c r="C100" s="147"/>
      <c r="D100" s="147"/>
    </row>
    <row r="101" spans="2:12" ht="21" customHeight="1">
      <c r="B101" s="139"/>
      <c r="C101" s="147"/>
      <c r="D101" s="147"/>
    </row>
    <row r="102" spans="2:12" ht="21" customHeight="1">
      <c r="B102" s="139"/>
      <c r="C102" s="147"/>
      <c r="D102" s="147"/>
      <c r="F102" s="114" t="s">
        <v>534</v>
      </c>
      <c r="H102" s="142">
        <f>開票立会人入力シート!G5</f>
        <v>0</v>
      </c>
      <c r="I102" s="281"/>
      <c r="J102" s="154">
        <f>開票立会人入力シート!I5</f>
        <v>0</v>
      </c>
      <c r="K102" s="148"/>
      <c r="L102" s="135"/>
    </row>
    <row r="103" spans="2:12" ht="21" customHeight="1">
      <c r="B103" s="139"/>
      <c r="C103" s="147"/>
      <c r="D103" s="147"/>
    </row>
    <row r="104" spans="2:12" ht="21" customHeight="1">
      <c r="B104" s="139"/>
      <c r="C104" s="147"/>
      <c r="D104" s="147"/>
    </row>
    <row r="105" spans="2:12" ht="21" customHeight="1">
      <c r="B105" s="139"/>
      <c r="C105" s="147"/>
      <c r="D105" s="147"/>
    </row>
    <row r="108" spans="2:12" ht="21" customHeight="1">
      <c r="B108" s="114" t="s">
        <v>544</v>
      </c>
      <c r="D108" s="933">
        <f>入力シート!C8</f>
        <v>0</v>
      </c>
      <c r="E108" s="933"/>
      <c r="F108" s="154">
        <f>入力シート!C10</f>
        <v>0</v>
      </c>
      <c r="H108" s="140" t="s">
        <v>515</v>
      </c>
    </row>
    <row r="110" spans="2:12" ht="21" customHeight="1">
      <c r="D110" s="133"/>
      <c r="E110" s="133"/>
      <c r="F110" s="134"/>
      <c r="G110" s="133"/>
      <c r="I110" s="927"/>
      <c r="J110" s="927"/>
      <c r="K110" s="928"/>
      <c r="L110" s="928"/>
    </row>
    <row r="111" spans="2:12" ht="21" customHeight="1">
      <c r="D111" s="133"/>
      <c r="E111" s="133"/>
      <c r="F111" s="134"/>
      <c r="G111" s="133"/>
      <c r="I111" s="135"/>
      <c r="J111" s="135"/>
      <c r="K111" s="136"/>
      <c r="L111" s="136"/>
    </row>
    <row r="112" spans="2:12" ht="21" customHeight="1">
      <c r="D112" s="133"/>
      <c r="E112" s="133"/>
      <c r="F112" s="134"/>
      <c r="G112" s="133"/>
      <c r="I112" s="135"/>
      <c r="J112" s="135"/>
      <c r="K112" s="136"/>
      <c r="L112" s="136"/>
    </row>
    <row r="113" spans="1:15" ht="21" customHeight="1">
      <c r="D113" s="133"/>
      <c r="E113" s="133"/>
      <c r="F113" s="134"/>
      <c r="G113" s="133"/>
      <c r="I113" s="135"/>
      <c r="J113" s="135"/>
      <c r="K113" s="136"/>
      <c r="L113" s="136"/>
    </row>
    <row r="114" spans="1:15" ht="21" customHeight="1">
      <c r="A114" s="137"/>
    </row>
    <row r="115" spans="1:15" ht="21" customHeight="1">
      <c r="O115" s="138" t="s">
        <v>455</v>
      </c>
    </row>
    <row r="119" spans="1:15" ht="21" customHeight="1">
      <c r="A119" s="917" t="s">
        <v>566</v>
      </c>
      <c r="B119" s="917"/>
      <c r="C119" s="917"/>
      <c r="D119" s="917"/>
      <c r="E119" s="917"/>
      <c r="F119" s="917"/>
      <c r="G119" s="917"/>
      <c r="H119" s="917"/>
      <c r="I119" s="917"/>
      <c r="J119" s="917"/>
      <c r="K119" s="917"/>
      <c r="L119" s="917"/>
      <c r="M119" s="917"/>
      <c r="N119" s="917"/>
    </row>
    <row r="124" spans="1:15" ht="21" customHeight="1">
      <c r="A124" s="289" t="s">
        <v>1336</v>
      </c>
    </row>
    <row r="125" spans="1:15" ht="21" customHeight="1">
      <c r="A125" s="289" t="s">
        <v>726</v>
      </c>
      <c r="H125" s="146"/>
      <c r="J125" s="146"/>
      <c r="K125" s="146"/>
    </row>
    <row r="126" spans="1:15" ht="21" customHeight="1">
      <c r="H126" s="146"/>
      <c r="I126" s="146"/>
      <c r="J126" s="146"/>
      <c r="K126" s="146"/>
    </row>
    <row r="127" spans="1:15" ht="21" customHeight="1">
      <c r="H127" s="146"/>
      <c r="J127" s="146"/>
    </row>
    <row r="130" spans="2:12" ht="21" customHeight="1">
      <c r="B130" s="931" t="str">
        <f>開票立会人入力シート!F6</f>
        <v>令和-118年1月0日</v>
      </c>
      <c r="C130" s="932"/>
      <c r="D130" s="932"/>
    </row>
    <row r="131" spans="2:12" ht="21" customHeight="1">
      <c r="B131" s="139"/>
      <c r="C131" s="147"/>
      <c r="D131" s="147"/>
    </row>
    <row r="132" spans="2:12" ht="21" customHeight="1">
      <c r="B132" s="139"/>
      <c r="C132" s="147"/>
      <c r="D132" s="147"/>
    </row>
    <row r="133" spans="2:12" ht="21" customHeight="1">
      <c r="B133" s="139"/>
      <c r="C133" s="147"/>
      <c r="D133" s="147"/>
    </row>
    <row r="134" spans="2:12" ht="21" customHeight="1">
      <c r="B134" s="139"/>
      <c r="C134" s="147"/>
      <c r="D134" s="147"/>
    </row>
    <row r="135" spans="2:12" ht="21" customHeight="1">
      <c r="B135" s="139"/>
      <c r="C135" s="147"/>
      <c r="D135" s="147"/>
      <c r="F135" s="114" t="s">
        <v>533</v>
      </c>
      <c r="H135" s="280">
        <f>開票立会人入力シート!K6</f>
        <v>0</v>
      </c>
    </row>
    <row r="136" spans="2:12" ht="21" customHeight="1">
      <c r="B136" s="139"/>
      <c r="C136" s="147"/>
      <c r="D136" s="147"/>
    </row>
    <row r="137" spans="2:12" ht="21" customHeight="1">
      <c r="B137" s="139"/>
      <c r="C137" s="147"/>
      <c r="D137" s="147"/>
    </row>
    <row r="138" spans="2:12" ht="21" customHeight="1">
      <c r="B138" s="139"/>
      <c r="C138" s="147"/>
      <c r="D138" s="147"/>
    </row>
    <row r="139" spans="2:12" ht="21" customHeight="1">
      <c r="B139" s="139"/>
      <c r="C139" s="147"/>
      <c r="D139" s="147"/>
    </row>
    <row r="140" spans="2:12" ht="21" customHeight="1">
      <c r="B140" s="139"/>
      <c r="C140" s="147"/>
      <c r="D140" s="147"/>
      <c r="F140" s="114" t="s">
        <v>534</v>
      </c>
      <c r="H140" s="142">
        <f>開票立会人入力シート!G6</f>
        <v>0</v>
      </c>
      <c r="I140" s="281"/>
      <c r="J140" s="154">
        <f>開票立会人入力シート!I6</f>
        <v>0</v>
      </c>
      <c r="K140" s="148"/>
      <c r="L140" s="135"/>
    </row>
    <row r="141" spans="2:12" ht="21" customHeight="1">
      <c r="B141" s="139"/>
      <c r="C141" s="147"/>
      <c r="D141" s="147"/>
    </row>
    <row r="142" spans="2:12" ht="21" customHeight="1">
      <c r="B142" s="139"/>
      <c r="C142" s="147"/>
      <c r="D142" s="147"/>
    </row>
    <row r="143" spans="2:12" ht="21" customHeight="1">
      <c r="B143" s="139"/>
      <c r="C143" s="147"/>
      <c r="D143" s="147"/>
    </row>
    <row r="146" spans="1:15" ht="21" customHeight="1">
      <c r="B146" s="114" t="s">
        <v>544</v>
      </c>
      <c r="D146" s="933">
        <f>入力シート!C8</f>
        <v>0</v>
      </c>
      <c r="E146" s="933"/>
      <c r="F146" s="154">
        <f>入力シート!C10</f>
        <v>0</v>
      </c>
      <c r="H146" s="140" t="s">
        <v>515</v>
      </c>
    </row>
    <row r="148" spans="1:15" ht="21" customHeight="1">
      <c r="D148" s="133"/>
      <c r="E148" s="133"/>
      <c r="F148" s="134"/>
      <c r="G148" s="133"/>
      <c r="I148" s="927"/>
      <c r="J148" s="927"/>
      <c r="K148" s="928"/>
      <c r="L148" s="928"/>
    </row>
    <row r="149" spans="1:15" ht="21" customHeight="1">
      <c r="D149" s="133"/>
      <c r="E149" s="133"/>
      <c r="F149" s="134"/>
      <c r="G149" s="133"/>
      <c r="I149" s="135"/>
      <c r="J149" s="135"/>
      <c r="K149" s="136"/>
      <c r="L149" s="136"/>
    </row>
    <row r="150" spans="1:15" ht="21" customHeight="1">
      <c r="D150" s="133"/>
      <c r="E150" s="133"/>
      <c r="F150" s="134"/>
      <c r="G150" s="133"/>
      <c r="I150" s="135"/>
      <c r="J150" s="135"/>
      <c r="K150" s="136"/>
      <c r="L150" s="136"/>
    </row>
    <row r="151" spans="1:15" ht="21" customHeight="1">
      <c r="D151" s="133"/>
      <c r="E151" s="133"/>
      <c r="F151" s="134"/>
      <c r="G151" s="133"/>
      <c r="I151" s="135"/>
      <c r="J151" s="135"/>
      <c r="K151" s="136"/>
      <c r="L151" s="136"/>
    </row>
    <row r="152" spans="1:15" ht="21" customHeight="1">
      <c r="A152" s="137"/>
    </row>
    <row r="153" spans="1:15" ht="21" customHeight="1">
      <c r="O153" s="138" t="s">
        <v>455</v>
      </c>
    </row>
    <row r="157" spans="1:15" ht="21" customHeight="1">
      <c r="A157" s="917" t="s">
        <v>566</v>
      </c>
      <c r="B157" s="917"/>
      <c r="C157" s="917"/>
      <c r="D157" s="917"/>
      <c r="E157" s="917"/>
      <c r="F157" s="917"/>
      <c r="G157" s="917"/>
      <c r="H157" s="917"/>
      <c r="I157" s="917"/>
      <c r="J157" s="917"/>
      <c r="K157" s="917"/>
      <c r="L157" s="917"/>
      <c r="M157" s="917"/>
      <c r="N157" s="917"/>
    </row>
    <row r="162" spans="1:11" ht="21" customHeight="1">
      <c r="A162" s="289" t="s">
        <v>1336</v>
      </c>
    </row>
    <row r="163" spans="1:11" ht="21" customHeight="1">
      <c r="A163" s="289" t="s">
        <v>726</v>
      </c>
      <c r="H163" s="146"/>
      <c r="J163" s="146"/>
      <c r="K163" s="146"/>
    </row>
    <row r="164" spans="1:11" ht="21" customHeight="1">
      <c r="H164" s="146"/>
      <c r="I164" s="146"/>
      <c r="J164" s="146"/>
      <c r="K164" s="146"/>
    </row>
    <row r="165" spans="1:11" ht="21" customHeight="1">
      <c r="H165" s="146"/>
      <c r="J165" s="146"/>
    </row>
    <row r="168" spans="1:11" ht="21" customHeight="1">
      <c r="B168" s="931" t="str">
        <f>開票立会人入力シート!F7</f>
        <v>令和-118年1月0日</v>
      </c>
      <c r="C168" s="932"/>
      <c r="D168" s="932"/>
    </row>
    <row r="169" spans="1:11" ht="21" customHeight="1">
      <c r="B169" s="139"/>
      <c r="C169" s="147"/>
      <c r="D169" s="147"/>
    </row>
    <row r="170" spans="1:11" ht="21" customHeight="1">
      <c r="B170" s="139"/>
      <c r="C170" s="147"/>
      <c r="D170" s="147"/>
    </row>
    <row r="171" spans="1:11" ht="21" customHeight="1">
      <c r="B171" s="139"/>
      <c r="C171" s="147"/>
      <c r="D171" s="147"/>
    </row>
    <row r="172" spans="1:11" ht="21" customHeight="1">
      <c r="B172" s="139"/>
      <c r="C172" s="147"/>
      <c r="D172" s="147"/>
    </row>
    <row r="173" spans="1:11" ht="21" customHeight="1">
      <c r="B173" s="139"/>
      <c r="C173" s="147"/>
      <c r="D173" s="147"/>
      <c r="F173" s="114" t="s">
        <v>533</v>
      </c>
      <c r="H173" s="280">
        <f>開票立会人入力シート!K7</f>
        <v>0</v>
      </c>
    </row>
    <row r="174" spans="1:11" ht="21" customHeight="1">
      <c r="B174" s="139"/>
      <c r="C174" s="147"/>
      <c r="D174" s="147"/>
    </row>
    <row r="175" spans="1:11" ht="21" customHeight="1">
      <c r="B175" s="139"/>
      <c r="C175" s="147"/>
      <c r="D175" s="147"/>
    </row>
    <row r="176" spans="1:11" ht="21" customHeight="1">
      <c r="B176" s="139"/>
      <c r="C176" s="147"/>
      <c r="D176" s="147"/>
    </row>
    <row r="177" spans="1:15" ht="21" customHeight="1">
      <c r="B177" s="139"/>
      <c r="C177" s="147"/>
      <c r="D177" s="147"/>
    </row>
    <row r="178" spans="1:15" ht="21" customHeight="1">
      <c r="B178" s="139"/>
      <c r="C178" s="147"/>
      <c r="D178" s="147"/>
      <c r="F178" s="114" t="s">
        <v>534</v>
      </c>
      <c r="H178" s="142">
        <f>開票立会人入力シート!G7</f>
        <v>0</v>
      </c>
      <c r="I178" s="281"/>
      <c r="J178" s="154">
        <f>開票立会人入力シート!I7</f>
        <v>0</v>
      </c>
      <c r="K178" s="148"/>
      <c r="L178" s="135"/>
    </row>
    <row r="179" spans="1:15" ht="21" customHeight="1">
      <c r="B179" s="139"/>
      <c r="C179" s="147"/>
      <c r="D179" s="147"/>
    </row>
    <row r="180" spans="1:15" ht="21" customHeight="1">
      <c r="B180" s="139"/>
      <c r="C180" s="147"/>
      <c r="D180" s="147"/>
    </row>
    <row r="181" spans="1:15" ht="21" customHeight="1">
      <c r="B181" s="139"/>
      <c r="C181" s="147"/>
      <c r="D181" s="147"/>
    </row>
    <row r="184" spans="1:15" ht="21" customHeight="1">
      <c r="B184" s="114" t="s">
        <v>544</v>
      </c>
      <c r="D184" s="933">
        <f>入力シート!C8</f>
        <v>0</v>
      </c>
      <c r="E184" s="933"/>
      <c r="F184" s="154">
        <f>入力シート!C10</f>
        <v>0</v>
      </c>
      <c r="H184" s="140" t="s">
        <v>515</v>
      </c>
    </row>
    <row r="186" spans="1:15" ht="21" customHeight="1">
      <c r="D186" s="133"/>
      <c r="E186" s="133"/>
      <c r="F186" s="134"/>
      <c r="G186" s="133"/>
      <c r="I186" s="927"/>
      <c r="J186" s="927"/>
      <c r="K186" s="928"/>
      <c r="L186" s="928"/>
    </row>
    <row r="187" spans="1:15" ht="21" customHeight="1">
      <c r="D187" s="133"/>
      <c r="E187" s="133"/>
      <c r="F187" s="134"/>
      <c r="G187" s="133"/>
      <c r="I187" s="135"/>
      <c r="J187" s="135"/>
      <c r="K187" s="136"/>
      <c r="L187" s="136"/>
    </row>
    <row r="188" spans="1:15" ht="21" customHeight="1">
      <c r="D188" s="133"/>
      <c r="E188" s="133"/>
      <c r="F188" s="134"/>
      <c r="G188" s="133"/>
      <c r="I188" s="135"/>
      <c r="J188" s="135"/>
      <c r="K188" s="136"/>
      <c r="L188" s="136"/>
    </row>
    <row r="189" spans="1:15" ht="21" customHeight="1">
      <c r="D189" s="133"/>
      <c r="E189" s="133"/>
      <c r="F189" s="134"/>
      <c r="G189" s="133"/>
      <c r="I189" s="135"/>
      <c r="J189" s="135"/>
      <c r="K189" s="136"/>
      <c r="L189" s="136"/>
    </row>
    <row r="190" spans="1:15" ht="21" customHeight="1">
      <c r="A190" s="137"/>
    </row>
    <row r="191" spans="1:15" ht="21" customHeight="1">
      <c r="O191" s="138" t="s">
        <v>455</v>
      </c>
    </row>
    <row r="195" spans="1:14" ht="21" customHeight="1">
      <c r="A195" s="917" t="s">
        <v>566</v>
      </c>
      <c r="B195" s="917"/>
      <c r="C195" s="917"/>
      <c r="D195" s="917"/>
      <c r="E195" s="917"/>
      <c r="F195" s="917"/>
      <c r="G195" s="917"/>
      <c r="H195" s="917"/>
      <c r="I195" s="917"/>
      <c r="J195" s="917"/>
      <c r="K195" s="917"/>
      <c r="L195" s="917"/>
      <c r="M195" s="917"/>
      <c r="N195" s="917"/>
    </row>
    <row r="200" spans="1:14" ht="21" customHeight="1">
      <c r="A200" s="289" t="s">
        <v>1336</v>
      </c>
    </row>
    <row r="201" spans="1:14" ht="21" customHeight="1">
      <c r="A201" s="289" t="s">
        <v>726</v>
      </c>
      <c r="H201" s="146"/>
      <c r="J201" s="146"/>
      <c r="K201" s="146"/>
    </row>
    <row r="202" spans="1:14" ht="21" customHeight="1">
      <c r="H202" s="146"/>
      <c r="I202" s="146"/>
      <c r="J202" s="146"/>
      <c r="K202" s="146"/>
    </row>
    <row r="203" spans="1:14" ht="21" customHeight="1">
      <c r="H203" s="146"/>
      <c r="J203" s="146"/>
    </row>
    <row r="206" spans="1:14" ht="21" customHeight="1">
      <c r="B206" s="931" t="str">
        <f>開票立会人入力シート!F8</f>
        <v>令和-118年1月0日</v>
      </c>
      <c r="C206" s="932"/>
      <c r="D206" s="932"/>
    </row>
    <row r="207" spans="1:14" ht="21" customHeight="1">
      <c r="B207" s="139"/>
      <c r="C207" s="147"/>
      <c r="D207" s="147"/>
    </row>
    <row r="208" spans="1:14" ht="21" customHeight="1">
      <c r="B208" s="139"/>
      <c r="C208" s="147"/>
      <c r="D208" s="147"/>
    </row>
    <row r="209" spans="2:12" ht="21" customHeight="1">
      <c r="B209" s="139"/>
      <c r="C209" s="147"/>
      <c r="D209" s="147"/>
    </row>
    <row r="210" spans="2:12" ht="21" customHeight="1">
      <c r="B210" s="139"/>
      <c r="C210" s="147"/>
      <c r="D210" s="147"/>
    </row>
    <row r="211" spans="2:12" ht="21" customHeight="1">
      <c r="B211" s="139"/>
      <c r="C211" s="147"/>
      <c r="D211" s="147"/>
      <c r="F211" s="114" t="s">
        <v>533</v>
      </c>
      <c r="H211" s="280">
        <f>開票立会人入力シート!K8</f>
        <v>0</v>
      </c>
    </row>
    <row r="212" spans="2:12" ht="21" customHeight="1">
      <c r="B212" s="139"/>
      <c r="C212" s="147"/>
      <c r="D212" s="147"/>
    </row>
    <row r="213" spans="2:12" ht="21" customHeight="1">
      <c r="B213" s="139"/>
      <c r="C213" s="147"/>
      <c r="D213" s="147"/>
    </row>
    <row r="214" spans="2:12" ht="21" customHeight="1">
      <c r="B214" s="139"/>
      <c r="C214" s="147"/>
      <c r="D214" s="147"/>
    </row>
    <row r="215" spans="2:12" ht="21" customHeight="1">
      <c r="B215" s="139"/>
      <c r="C215" s="147"/>
      <c r="D215" s="147"/>
    </row>
    <row r="216" spans="2:12" ht="21" customHeight="1">
      <c r="B216" s="139"/>
      <c r="C216" s="147"/>
      <c r="D216" s="147"/>
      <c r="F216" s="114" t="s">
        <v>534</v>
      </c>
      <c r="H216" s="142">
        <f>開票立会人入力シート!G8</f>
        <v>0</v>
      </c>
      <c r="I216" s="281"/>
      <c r="J216" s="154">
        <f>開票立会人入力シート!I8</f>
        <v>0</v>
      </c>
      <c r="K216" s="148"/>
      <c r="L216" s="135"/>
    </row>
    <row r="217" spans="2:12" ht="21" customHeight="1">
      <c r="B217" s="139"/>
      <c r="C217" s="147"/>
      <c r="D217" s="147"/>
    </row>
    <row r="218" spans="2:12" ht="21" customHeight="1">
      <c r="B218" s="139"/>
      <c r="C218" s="147"/>
      <c r="D218" s="147"/>
    </row>
    <row r="219" spans="2:12" ht="21" customHeight="1">
      <c r="B219" s="139"/>
      <c r="C219" s="147"/>
      <c r="D219" s="147"/>
    </row>
    <row r="222" spans="2:12" ht="21" customHeight="1">
      <c r="B222" s="114" t="s">
        <v>544</v>
      </c>
      <c r="D222" s="933">
        <f>入力シート!C8</f>
        <v>0</v>
      </c>
      <c r="E222" s="933"/>
      <c r="F222" s="154">
        <f>入力シート!C10</f>
        <v>0</v>
      </c>
      <c r="H222" s="140" t="s">
        <v>515</v>
      </c>
    </row>
    <row r="224" spans="2:12" ht="21" customHeight="1">
      <c r="D224" s="133"/>
      <c r="E224" s="133"/>
      <c r="F224" s="134"/>
      <c r="G224" s="133"/>
      <c r="I224" s="927"/>
      <c r="J224" s="927"/>
      <c r="K224" s="928"/>
      <c r="L224" s="928"/>
    </row>
    <row r="225" spans="1:15" ht="21" customHeight="1">
      <c r="D225" s="133"/>
      <c r="E225" s="133"/>
      <c r="F225" s="134"/>
      <c r="G225" s="133"/>
      <c r="I225" s="135"/>
      <c r="J225" s="135"/>
      <c r="K225" s="136"/>
      <c r="L225" s="136"/>
    </row>
    <row r="226" spans="1:15" ht="21" customHeight="1">
      <c r="D226" s="133"/>
      <c r="E226" s="133"/>
      <c r="F226" s="134"/>
      <c r="G226" s="133"/>
      <c r="I226" s="135"/>
      <c r="J226" s="135"/>
      <c r="K226" s="136"/>
      <c r="L226" s="136"/>
    </row>
    <row r="227" spans="1:15" ht="21" customHeight="1">
      <c r="D227" s="133"/>
      <c r="E227" s="133"/>
      <c r="F227" s="134"/>
      <c r="G227" s="133"/>
      <c r="I227" s="135"/>
      <c r="J227" s="135"/>
      <c r="K227" s="136"/>
      <c r="L227" s="136"/>
    </row>
    <row r="228" spans="1:15" ht="21" customHeight="1">
      <c r="A228" s="137"/>
    </row>
    <row r="229" spans="1:15" ht="21" customHeight="1">
      <c r="O229" s="138" t="s">
        <v>455</v>
      </c>
    </row>
    <row r="233" spans="1:15" ht="21" customHeight="1">
      <c r="A233" s="917" t="s">
        <v>566</v>
      </c>
      <c r="B233" s="917"/>
      <c r="C233" s="917"/>
      <c r="D233" s="917"/>
      <c r="E233" s="917"/>
      <c r="F233" s="917"/>
      <c r="G233" s="917"/>
      <c r="H233" s="917"/>
      <c r="I233" s="917"/>
      <c r="J233" s="917"/>
      <c r="K233" s="917"/>
      <c r="L233" s="917"/>
      <c r="M233" s="917"/>
      <c r="N233" s="917"/>
    </row>
    <row r="238" spans="1:15" ht="21" customHeight="1">
      <c r="A238" s="289" t="s">
        <v>1336</v>
      </c>
    </row>
    <row r="239" spans="1:15" ht="21" customHeight="1">
      <c r="A239" s="289" t="s">
        <v>726</v>
      </c>
      <c r="H239" s="146"/>
      <c r="J239" s="146"/>
      <c r="K239" s="146"/>
    </row>
    <row r="240" spans="1:15" ht="21" customHeight="1">
      <c r="H240" s="146"/>
      <c r="I240" s="146"/>
      <c r="J240" s="146"/>
      <c r="K240" s="146"/>
    </row>
    <row r="241" spans="2:12" ht="21" customHeight="1">
      <c r="H241" s="146"/>
      <c r="J241" s="146"/>
    </row>
    <row r="244" spans="2:12" ht="21" customHeight="1">
      <c r="B244" s="931" t="str">
        <f>開票立会人入力シート!F9</f>
        <v>令和-118年1月0日</v>
      </c>
      <c r="C244" s="932"/>
      <c r="D244" s="932"/>
    </row>
    <row r="245" spans="2:12" ht="21" customHeight="1">
      <c r="B245" s="139"/>
      <c r="C245" s="147"/>
      <c r="D245" s="147"/>
    </row>
    <row r="246" spans="2:12" ht="21" customHeight="1">
      <c r="B246" s="139"/>
      <c r="C246" s="147"/>
      <c r="D246" s="147"/>
    </row>
    <row r="247" spans="2:12" ht="21" customHeight="1">
      <c r="B247" s="139"/>
      <c r="C247" s="147"/>
      <c r="D247" s="147"/>
    </row>
    <row r="248" spans="2:12" ht="21" customHeight="1">
      <c r="B248" s="139"/>
      <c r="C248" s="147"/>
      <c r="D248" s="147"/>
    </row>
    <row r="249" spans="2:12" ht="21" customHeight="1">
      <c r="B249" s="139"/>
      <c r="C249" s="147"/>
      <c r="D249" s="147"/>
      <c r="F249" s="114" t="s">
        <v>533</v>
      </c>
      <c r="H249" s="280">
        <f>開票立会人入力シート!K9</f>
        <v>0</v>
      </c>
    </row>
    <row r="250" spans="2:12" ht="21" customHeight="1">
      <c r="B250" s="139"/>
      <c r="C250" s="147"/>
      <c r="D250" s="147"/>
    </row>
    <row r="251" spans="2:12" ht="21" customHeight="1">
      <c r="B251" s="139"/>
      <c r="C251" s="147"/>
      <c r="D251" s="147"/>
    </row>
    <row r="252" spans="2:12" ht="21" customHeight="1">
      <c r="B252" s="139"/>
      <c r="C252" s="147"/>
      <c r="D252" s="147"/>
    </row>
    <row r="253" spans="2:12" ht="21" customHeight="1">
      <c r="B253" s="139"/>
      <c r="C253" s="147"/>
      <c r="D253" s="147"/>
    </row>
    <row r="254" spans="2:12" ht="21" customHeight="1">
      <c r="B254" s="139"/>
      <c r="C254" s="147"/>
      <c r="D254" s="147"/>
      <c r="F254" s="114" t="s">
        <v>534</v>
      </c>
      <c r="H254" s="142">
        <f>開票立会人入力シート!G9</f>
        <v>0</v>
      </c>
      <c r="I254" s="281"/>
      <c r="J254" s="154">
        <f>開票立会人入力シート!I9</f>
        <v>0</v>
      </c>
      <c r="K254" s="148"/>
      <c r="L254" s="135"/>
    </row>
    <row r="255" spans="2:12" ht="21" customHeight="1">
      <c r="B255" s="139"/>
      <c r="C255" s="147"/>
      <c r="D255" s="147"/>
    </row>
    <row r="256" spans="2:12" ht="21" customHeight="1">
      <c r="B256" s="139"/>
      <c r="C256" s="147"/>
      <c r="D256" s="147"/>
    </row>
    <row r="257" spans="1:15" ht="21" customHeight="1">
      <c r="B257" s="139"/>
      <c r="C257" s="147"/>
      <c r="D257" s="147"/>
    </row>
    <row r="260" spans="1:15" ht="21" customHeight="1">
      <c r="B260" s="114" t="s">
        <v>544</v>
      </c>
      <c r="D260" s="933">
        <f>入力シート!C8</f>
        <v>0</v>
      </c>
      <c r="E260" s="933"/>
      <c r="F260" s="154">
        <f>入力シート!C10</f>
        <v>0</v>
      </c>
      <c r="H260" s="140" t="s">
        <v>515</v>
      </c>
    </row>
    <row r="262" spans="1:15" ht="21" customHeight="1">
      <c r="D262" s="133"/>
      <c r="E262" s="133"/>
      <c r="F262" s="134"/>
      <c r="G262" s="133"/>
      <c r="I262" s="927"/>
      <c r="J262" s="927"/>
      <c r="K262" s="928"/>
      <c r="L262" s="928"/>
    </row>
    <row r="263" spans="1:15" ht="21" customHeight="1">
      <c r="D263" s="133"/>
      <c r="E263" s="133"/>
      <c r="F263" s="134"/>
      <c r="G263" s="133"/>
      <c r="I263" s="135"/>
      <c r="J263" s="135"/>
      <c r="K263" s="136"/>
      <c r="L263" s="136"/>
    </row>
    <row r="264" spans="1:15" ht="21" customHeight="1">
      <c r="D264" s="133"/>
      <c r="E264" s="133"/>
      <c r="F264" s="134"/>
      <c r="G264" s="133"/>
      <c r="I264" s="135"/>
      <c r="J264" s="135"/>
      <c r="K264" s="136"/>
      <c r="L264" s="136"/>
    </row>
    <row r="265" spans="1:15" ht="21" customHeight="1">
      <c r="D265" s="133"/>
      <c r="E265" s="133"/>
      <c r="F265" s="134"/>
      <c r="G265" s="133"/>
      <c r="I265" s="135"/>
      <c r="J265" s="135"/>
      <c r="K265" s="136"/>
      <c r="L265" s="136"/>
    </row>
    <row r="266" spans="1:15" ht="21" customHeight="1">
      <c r="A266" s="137"/>
    </row>
    <row r="267" spans="1:15" ht="21" customHeight="1">
      <c r="O267" s="138" t="s">
        <v>455</v>
      </c>
    </row>
    <row r="271" spans="1:15" ht="21" customHeight="1">
      <c r="A271" s="917" t="s">
        <v>566</v>
      </c>
      <c r="B271" s="917"/>
      <c r="C271" s="917"/>
      <c r="D271" s="917"/>
      <c r="E271" s="917"/>
      <c r="F271" s="917"/>
      <c r="G271" s="917"/>
      <c r="H271" s="917"/>
      <c r="I271" s="917"/>
      <c r="J271" s="917"/>
      <c r="K271" s="917"/>
      <c r="L271" s="917"/>
      <c r="M271" s="917"/>
      <c r="N271" s="917"/>
    </row>
    <row r="276" spans="1:11" ht="21" customHeight="1">
      <c r="A276" s="289" t="s">
        <v>1336</v>
      </c>
    </row>
    <row r="277" spans="1:11" ht="21" customHeight="1">
      <c r="A277" s="289" t="s">
        <v>726</v>
      </c>
      <c r="H277" s="146"/>
      <c r="J277" s="146"/>
      <c r="K277" s="146"/>
    </row>
    <row r="278" spans="1:11" ht="21" customHeight="1">
      <c r="H278" s="146"/>
      <c r="I278" s="146"/>
      <c r="J278" s="146"/>
      <c r="K278" s="146"/>
    </row>
    <row r="279" spans="1:11" ht="21" customHeight="1">
      <c r="H279" s="146"/>
      <c r="J279" s="146"/>
    </row>
    <row r="282" spans="1:11" ht="21" customHeight="1">
      <c r="B282" s="931" t="str">
        <f>開票立会人入力シート!F10</f>
        <v>令和-118年1月0日</v>
      </c>
      <c r="C282" s="932"/>
      <c r="D282" s="932"/>
    </row>
    <row r="283" spans="1:11" ht="21" customHeight="1">
      <c r="B283" s="139"/>
      <c r="C283" s="147"/>
      <c r="D283" s="147"/>
    </row>
    <row r="284" spans="1:11" ht="21" customHeight="1">
      <c r="B284" s="139"/>
      <c r="C284" s="147"/>
      <c r="D284" s="147"/>
    </row>
    <row r="285" spans="1:11" ht="21" customHeight="1">
      <c r="B285" s="139"/>
      <c r="C285" s="147"/>
      <c r="D285" s="147"/>
    </row>
    <row r="286" spans="1:11" ht="21" customHeight="1">
      <c r="B286" s="139"/>
      <c r="C286" s="147"/>
      <c r="D286" s="147"/>
    </row>
    <row r="287" spans="1:11" ht="21" customHeight="1">
      <c r="B287" s="139"/>
      <c r="C287" s="147"/>
      <c r="D287" s="147"/>
      <c r="F287" s="114" t="s">
        <v>533</v>
      </c>
      <c r="H287" s="280">
        <f>開票立会人入力シート!K10</f>
        <v>0</v>
      </c>
    </row>
    <row r="288" spans="1:11" ht="21" customHeight="1">
      <c r="B288" s="139"/>
      <c r="C288" s="147"/>
      <c r="D288" s="147"/>
    </row>
    <row r="289" spans="1:12" ht="21" customHeight="1">
      <c r="B289" s="139"/>
      <c r="C289" s="147"/>
      <c r="D289" s="147"/>
    </row>
    <row r="290" spans="1:12" ht="21" customHeight="1">
      <c r="B290" s="139"/>
      <c r="C290" s="147"/>
      <c r="D290" s="147"/>
    </row>
    <row r="291" spans="1:12" ht="21" customHeight="1">
      <c r="B291" s="139"/>
      <c r="C291" s="147"/>
      <c r="D291" s="147"/>
    </row>
    <row r="292" spans="1:12" ht="21" customHeight="1">
      <c r="B292" s="139"/>
      <c r="C292" s="147"/>
      <c r="D292" s="147"/>
      <c r="F292" s="114" t="s">
        <v>534</v>
      </c>
      <c r="H292" s="142">
        <f>開票立会人入力シート!G10</f>
        <v>0</v>
      </c>
      <c r="I292" s="281"/>
      <c r="J292" s="154">
        <f>開票立会人入力シート!I10</f>
        <v>0</v>
      </c>
      <c r="K292" s="148"/>
      <c r="L292" s="135"/>
    </row>
    <row r="293" spans="1:12" ht="21" customHeight="1">
      <c r="B293" s="139"/>
      <c r="C293" s="147"/>
      <c r="D293" s="147"/>
    </row>
    <row r="294" spans="1:12" ht="21" customHeight="1">
      <c r="B294" s="139"/>
      <c r="C294" s="147"/>
      <c r="D294" s="147"/>
    </row>
    <row r="295" spans="1:12" ht="21" customHeight="1">
      <c r="B295" s="139"/>
      <c r="C295" s="147"/>
      <c r="D295" s="147"/>
    </row>
    <row r="298" spans="1:12" ht="21" customHeight="1">
      <c r="B298" s="114" t="s">
        <v>544</v>
      </c>
      <c r="D298" s="933">
        <f>入力シート!C8</f>
        <v>0</v>
      </c>
      <c r="E298" s="933"/>
      <c r="F298" s="154">
        <f>入力シート!C10</f>
        <v>0</v>
      </c>
      <c r="H298" s="140" t="s">
        <v>515</v>
      </c>
    </row>
    <row r="300" spans="1:12" ht="21" customHeight="1">
      <c r="D300" s="133"/>
      <c r="E300" s="133"/>
      <c r="F300" s="134"/>
      <c r="G300" s="133"/>
      <c r="I300" s="927"/>
      <c r="J300" s="927"/>
      <c r="K300" s="928"/>
      <c r="L300" s="928"/>
    </row>
    <row r="301" spans="1:12" ht="21" customHeight="1">
      <c r="D301" s="133"/>
      <c r="E301" s="133"/>
      <c r="F301" s="134"/>
      <c r="G301" s="133"/>
      <c r="I301" s="135"/>
      <c r="J301" s="135"/>
      <c r="K301" s="136"/>
      <c r="L301" s="136"/>
    </row>
    <row r="302" spans="1:12" ht="21" customHeight="1">
      <c r="D302" s="133"/>
      <c r="E302" s="133"/>
      <c r="F302" s="134"/>
      <c r="G302" s="133"/>
      <c r="I302" s="135"/>
      <c r="J302" s="135"/>
      <c r="K302" s="136"/>
      <c r="L302" s="136"/>
    </row>
    <row r="303" spans="1:12" ht="21" customHeight="1">
      <c r="D303" s="133"/>
      <c r="E303" s="133"/>
      <c r="F303" s="134"/>
      <c r="G303" s="133"/>
      <c r="I303" s="135"/>
      <c r="J303" s="135"/>
      <c r="K303" s="136"/>
      <c r="L303" s="136"/>
    </row>
    <row r="304" spans="1:12" ht="21" customHeight="1">
      <c r="A304" s="137"/>
    </row>
    <row r="305" spans="1:15" ht="21" customHeight="1">
      <c r="O305" s="138" t="s">
        <v>455</v>
      </c>
    </row>
    <row r="309" spans="1:15" ht="21" customHeight="1">
      <c r="A309" s="917" t="s">
        <v>566</v>
      </c>
      <c r="B309" s="917"/>
      <c r="C309" s="917"/>
      <c r="D309" s="917"/>
      <c r="E309" s="917"/>
      <c r="F309" s="917"/>
      <c r="G309" s="917"/>
      <c r="H309" s="917"/>
      <c r="I309" s="917"/>
      <c r="J309" s="917"/>
      <c r="K309" s="917"/>
      <c r="L309" s="917"/>
      <c r="M309" s="917"/>
      <c r="N309" s="917"/>
    </row>
    <row r="314" spans="1:15" ht="21" customHeight="1">
      <c r="A314" s="289" t="s">
        <v>1336</v>
      </c>
    </row>
    <row r="315" spans="1:15" ht="21" customHeight="1">
      <c r="A315" s="289" t="s">
        <v>726</v>
      </c>
      <c r="H315" s="146"/>
      <c r="J315" s="146"/>
      <c r="K315" s="146"/>
    </row>
    <row r="316" spans="1:15" ht="21" customHeight="1">
      <c r="H316" s="146"/>
      <c r="I316" s="146"/>
      <c r="J316" s="146"/>
      <c r="K316" s="146"/>
    </row>
    <row r="317" spans="1:15" ht="21" customHeight="1">
      <c r="H317" s="146"/>
      <c r="J317" s="146"/>
    </row>
    <row r="320" spans="1:15" ht="21" customHeight="1">
      <c r="B320" s="931" t="str">
        <f>開票立会人入力シート!F11</f>
        <v>令和-118年1月0日</v>
      </c>
      <c r="C320" s="932"/>
      <c r="D320" s="932"/>
    </row>
    <row r="321" spans="2:12" ht="21" customHeight="1">
      <c r="B321" s="139"/>
      <c r="C321" s="147"/>
      <c r="D321" s="147"/>
    </row>
    <row r="322" spans="2:12" ht="21" customHeight="1">
      <c r="B322" s="139"/>
      <c r="C322" s="147"/>
      <c r="D322" s="147"/>
    </row>
    <row r="323" spans="2:12" ht="21" customHeight="1">
      <c r="B323" s="139"/>
      <c r="C323" s="147"/>
      <c r="D323" s="147"/>
    </row>
    <row r="324" spans="2:12" ht="21" customHeight="1">
      <c r="B324" s="139"/>
      <c r="C324" s="147"/>
      <c r="D324" s="147"/>
    </row>
    <row r="325" spans="2:12" ht="21" customHeight="1">
      <c r="B325" s="139"/>
      <c r="C325" s="147"/>
      <c r="D325" s="147"/>
      <c r="F325" s="114" t="s">
        <v>533</v>
      </c>
      <c r="H325" s="280">
        <f>開票立会人入力シート!K11</f>
        <v>0</v>
      </c>
    </row>
    <row r="326" spans="2:12" ht="21" customHeight="1">
      <c r="B326" s="139"/>
      <c r="C326" s="147"/>
      <c r="D326" s="147"/>
    </row>
    <row r="327" spans="2:12" ht="21" customHeight="1">
      <c r="B327" s="139"/>
      <c r="C327" s="147"/>
      <c r="D327" s="147"/>
    </row>
    <row r="328" spans="2:12" ht="21" customHeight="1">
      <c r="B328" s="139"/>
      <c r="C328" s="147"/>
      <c r="D328" s="147"/>
    </row>
    <row r="329" spans="2:12" ht="21" customHeight="1">
      <c r="B329" s="139"/>
      <c r="C329" s="147"/>
      <c r="D329" s="147"/>
    </row>
    <row r="330" spans="2:12" ht="21" customHeight="1">
      <c r="B330" s="139"/>
      <c r="C330" s="147"/>
      <c r="D330" s="147"/>
      <c r="F330" s="114" t="s">
        <v>534</v>
      </c>
      <c r="H330" s="142">
        <f>開票立会人入力シート!G11</f>
        <v>0</v>
      </c>
      <c r="I330" s="281"/>
      <c r="J330" s="154">
        <f>開票立会人入力シート!I11</f>
        <v>0</v>
      </c>
      <c r="K330" s="148"/>
      <c r="L330" s="135"/>
    </row>
    <row r="331" spans="2:12" ht="21" customHeight="1">
      <c r="B331" s="139"/>
      <c r="C331" s="147"/>
      <c r="D331" s="147"/>
    </row>
    <row r="332" spans="2:12" ht="21" customHeight="1">
      <c r="B332" s="139"/>
      <c r="C332" s="147"/>
      <c r="D332" s="147"/>
    </row>
    <row r="333" spans="2:12" ht="21" customHeight="1">
      <c r="B333" s="139"/>
      <c r="C333" s="147"/>
      <c r="D333" s="147"/>
    </row>
    <row r="336" spans="2:12" ht="21" customHeight="1">
      <c r="B336" s="114" t="s">
        <v>544</v>
      </c>
      <c r="D336" s="933">
        <f>入力シート!C8</f>
        <v>0</v>
      </c>
      <c r="E336" s="933"/>
      <c r="F336" s="154">
        <f>入力シート!C10</f>
        <v>0</v>
      </c>
      <c r="H336" s="140" t="s">
        <v>515</v>
      </c>
    </row>
    <row r="338" spans="1:15" ht="21" customHeight="1">
      <c r="D338" s="133"/>
      <c r="E338" s="133"/>
      <c r="F338" s="134"/>
      <c r="G338" s="133"/>
      <c r="I338" s="927"/>
      <c r="J338" s="927"/>
      <c r="K338" s="928"/>
      <c r="L338" s="928"/>
    </row>
    <row r="339" spans="1:15" ht="21" customHeight="1">
      <c r="D339" s="133"/>
      <c r="E339" s="133"/>
      <c r="F339" s="134"/>
      <c r="G339" s="133"/>
      <c r="I339" s="135"/>
      <c r="J339" s="135"/>
      <c r="K339" s="136"/>
      <c r="L339" s="136"/>
    </row>
    <row r="340" spans="1:15" ht="21" customHeight="1">
      <c r="D340" s="133"/>
      <c r="E340" s="133"/>
      <c r="F340" s="134"/>
      <c r="G340" s="133"/>
      <c r="I340" s="135"/>
      <c r="J340" s="135"/>
      <c r="K340" s="136"/>
      <c r="L340" s="136"/>
    </row>
    <row r="341" spans="1:15" ht="21" customHeight="1">
      <c r="D341" s="133"/>
      <c r="E341" s="133"/>
      <c r="F341" s="134"/>
      <c r="G341" s="133"/>
      <c r="I341" s="135"/>
      <c r="J341" s="135"/>
      <c r="K341" s="136"/>
      <c r="L341" s="136"/>
    </row>
    <row r="342" spans="1:15" ht="21" customHeight="1">
      <c r="A342" s="137"/>
    </row>
    <row r="343" spans="1:15" ht="21" customHeight="1">
      <c r="O343" s="138" t="s">
        <v>455</v>
      </c>
    </row>
    <row r="347" spans="1:15" ht="21" customHeight="1">
      <c r="A347" s="917" t="s">
        <v>566</v>
      </c>
      <c r="B347" s="917"/>
      <c r="C347" s="917"/>
      <c r="D347" s="917"/>
      <c r="E347" s="917"/>
      <c r="F347" s="917"/>
      <c r="G347" s="917"/>
      <c r="H347" s="917"/>
      <c r="I347" s="917"/>
      <c r="J347" s="917"/>
      <c r="K347" s="917"/>
      <c r="L347" s="917"/>
      <c r="M347" s="917"/>
      <c r="N347" s="917"/>
    </row>
    <row r="352" spans="1:15" ht="21" customHeight="1">
      <c r="A352" s="289" t="s">
        <v>1336</v>
      </c>
    </row>
    <row r="353" spans="1:12" ht="21" customHeight="1">
      <c r="A353" s="289" t="s">
        <v>726</v>
      </c>
      <c r="H353" s="146"/>
      <c r="J353" s="146"/>
      <c r="K353" s="146"/>
    </row>
    <row r="354" spans="1:12" ht="21" customHeight="1">
      <c r="H354" s="146"/>
      <c r="I354" s="146"/>
      <c r="J354" s="146"/>
      <c r="K354" s="146"/>
    </row>
    <row r="355" spans="1:12" ht="21" customHeight="1">
      <c r="H355" s="146"/>
      <c r="J355" s="146"/>
    </row>
    <row r="358" spans="1:12" ht="21" customHeight="1">
      <c r="B358" s="931" t="str">
        <f>開票立会人入力シート!F12</f>
        <v>令和-118年1月0日</v>
      </c>
      <c r="C358" s="932"/>
      <c r="D358" s="932"/>
    </row>
    <row r="359" spans="1:12" ht="21" customHeight="1">
      <c r="B359" s="139"/>
      <c r="C359" s="147"/>
      <c r="D359" s="147"/>
    </row>
    <row r="360" spans="1:12" ht="21" customHeight="1">
      <c r="B360" s="139"/>
      <c r="C360" s="147"/>
      <c r="D360" s="147"/>
    </row>
    <row r="361" spans="1:12" ht="21" customHeight="1">
      <c r="B361" s="139"/>
      <c r="C361" s="147"/>
      <c r="D361" s="147"/>
    </row>
    <row r="362" spans="1:12" ht="21" customHeight="1">
      <c r="B362" s="139"/>
      <c r="C362" s="147"/>
      <c r="D362" s="147"/>
    </row>
    <row r="363" spans="1:12" ht="21" customHeight="1">
      <c r="B363" s="139"/>
      <c r="C363" s="147"/>
      <c r="D363" s="147"/>
      <c r="F363" s="114" t="s">
        <v>533</v>
      </c>
      <c r="H363" s="280">
        <f>開票立会人入力シート!K12</f>
        <v>0</v>
      </c>
    </row>
    <row r="364" spans="1:12" ht="21" customHeight="1">
      <c r="B364" s="139"/>
      <c r="C364" s="147"/>
      <c r="D364" s="147"/>
    </row>
    <row r="365" spans="1:12" ht="21" customHeight="1">
      <c r="B365" s="139"/>
      <c r="C365" s="147"/>
      <c r="D365" s="147"/>
    </row>
    <row r="366" spans="1:12" ht="21" customHeight="1">
      <c r="B366" s="139"/>
      <c r="C366" s="147"/>
      <c r="D366" s="147"/>
    </row>
    <row r="367" spans="1:12" ht="21" customHeight="1">
      <c r="B367" s="139"/>
      <c r="C367" s="147"/>
      <c r="D367" s="147"/>
    </row>
    <row r="368" spans="1:12" ht="21" customHeight="1">
      <c r="B368" s="139"/>
      <c r="C368" s="147"/>
      <c r="D368" s="147"/>
      <c r="F368" s="114" t="s">
        <v>534</v>
      </c>
      <c r="H368" s="142">
        <f>開票立会人入力シート!G12</f>
        <v>0</v>
      </c>
      <c r="I368" s="281"/>
      <c r="J368" s="154">
        <f>開票立会人入力シート!I12</f>
        <v>0</v>
      </c>
      <c r="K368" s="148"/>
      <c r="L368" s="135"/>
    </row>
    <row r="369" spans="1:15" ht="21" customHeight="1">
      <c r="B369" s="139"/>
      <c r="C369" s="147"/>
      <c r="D369" s="147"/>
    </row>
    <row r="370" spans="1:15" ht="21" customHeight="1">
      <c r="B370" s="139"/>
      <c r="C370" s="147"/>
      <c r="D370" s="147"/>
    </row>
    <row r="371" spans="1:15" ht="21" customHeight="1">
      <c r="B371" s="139"/>
      <c r="C371" s="147"/>
      <c r="D371" s="147"/>
    </row>
    <row r="374" spans="1:15" ht="21" customHeight="1">
      <c r="B374" s="114" t="s">
        <v>544</v>
      </c>
      <c r="D374" s="933">
        <f>入力シート!C8</f>
        <v>0</v>
      </c>
      <c r="E374" s="933"/>
      <c r="F374" s="154">
        <f>入力シート!C10</f>
        <v>0</v>
      </c>
      <c r="H374" s="140" t="s">
        <v>515</v>
      </c>
    </row>
    <row r="376" spans="1:15" ht="21" customHeight="1">
      <c r="D376" s="133"/>
      <c r="E376" s="133"/>
      <c r="F376" s="134"/>
      <c r="G376" s="133"/>
      <c r="I376" s="927"/>
      <c r="J376" s="927"/>
      <c r="K376" s="928"/>
      <c r="L376" s="928"/>
    </row>
    <row r="377" spans="1:15" ht="21" customHeight="1">
      <c r="D377" s="133"/>
      <c r="E377" s="133"/>
      <c r="F377" s="134"/>
      <c r="G377" s="133"/>
      <c r="I377" s="135"/>
      <c r="J377" s="135"/>
      <c r="K377" s="136"/>
      <c r="L377" s="136"/>
    </row>
    <row r="378" spans="1:15" ht="21" customHeight="1">
      <c r="D378" s="133"/>
      <c r="E378" s="133"/>
      <c r="F378" s="134"/>
      <c r="G378" s="133"/>
      <c r="I378" s="135"/>
      <c r="J378" s="135"/>
      <c r="K378" s="136"/>
      <c r="L378" s="136"/>
    </row>
    <row r="379" spans="1:15" ht="21" customHeight="1">
      <c r="D379" s="133"/>
      <c r="E379" s="133"/>
      <c r="F379" s="134"/>
      <c r="G379" s="133"/>
      <c r="I379" s="135"/>
      <c r="J379" s="135"/>
      <c r="K379" s="136"/>
      <c r="L379" s="136"/>
    </row>
    <row r="380" spans="1:15" ht="21" customHeight="1">
      <c r="A380" s="137"/>
    </row>
    <row r="381" spans="1:15" ht="21" customHeight="1">
      <c r="O381" s="138" t="s">
        <v>455</v>
      </c>
    </row>
    <row r="385" spans="1:14" ht="21" customHeight="1">
      <c r="A385" s="917" t="s">
        <v>566</v>
      </c>
      <c r="B385" s="917"/>
      <c r="C385" s="917"/>
      <c r="D385" s="917"/>
      <c r="E385" s="917"/>
      <c r="F385" s="917"/>
      <c r="G385" s="917"/>
      <c r="H385" s="917"/>
      <c r="I385" s="917"/>
      <c r="J385" s="917"/>
      <c r="K385" s="917"/>
      <c r="L385" s="917"/>
      <c r="M385" s="917"/>
      <c r="N385" s="917"/>
    </row>
    <row r="390" spans="1:14" ht="21" customHeight="1">
      <c r="A390" s="289" t="s">
        <v>1336</v>
      </c>
    </row>
    <row r="391" spans="1:14" ht="21" customHeight="1">
      <c r="A391" s="289" t="s">
        <v>726</v>
      </c>
      <c r="H391" s="146"/>
      <c r="J391" s="146"/>
      <c r="K391" s="146"/>
    </row>
    <row r="392" spans="1:14" ht="21" customHeight="1">
      <c r="H392" s="146"/>
      <c r="I392" s="146"/>
      <c r="J392" s="146"/>
      <c r="K392" s="146"/>
    </row>
    <row r="393" spans="1:14" ht="21" customHeight="1">
      <c r="H393" s="146"/>
      <c r="J393" s="146"/>
    </row>
    <row r="396" spans="1:14" ht="21" customHeight="1">
      <c r="B396" s="931" t="str">
        <f>開票立会人入力シート!F13</f>
        <v>令和-118年1月0日</v>
      </c>
      <c r="C396" s="932"/>
      <c r="D396" s="932"/>
    </row>
    <row r="397" spans="1:14" ht="21" customHeight="1">
      <c r="B397" s="139"/>
      <c r="C397" s="147"/>
      <c r="D397" s="147"/>
    </row>
    <row r="398" spans="1:14" ht="21" customHeight="1">
      <c r="B398" s="139"/>
      <c r="C398" s="147"/>
      <c r="D398" s="147"/>
    </row>
    <row r="399" spans="1:14" ht="21" customHeight="1">
      <c r="B399" s="139"/>
      <c r="C399" s="147"/>
      <c r="D399" s="147"/>
    </row>
    <row r="400" spans="1:14" ht="21" customHeight="1">
      <c r="B400" s="139"/>
      <c r="C400" s="147"/>
      <c r="D400" s="147"/>
    </row>
    <row r="401" spans="2:12" ht="21" customHeight="1">
      <c r="B401" s="139"/>
      <c r="C401" s="147"/>
      <c r="D401" s="147"/>
      <c r="F401" s="114" t="s">
        <v>533</v>
      </c>
      <c r="H401" s="280">
        <f>開票立会人入力シート!K13</f>
        <v>0</v>
      </c>
    </row>
    <row r="402" spans="2:12" ht="21" customHeight="1">
      <c r="B402" s="139"/>
      <c r="C402" s="147"/>
      <c r="D402" s="147"/>
    </row>
    <row r="403" spans="2:12" ht="21" customHeight="1">
      <c r="B403" s="139"/>
      <c r="C403" s="147"/>
      <c r="D403" s="147"/>
    </row>
    <row r="404" spans="2:12" ht="21" customHeight="1">
      <c r="B404" s="139"/>
      <c r="C404" s="147"/>
      <c r="D404" s="147"/>
    </row>
    <row r="405" spans="2:12" ht="21" customHeight="1">
      <c r="B405" s="139"/>
      <c r="C405" s="147"/>
      <c r="D405" s="147"/>
    </row>
    <row r="406" spans="2:12" ht="21" customHeight="1">
      <c r="B406" s="139"/>
      <c r="C406" s="147"/>
      <c r="D406" s="147"/>
      <c r="F406" s="114" t="s">
        <v>534</v>
      </c>
      <c r="H406" s="142">
        <f>開票立会人入力シート!G13</f>
        <v>0</v>
      </c>
      <c r="I406" s="281"/>
      <c r="J406" s="154">
        <f>開票立会人入力シート!I13</f>
        <v>0</v>
      </c>
      <c r="K406" s="148"/>
      <c r="L406" s="135"/>
    </row>
    <row r="407" spans="2:12" ht="21" customHeight="1">
      <c r="B407" s="139"/>
      <c r="C407" s="147"/>
      <c r="D407" s="147"/>
    </row>
    <row r="408" spans="2:12" ht="21" customHeight="1">
      <c r="B408" s="139"/>
      <c r="C408" s="147"/>
      <c r="D408" s="147"/>
    </row>
    <row r="409" spans="2:12" ht="21" customHeight="1">
      <c r="B409" s="139"/>
      <c r="C409" s="147"/>
      <c r="D409" s="147"/>
    </row>
    <row r="412" spans="2:12" ht="21" customHeight="1">
      <c r="B412" s="114" t="s">
        <v>544</v>
      </c>
      <c r="D412" s="933">
        <f>入力シート!C8</f>
        <v>0</v>
      </c>
      <c r="E412" s="933"/>
      <c r="F412" s="154">
        <f>入力シート!C10</f>
        <v>0</v>
      </c>
      <c r="H412" s="140" t="s">
        <v>515</v>
      </c>
    </row>
    <row r="414" spans="2:12" ht="21" customHeight="1">
      <c r="D414" s="133"/>
      <c r="E414" s="133"/>
      <c r="F414" s="134"/>
      <c r="G414" s="133"/>
      <c r="I414" s="927"/>
      <c r="J414" s="927"/>
      <c r="K414" s="928"/>
      <c r="L414" s="928"/>
    </row>
    <row r="415" spans="2:12" ht="21" customHeight="1">
      <c r="D415" s="133"/>
      <c r="E415" s="133"/>
      <c r="F415" s="134"/>
      <c r="G415" s="133"/>
      <c r="I415" s="135"/>
      <c r="J415" s="135"/>
      <c r="K415" s="136"/>
      <c r="L415" s="136"/>
    </row>
    <row r="416" spans="2:12" ht="21" customHeight="1">
      <c r="D416" s="133"/>
      <c r="E416" s="133"/>
      <c r="F416" s="134"/>
      <c r="G416" s="133"/>
      <c r="I416" s="135"/>
      <c r="J416" s="135"/>
      <c r="K416" s="136"/>
      <c r="L416" s="136"/>
    </row>
    <row r="417" spans="1:15" ht="21" customHeight="1">
      <c r="D417" s="133"/>
      <c r="E417" s="133"/>
      <c r="F417" s="134"/>
      <c r="G417" s="133"/>
      <c r="I417" s="135"/>
      <c r="J417" s="135"/>
      <c r="K417" s="136"/>
      <c r="L417" s="136"/>
    </row>
    <row r="418" spans="1:15" ht="21" customHeight="1">
      <c r="A418" s="137"/>
    </row>
    <row r="419" spans="1:15" ht="21" customHeight="1">
      <c r="O419" s="138" t="s">
        <v>455</v>
      </c>
    </row>
    <row r="423" spans="1:15" ht="21" customHeight="1">
      <c r="A423" s="917" t="s">
        <v>566</v>
      </c>
      <c r="B423" s="917"/>
      <c r="C423" s="917"/>
      <c r="D423" s="917"/>
      <c r="E423" s="917"/>
      <c r="F423" s="917"/>
      <c r="G423" s="917"/>
      <c r="H423" s="917"/>
      <c r="I423" s="917"/>
      <c r="J423" s="917"/>
      <c r="K423" s="917"/>
      <c r="L423" s="917"/>
      <c r="M423" s="917"/>
      <c r="N423" s="917"/>
    </row>
    <row r="428" spans="1:15" ht="21" customHeight="1">
      <c r="A428" s="289" t="s">
        <v>1336</v>
      </c>
    </row>
    <row r="429" spans="1:15" ht="21" customHeight="1">
      <c r="A429" s="289" t="s">
        <v>726</v>
      </c>
      <c r="H429" s="146"/>
      <c r="J429" s="146"/>
      <c r="K429" s="146"/>
    </row>
    <row r="430" spans="1:15" ht="21" customHeight="1">
      <c r="H430" s="146"/>
      <c r="I430" s="146"/>
      <c r="J430" s="146"/>
      <c r="K430" s="146"/>
    </row>
    <row r="431" spans="1:15" ht="21" customHeight="1">
      <c r="H431" s="146"/>
      <c r="J431" s="146"/>
    </row>
    <row r="434" spans="2:12" ht="21" customHeight="1">
      <c r="B434" s="931" t="str">
        <f>開票立会人入力シート!F14</f>
        <v>令和-118年1月0日</v>
      </c>
      <c r="C434" s="932"/>
      <c r="D434" s="932"/>
    </row>
    <row r="435" spans="2:12" ht="21" customHeight="1">
      <c r="B435" s="139"/>
      <c r="C435" s="147"/>
      <c r="D435" s="147"/>
    </row>
    <row r="436" spans="2:12" ht="21" customHeight="1">
      <c r="B436" s="139"/>
      <c r="C436" s="147"/>
      <c r="D436" s="147"/>
    </row>
    <row r="437" spans="2:12" ht="21" customHeight="1">
      <c r="B437" s="139"/>
      <c r="C437" s="147"/>
      <c r="D437" s="147"/>
    </row>
    <row r="438" spans="2:12" ht="21" customHeight="1">
      <c r="B438" s="139"/>
      <c r="C438" s="147"/>
      <c r="D438" s="147"/>
    </row>
    <row r="439" spans="2:12" ht="21" customHeight="1">
      <c r="B439" s="139"/>
      <c r="C439" s="147"/>
      <c r="D439" s="147"/>
      <c r="F439" s="114" t="s">
        <v>533</v>
      </c>
      <c r="H439" s="280">
        <f>開票立会人入力シート!K14</f>
        <v>0</v>
      </c>
    </row>
    <row r="440" spans="2:12" ht="21" customHeight="1">
      <c r="B440" s="139"/>
      <c r="C440" s="147"/>
      <c r="D440" s="147"/>
    </row>
    <row r="441" spans="2:12" ht="21" customHeight="1">
      <c r="B441" s="139"/>
      <c r="C441" s="147"/>
      <c r="D441" s="147"/>
    </row>
    <row r="442" spans="2:12" ht="21" customHeight="1">
      <c r="B442" s="139"/>
      <c r="C442" s="147"/>
      <c r="D442" s="147"/>
    </row>
    <row r="443" spans="2:12" ht="21" customHeight="1">
      <c r="B443" s="139"/>
      <c r="C443" s="147"/>
      <c r="D443" s="147"/>
    </row>
    <row r="444" spans="2:12" ht="21" customHeight="1">
      <c r="B444" s="139"/>
      <c r="C444" s="147"/>
      <c r="D444" s="147"/>
      <c r="F444" s="114" t="s">
        <v>534</v>
      </c>
      <c r="H444" s="142">
        <f>開票立会人入力シート!G15</f>
        <v>0</v>
      </c>
      <c r="I444" s="281"/>
      <c r="J444" s="154">
        <f>開票立会人入力シート!I14</f>
        <v>0</v>
      </c>
      <c r="K444" s="148"/>
      <c r="L444" s="135"/>
    </row>
    <row r="445" spans="2:12" ht="21" customHeight="1">
      <c r="B445" s="139"/>
      <c r="C445" s="147"/>
      <c r="D445" s="147"/>
    </row>
    <row r="446" spans="2:12" ht="21" customHeight="1">
      <c r="B446" s="139"/>
      <c r="C446" s="147"/>
      <c r="D446" s="147"/>
    </row>
    <row r="447" spans="2:12" ht="21" customHeight="1">
      <c r="B447" s="139"/>
      <c r="C447" s="147"/>
      <c r="D447" s="147"/>
    </row>
    <row r="450" spans="1:15" ht="21" customHeight="1">
      <c r="B450" s="114" t="s">
        <v>544</v>
      </c>
      <c r="D450" s="933">
        <f>入力シート!C8</f>
        <v>0</v>
      </c>
      <c r="E450" s="933"/>
      <c r="F450" s="154">
        <f>入力シート!C10</f>
        <v>0</v>
      </c>
      <c r="H450" s="140" t="s">
        <v>515</v>
      </c>
    </row>
    <row r="452" spans="1:15" ht="21" customHeight="1">
      <c r="D452" s="133"/>
      <c r="E452" s="133"/>
      <c r="F452" s="134"/>
      <c r="G452" s="133"/>
      <c r="I452" s="927"/>
      <c r="J452" s="927"/>
      <c r="K452" s="928"/>
      <c r="L452" s="928"/>
    </row>
    <row r="453" spans="1:15" ht="21" customHeight="1">
      <c r="D453" s="133"/>
      <c r="E453" s="133"/>
      <c r="F453" s="134"/>
      <c r="G453" s="133"/>
      <c r="I453" s="135"/>
      <c r="J453" s="135"/>
      <c r="K453" s="136"/>
      <c r="L453" s="136"/>
    </row>
    <row r="454" spans="1:15" ht="21" customHeight="1">
      <c r="D454" s="133"/>
      <c r="E454" s="133"/>
      <c r="F454" s="134"/>
      <c r="G454" s="133"/>
      <c r="I454" s="135"/>
      <c r="J454" s="135"/>
      <c r="K454" s="136"/>
      <c r="L454" s="136"/>
    </row>
    <row r="455" spans="1:15" ht="21" customHeight="1">
      <c r="D455" s="133"/>
      <c r="E455" s="133"/>
      <c r="F455" s="134"/>
      <c r="G455" s="133"/>
      <c r="I455" s="135"/>
      <c r="J455" s="135"/>
      <c r="K455" s="136"/>
      <c r="L455" s="136"/>
    </row>
    <row r="456" spans="1:15" ht="21" customHeight="1">
      <c r="A456" s="137"/>
    </row>
    <row r="457" spans="1:15" ht="21" customHeight="1">
      <c r="O457" s="138" t="s">
        <v>455</v>
      </c>
    </row>
    <row r="461" spans="1:15" ht="21" customHeight="1">
      <c r="A461" s="917" t="s">
        <v>566</v>
      </c>
      <c r="B461" s="917"/>
      <c r="C461" s="917"/>
      <c r="D461" s="917"/>
      <c r="E461" s="917"/>
      <c r="F461" s="917"/>
      <c r="G461" s="917"/>
      <c r="H461" s="917"/>
      <c r="I461" s="917"/>
      <c r="J461" s="917"/>
      <c r="K461" s="917"/>
      <c r="L461" s="917"/>
      <c r="M461" s="917"/>
      <c r="N461" s="917"/>
    </row>
    <row r="466" spans="1:11" ht="21" customHeight="1">
      <c r="A466" s="289" t="s">
        <v>1336</v>
      </c>
    </row>
    <row r="467" spans="1:11" ht="21" customHeight="1">
      <c r="A467" s="289" t="s">
        <v>726</v>
      </c>
      <c r="H467" s="146"/>
      <c r="J467" s="146"/>
      <c r="K467" s="146"/>
    </row>
    <row r="468" spans="1:11" ht="21" customHeight="1">
      <c r="H468" s="146"/>
      <c r="I468" s="146"/>
      <c r="J468" s="146"/>
      <c r="K468" s="146"/>
    </row>
    <row r="469" spans="1:11" ht="21" customHeight="1">
      <c r="H469" s="146"/>
      <c r="J469" s="146"/>
    </row>
    <row r="472" spans="1:11" ht="21" customHeight="1">
      <c r="B472" s="931" t="str">
        <f>開票立会人入力シート!F15</f>
        <v>令和-118年1月0日</v>
      </c>
      <c r="C472" s="932"/>
      <c r="D472" s="932"/>
    </row>
    <row r="473" spans="1:11" ht="21" customHeight="1">
      <c r="B473" s="139"/>
      <c r="C473" s="147"/>
      <c r="D473" s="147"/>
    </row>
    <row r="474" spans="1:11" ht="21" customHeight="1">
      <c r="B474" s="139"/>
      <c r="C474" s="147"/>
      <c r="D474" s="147"/>
    </row>
    <row r="475" spans="1:11" ht="21" customHeight="1">
      <c r="B475" s="139"/>
      <c r="C475" s="147"/>
      <c r="D475" s="147"/>
    </row>
    <row r="476" spans="1:11" ht="21" customHeight="1">
      <c r="B476" s="139"/>
      <c r="C476" s="147"/>
      <c r="D476" s="147"/>
    </row>
    <row r="477" spans="1:11" ht="21" customHeight="1">
      <c r="B477" s="139"/>
      <c r="C477" s="147"/>
      <c r="D477" s="147"/>
      <c r="F477" s="114" t="s">
        <v>533</v>
      </c>
      <c r="H477" s="280">
        <f>開票立会人入力シート!K15</f>
        <v>0</v>
      </c>
    </row>
    <row r="478" spans="1:11" ht="21" customHeight="1">
      <c r="B478" s="139"/>
      <c r="C478" s="147"/>
      <c r="D478" s="147"/>
    </row>
    <row r="479" spans="1:11" ht="21" customHeight="1">
      <c r="B479" s="139"/>
      <c r="C479" s="147"/>
      <c r="D479" s="147"/>
    </row>
    <row r="480" spans="1:11" ht="21" customHeight="1">
      <c r="B480" s="139"/>
      <c r="C480" s="147"/>
      <c r="D480" s="147"/>
    </row>
    <row r="481" spans="1:15" ht="21" customHeight="1">
      <c r="B481" s="139"/>
      <c r="C481" s="147"/>
      <c r="D481" s="147"/>
    </row>
    <row r="482" spans="1:15" ht="21" customHeight="1">
      <c r="B482" s="139"/>
      <c r="C482" s="147"/>
      <c r="D482" s="147"/>
      <c r="F482" s="114" t="s">
        <v>534</v>
      </c>
      <c r="H482" s="142">
        <f>開票立会人入力シート!G15</f>
        <v>0</v>
      </c>
      <c r="I482" s="281"/>
      <c r="J482" s="154">
        <f>開票立会人入力シート!I15</f>
        <v>0</v>
      </c>
      <c r="K482" s="148"/>
      <c r="L482" s="135"/>
    </row>
    <row r="483" spans="1:15" ht="21" customHeight="1">
      <c r="B483" s="139"/>
      <c r="C483" s="147"/>
      <c r="D483" s="147"/>
    </row>
    <row r="484" spans="1:15" ht="21" customHeight="1">
      <c r="B484" s="139"/>
      <c r="C484" s="147"/>
      <c r="D484" s="147"/>
    </row>
    <row r="485" spans="1:15" ht="21" customHeight="1">
      <c r="B485" s="139"/>
      <c r="C485" s="147"/>
      <c r="D485" s="147"/>
    </row>
    <row r="488" spans="1:15" ht="21" customHeight="1">
      <c r="B488" s="114" t="s">
        <v>544</v>
      </c>
      <c r="D488" s="933">
        <f>入力シート!C8</f>
        <v>0</v>
      </c>
      <c r="E488" s="933"/>
      <c r="F488" s="154">
        <f>入力シート!C10</f>
        <v>0</v>
      </c>
      <c r="H488" s="140" t="s">
        <v>515</v>
      </c>
    </row>
    <row r="490" spans="1:15" ht="21" customHeight="1">
      <c r="D490" s="133"/>
      <c r="E490" s="133"/>
      <c r="F490" s="134"/>
      <c r="G490" s="133"/>
      <c r="I490" s="927"/>
      <c r="J490" s="927"/>
      <c r="K490" s="928"/>
      <c r="L490" s="928"/>
    </row>
    <row r="491" spans="1:15" ht="21" customHeight="1">
      <c r="D491" s="133"/>
      <c r="E491" s="133"/>
      <c r="F491" s="134"/>
      <c r="G491" s="133"/>
      <c r="I491" s="135"/>
      <c r="J491" s="135"/>
      <c r="K491" s="136"/>
      <c r="L491" s="136"/>
    </row>
    <row r="492" spans="1:15" ht="21" customHeight="1">
      <c r="D492" s="133"/>
      <c r="E492" s="133"/>
      <c r="F492" s="134"/>
      <c r="G492" s="133"/>
      <c r="I492" s="135"/>
      <c r="J492" s="135"/>
      <c r="K492" s="136"/>
      <c r="L492" s="136"/>
    </row>
    <row r="493" spans="1:15" ht="21" customHeight="1">
      <c r="D493" s="133"/>
      <c r="E493" s="133"/>
      <c r="F493" s="134"/>
      <c r="G493" s="133"/>
      <c r="I493" s="135"/>
      <c r="J493" s="135"/>
      <c r="K493" s="136"/>
      <c r="L493" s="136"/>
    </row>
    <row r="494" spans="1:15" ht="21" customHeight="1">
      <c r="A494" s="137"/>
    </row>
    <row r="495" spans="1:15" ht="21" customHeight="1">
      <c r="O495" s="138" t="s">
        <v>455</v>
      </c>
    </row>
    <row r="499" spans="1:14" ht="21" customHeight="1">
      <c r="A499" s="917" t="s">
        <v>566</v>
      </c>
      <c r="B499" s="917"/>
      <c r="C499" s="917"/>
      <c r="D499" s="917"/>
      <c r="E499" s="917"/>
      <c r="F499" s="917"/>
      <c r="G499" s="917"/>
      <c r="H499" s="917"/>
      <c r="I499" s="917"/>
      <c r="J499" s="917"/>
      <c r="K499" s="917"/>
      <c r="L499" s="917"/>
      <c r="M499" s="917"/>
      <c r="N499" s="917"/>
    </row>
    <row r="504" spans="1:14" ht="21" customHeight="1">
      <c r="A504" s="289" t="s">
        <v>1336</v>
      </c>
    </row>
    <row r="505" spans="1:14" ht="21" customHeight="1">
      <c r="A505" s="289" t="s">
        <v>726</v>
      </c>
      <c r="H505" s="146"/>
      <c r="J505" s="146"/>
      <c r="K505" s="146"/>
    </row>
    <row r="506" spans="1:14" ht="21" customHeight="1">
      <c r="H506" s="146"/>
      <c r="I506" s="146"/>
      <c r="J506" s="146"/>
      <c r="K506" s="146"/>
    </row>
    <row r="507" spans="1:14" ht="21" customHeight="1">
      <c r="H507" s="146"/>
      <c r="J507" s="146"/>
    </row>
    <row r="510" spans="1:14" ht="21" customHeight="1">
      <c r="B510" s="931" t="str">
        <f>開票立会人入力シート!F16</f>
        <v>令和-118年1月0日</v>
      </c>
      <c r="C510" s="932"/>
      <c r="D510" s="932"/>
    </row>
    <row r="511" spans="1:14" ht="21" customHeight="1">
      <c r="B511" s="139"/>
      <c r="C511" s="147"/>
      <c r="D511" s="147"/>
    </row>
    <row r="512" spans="1:14" ht="21" customHeight="1">
      <c r="B512" s="139"/>
      <c r="C512" s="147"/>
      <c r="D512" s="147"/>
    </row>
    <row r="513" spans="2:12" ht="21" customHeight="1">
      <c r="B513" s="139"/>
      <c r="C513" s="147"/>
      <c r="D513" s="147"/>
    </row>
    <row r="514" spans="2:12" ht="21" customHeight="1">
      <c r="B514" s="139"/>
      <c r="C514" s="147"/>
      <c r="D514" s="147"/>
    </row>
    <row r="515" spans="2:12" ht="21" customHeight="1">
      <c r="B515" s="139"/>
      <c r="C515" s="147"/>
      <c r="D515" s="147"/>
      <c r="F515" s="114" t="s">
        <v>533</v>
      </c>
      <c r="H515" s="280">
        <f>開票立会人入力シート!K16</f>
        <v>0</v>
      </c>
    </row>
    <row r="516" spans="2:12" ht="21" customHeight="1">
      <c r="B516" s="139"/>
      <c r="C516" s="147"/>
      <c r="D516" s="147"/>
    </row>
    <row r="517" spans="2:12" ht="21" customHeight="1">
      <c r="B517" s="139"/>
      <c r="C517" s="147"/>
      <c r="D517" s="147"/>
    </row>
    <row r="518" spans="2:12" ht="21" customHeight="1">
      <c r="B518" s="139"/>
      <c r="C518" s="147"/>
      <c r="D518" s="147"/>
    </row>
    <row r="519" spans="2:12" ht="21" customHeight="1">
      <c r="B519" s="139"/>
      <c r="C519" s="147"/>
      <c r="D519" s="147"/>
    </row>
    <row r="520" spans="2:12" ht="21" customHeight="1">
      <c r="B520" s="139"/>
      <c r="C520" s="147"/>
      <c r="D520" s="147"/>
      <c r="F520" s="114" t="s">
        <v>534</v>
      </c>
      <c r="H520" s="142">
        <f>開票立会人入力シート!G16</f>
        <v>0</v>
      </c>
      <c r="I520" s="281"/>
      <c r="J520" s="154">
        <f>開票立会人入力シート!I16</f>
        <v>0</v>
      </c>
      <c r="K520" s="148"/>
      <c r="L520" s="135"/>
    </row>
    <row r="521" spans="2:12" ht="21" customHeight="1">
      <c r="B521" s="139"/>
      <c r="C521" s="147"/>
      <c r="D521" s="147"/>
    </row>
    <row r="522" spans="2:12" ht="21" customHeight="1">
      <c r="B522" s="139"/>
      <c r="C522" s="147"/>
      <c r="D522" s="147"/>
    </row>
    <row r="523" spans="2:12" ht="21" customHeight="1">
      <c r="B523" s="139"/>
      <c r="C523" s="147"/>
      <c r="D523" s="147"/>
    </row>
    <row r="526" spans="2:12" ht="21" customHeight="1">
      <c r="B526" s="114" t="s">
        <v>544</v>
      </c>
      <c r="D526" s="933">
        <f>入力シート!C8</f>
        <v>0</v>
      </c>
      <c r="E526" s="933"/>
      <c r="F526" s="154">
        <f>入力シート!C10</f>
        <v>0</v>
      </c>
      <c r="H526" s="140" t="s">
        <v>515</v>
      </c>
    </row>
    <row r="528" spans="2:12" ht="21" customHeight="1">
      <c r="D528" s="133"/>
      <c r="E528" s="133"/>
      <c r="F528" s="134"/>
      <c r="G528" s="133"/>
      <c r="I528" s="927"/>
      <c r="J528" s="927"/>
      <c r="K528" s="928"/>
      <c r="L528" s="928"/>
    </row>
    <row r="529" spans="1:15" ht="21" customHeight="1">
      <c r="D529" s="133"/>
      <c r="E529" s="133"/>
      <c r="F529" s="134"/>
      <c r="G529" s="133"/>
      <c r="I529" s="135"/>
      <c r="J529" s="135"/>
      <c r="K529" s="136"/>
      <c r="L529" s="136"/>
    </row>
    <row r="530" spans="1:15" ht="21" customHeight="1">
      <c r="D530" s="133"/>
      <c r="E530" s="133"/>
      <c r="F530" s="134"/>
      <c r="G530" s="133"/>
      <c r="I530" s="135"/>
      <c r="J530" s="135"/>
      <c r="K530" s="136"/>
      <c r="L530" s="136"/>
    </row>
    <row r="531" spans="1:15" ht="21" customHeight="1">
      <c r="D531" s="133"/>
      <c r="E531" s="133"/>
      <c r="F531" s="134"/>
      <c r="G531" s="133"/>
      <c r="I531" s="135"/>
      <c r="J531" s="135"/>
      <c r="K531" s="136"/>
      <c r="L531" s="136"/>
    </row>
    <row r="532" spans="1:15" ht="21" customHeight="1">
      <c r="A532" s="137"/>
    </row>
    <row r="533" spans="1:15" ht="21" customHeight="1">
      <c r="O533" s="138" t="s">
        <v>455</v>
      </c>
    </row>
    <row r="537" spans="1:15" ht="21" customHeight="1">
      <c r="A537" s="917" t="s">
        <v>566</v>
      </c>
      <c r="B537" s="917"/>
      <c r="C537" s="917"/>
      <c r="D537" s="917"/>
      <c r="E537" s="917"/>
      <c r="F537" s="917"/>
      <c r="G537" s="917"/>
      <c r="H537" s="917"/>
      <c r="I537" s="917"/>
      <c r="J537" s="917"/>
      <c r="K537" s="917"/>
      <c r="L537" s="917"/>
      <c r="M537" s="917"/>
      <c r="N537" s="917"/>
    </row>
    <row r="542" spans="1:15" ht="21" customHeight="1">
      <c r="A542" s="289" t="s">
        <v>1336</v>
      </c>
    </row>
    <row r="543" spans="1:15" ht="21" customHeight="1">
      <c r="A543" s="289" t="s">
        <v>726</v>
      </c>
      <c r="H543" s="146"/>
      <c r="J543" s="146"/>
      <c r="K543" s="146"/>
    </row>
    <row r="544" spans="1:15" ht="21" customHeight="1">
      <c r="H544" s="146"/>
      <c r="I544" s="146"/>
      <c r="J544" s="146"/>
      <c r="K544" s="146"/>
    </row>
    <row r="545" spans="2:12" ht="21" customHeight="1">
      <c r="H545" s="146"/>
      <c r="J545" s="146"/>
    </row>
    <row r="548" spans="2:12" ht="21" customHeight="1">
      <c r="B548" s="931" t="str">
        <f>開票立会人入力シート!F17</f>
        <v>令和-118年1月0日</v>
      </c>
      <c r="C548" s="932"/>
      <c r="D548" s="932"/>
    </row>
    <row r="549" spans="2:12" ht="21" customHeight="1">
      <c r="B549" s="139"/>
      <c r="C549" s="147"/>
      <c r="D549" s="147"/>
    </row>
    <row r="550" spans="2:12" ht="21" customHeight="1">
      <c r="B550" s="139"/>
      <c r="C550" s="147"/>
      <c r="D550" s="147"/>
    </row>
    <row r="551" spans="2:12" ht="21" customHeight="1">
      <c r="B551" s="139"/>
      <c r="C551" s="147"/>
      <c r="D551" s="147"/>
    </row>
    <row r="552" spans="2:12" ht="21" customHeight="1">
      <c r="B552" s="139"/>
      <c r="C552" s="147"/>
      <c r="D552" s="147"/>
    </row>
    <row r="553" spans="2:12" ht="21" customHeight="1">
      <c r="B553" s="139"/>
      <c r="C553" s="147"/>
      <c r="D553" s="147"/>
      <c r="F553" s="114" t="s">
        <v>533</v>
      </c>
      <c r="H553" s="280">
        <f>開票立会人入力シート!K17</f>
        <v>0</v>
      </c>
    </row>
    <row r="554" spans="2:12" ht="21" customHeight="1">
      <c r="B554" s="139"/>
      <c r="C554" s="147"/>
      <c r="D554" s="147"/>
    </row>
    <row r="555" spans="2:12" ht="21" customHeight="1">
      <c r="B555" s="139"/>
      <c r="C555" s="147"/>
      <c r="D555" s="147"/>
    </row>
    <row r="556" spans="2:12" ht="21" customHeight="1">
      <c r="B556" s="139"/>
      <c r="C556" s="147"/>
      <c r="D556" s="147"/>
    </row>
    <row r="557" spans="2:12" ht="21" customHeight="1">
      <c r="B557" s="139"/>
      <c r="C557" s="147"/>
      <c r="D557" s="147"/>
    </row>
    <row r="558" spans="2:12" ht="21" customHeight="1">
      <c r="B558" s="139"/>
      <c r="C558" s="147"/>
      <c r="D558" s="147"/>
      <c r="F558" s="114" t="s">
        <v>534</v>
      </c>
      <c r="H558" s="142">
        <f>開票立会人入力シート!G17</f>
        <v>0</v>
      </c>
      <c r="I558" s="281"/>
      <c r="J558" s="154">
        <f>開票立会人入力シート!I17</f>
        <v>0</v>
      </c>
      <c r="K558" s="148"/>
      <c r="L558" s="135"/>
    </row>
    <row r="559" spans="2:12" ht="21" customHeight="1">
      <c r="B559" s="139"/>
      <c r="C559" s="147"/>
      <c r="D559" s="147"/>
    </row>
    <row r="560" spans="2:12" ht="21" customHeight="1">
      <c r="B560" s="139"/>
      <c r="C560" s="147"/>
      <c r="D560" s="147"/>
    </row>
    <row r="561" spans="1:15" ht="21" customHeight="1">
      <c r="B561" s="139"/>
      <c r="C561" s="147"/>
      <c r="D561" s="147"/>
    </row>
    <row r="564" spans="1:15" ht="21" customHeight="1">
      <c r="B564" s="114" t="s">
        <v>544</v>
      </c>
      <c r="D564" s="933">
        <f>入力シート!C8</f>
        <v>0</v>
      </c>
      <c r="E564" s="933"/>
      <c r="F564" s="154">
        <f>入力シート!C10</f>
        <v>0</v>
      </c>
      <c r="H564" s="140" t="s">
        <v>515</v>
      </c>
    </row>
    <row r="566" spans="1:15" ht="21" customHeight="1">
      <c r="D566" s="133"/>
      <c r="E566" s="133"/>
      <c r="F566" s="134"/>
      <c r="G566" s="133"/>
      <c r="I566" s="927"/>
      <c r="J566" s="927"/>
      <c r="K566" s="928"/>
      <c r="L566" s="928"/>
    </row>
    <row r="567" spans="1:15" ht="21" customHeight="1">
      <c r="D567" s="133"/>
      <c r="E567" s="133"/>
      <c r="F567" s="134"/>
      <c r="G567" s="133"/>
      <c r="I567" s="135"/>
      <c r="J567" s="135"/>
      <c r="K567" s="136"/>
      <c r="L567" s="136"/>
    </row>
    <row r="568" spans="1:15" ht="21" customHeight="1">
      <c r="D568" s="133"/>
      <c r="E568" s="133"/>
      <c r="F568" s="134"/>
      <c r="G568" s="133"/>
      <c r="I568" s="135"/>
      <c r="J568" s="135"/>
      <c r="K568" s="136"/>
      <c r="L568" s="136"/>
    </row>
    <row r="569" spans="1:15" ht="21" customHeight="1">
      <c r="D569" s="133"/>
      <c r="E569" s="133"/>
      <c r="F569" s="134"/>
      <c r="G569" s="133"/>
      <c r="I569" s="135"/>
      <c r="J569" s="135"/>
      <c r="K569" s="136"/>
      <c r="L569" s="136"/>
    </row>
    <row r="570" spans="1:15" ht="21" customHeight="1">
      <c r="A570" s="137"/>
    </row>
    <row r="571" spans="1:15" ht="21" customHeight="1">
      <c r="O571" s="138" t="s">
        <v>455</v>
      </c>
    </row>
    <row r="575" spans="1:15" ht="21" customHeight="1">
      <c r="A575" s="917" t="s">
        <v>566</v>
      </c>
      <c r="B575" s="917"/>
      <c r="C575" s="917"/>
      <c r="D575" s="917"/>
      <c r="E575" s="917"/>
      <c r="F575" s="917"/>
      <c r="G575" s="917"/>
      <c r="H575" s="917"/>
      <c r="I575" s="917"/>
      <c r="J575" s="917"/>
      <c r="K575" s="917"/>
      <c r="L575" s="917"/>
      <c r="M575" s="917"/>
      <c r="N575" s="917"/>
    </row>
    <row r="580" spans="1:11" ht="21" customHeight="1">
      <c r="A580" s="289" t="s">
        <v>1336</v>
      </c>
    </row>
    <row r="581" spans="1:11" ht="21" customHeight="1">
      <c r="A581" s="289" t="s">
        <v>726</v>
      </c>
      <c r="H581" s="146"/>
      <c r="J581" s="146"/>
      <c r="K581" s="146"/>
    </row>
    <row r="582" spans="1:11" ht="21" customHeight="1">
      <c r="H582" s="146"/>
      <c r="I582" s="146"/>
      <c r="J582" s="146"/>
      <c r="K582" s="146"/>
    </row>
    <row r="583" spans="1:11" ht="21" customHeight="1">
      <c r="H583" s="146"/>
      <c r="J583" s="146"/>
    </row>
    <row r="586" spans="1:11" ht="21" customHeight="1">
      <c r="B586" s="931" t="str">
        <f>開票立会人入力シート!F18</f>
        <v>令和-118年1月0日</v>
      </c>
      <c r="C586" s="932"/>
      <c r="D586" s="932"/>
    </row>
    <row r="587" spans="1:11" ht="21" customHeight="1">
      <c r="B587" s="139"/>
      <c r="C587" s="147"/>
      <c r="D587" s="147"/>
    </row>
    <row r="588" spans="1:11" ht="21" customHeight="1">
      <c r="B588" s="139"/>
      <c r="C588" s="147"/>
      <c r="D588" s="147"/>
    </row>
    <row r="589" spans="1:11" ht="21" customHeight="1">
      <c r="B589" s="139"/>
      <c r="C589" s="147"/>
      <c r="D589" s="147"/>
    </row>
    <row r="590" spans="1:11" ht="21" customHeight="1">
      <c r="B590" s="139"/>
      <c r="C590" s="147"/>
      <c r="D590" s="147"/>
    </row>
    <row r="591" spans="1:11" ht="21" customHeight="1">
      <c r="B591" s="139"/>
      <c r="C591" s="147"/>
      <c r="D591" s="147"/>
      <c r="F591" s="114" t="s">
        <v>533</v>
      </c>
      <c r="H591" s="280">
        <f>開票立会人入力シート!K18</f>
        <v>0</v>
      </c>
    </row>
    <row r="592" spans="1:11" ht="21" customHeight="1">
      <c r="B592" s="139"/>
      <c r="C592" s="147"/>
      <c r="D592" s="147"/>
    </row>
    <row r="593" spans="1:12" ht="21" customHeight="1">
      <c r="B593" s="139"/>
      <c r="C593" s="147"/>
      <c r="D593" s="147"/>
    </row>
    <row r="594" spans="1:12" ht="21" customHeight="1">
      <c r="B594" s="139"/>
      <c r="C594" s="147"/>
      <c r="D594" s="147"/>
    </row>
    <row r="595" spans="1:12" ht="21" customHeight="1">
      <c r="B595" s="139"/>
      <c r="C595" s="147"/>
      <c r="D595" s="147"/>
    </row>
    <row r="596" spans="1:12" ht="21" customHeight="1">
      <c r="B596" s="139"/>
      <c r="C596" s="147"/>
      <c r="D596" s="147"/>
      <c r="F596" s="114" t="s">
        <v>534</v>
      </c>
      <c r="H596" s="142">
        <f>開票立会人入力シート!G18</f>
        <v>0</v>
      </c>
      <c r="I596" s="281"/>
      <c r="J596" s="154">
        <f>開票立会人入力シート!I18</f>
        <v>0</v>
      </c>
      <c r="K596" s="148"/>
      <c r="L596" s="135"/>
    </row>
    <row r="597" spans="1:12" ht="21" customHeight="1">
      <c r="B597" s="139"/>
      <c r="C597" s="147"/>
      <c r="D597" s="147"/>
    </row>
    <row r="598" spans="1:12" ht="21" customHeight="1">
      <c r="B598" s="139"/>
      <c r="C598" s="147"/>
      <c r="D598" s="147"/>
    </row>
    <row r="599" spans="1:12" ht="21" customHeight="1">
      <c r="B599" s="139"/>
      <c r="C599" s="147"/>
      <c r="D599" s="147"/>
    </row>
    <row r="602" spans="1:12" ht="21" customHeight="1">
      <c r="B602" s="114" t="s">
        <v>544</v>
      </c>
      <c r="D602" s="933">
        <f>入力シート!C8</f>
        <v>0</v>
      </c>
      <c r="E602" s="933"/>
      <c r="F602" s="154">
        <f>入力シート!C10</f>
        <v>0</v>
      </c>
      <c r="H602" s="140" t="s">
        <v>515</v>
      </c>
    </row>
    <row r="604" spans="1:12" ht="21" customHeight="1">
      <c r="D604" s="133"/>
      <c r="E604" s="133"/>
      <c r="F604" s="134"/>
      <c r="G604" s="133"/>
      <c r="I604" s="927"/>
      <c r="J604" s="927"/>
      <c r="K604" s="928"/>
      <c r="L604" s="928"/>
    </row>
    <row r="605" spans="1:12" ht="21" customHeight="1">
      <c r="D605" s="133"/>
      <c r="E605" s="133"/>
      <c r="F605" s="134"/>
      <c r="G605" s="133"/>
      <c r="I605" s="135"/>
      <c r="J605" s="135"/>
      <c r="K605" s="136"/>
      <c r="L605" s="136"/>
    </row>
    <row r="606" spans="1:12" ht="21" customHeight="1">
      <c r="D606" s="133"/>
      <c r="E606" s="133"/>
      <c r="F606" s="134"/>
      <c r="G606" s="133"/>
      <c r="I606" s="135"/>
      <c r="J606" s="135"/>
      <c r="K606" s="136"/>
      <c r="L606" s="136"/>
    </row>
    <row r="607" spans="1:12" ht="21" customHeight="1">
      <c r="D607" s="133"/>
      <c r="E607" s="133"/>
      <c r="F607" s="134"/>
      <c r="G607" s="133"/>
      <c r="I607" s="135"/>
      <c r="J607" s="135"/>
      <c r="K607" s="136"/>
      <c r="L607" s="136"/>
    </row>
    <row r="608" spans="1:12" ht="21" customHeight="1">
      <c r="A608" s="137"/>
    </row>
    <row r="609" spans="1:15" ht="21" customHeight="1">
      <c r="O609" s="138" t="s">
        <v>455</v>
      </c>
    </row>
    <row r="613" spans="1:15" ht="21" customHeight="1">
      <c r="A613" s="917" t="s">
        <v>566</v>
      </c>
      <c r="B613" s="917"/>
      <c r="C613" s="917"/>
      <c r="D613" s="917"/>
      <c r="E613" s="917"/>
      <c r="F613" s="917"/>
      <c r="G613" s="917"/>
      <c r="H613" s="917"/>
      <c r="I613" s="917"/>
      <c r="J613" s="917"/>
      <c r="K613" s="917"/>
      <c r="L613" s="917"/>
      <c r="M613" s="917"/>
      <c r="N613" s="917"/>
    </row>
    <row r="618" spans="1:15" ht="21" customHeight="1">
      <c r="A618" s="289" t="s">
        <v>1336</v>
      </c>
    </row>
    <row r="619" spans="1:15" ht="21" customHeight="1">
      <c r="A619" s="289" t="s">
        <v>726</v>
      </c>
      <c r="H619" s="146"/>
      <c r="J619" s="146"/>
      <c r="K619" s="146"/>
    </row>
    <row r="620" spans="1:15" ht="21" customHeight="1">
      <c r="H620" s="146"/>
      <c r="I620" s="146"/>
      <c r="J620" s="146"/>
      <c r="K620" s="146"/>
    </row>
    <row r="621" spans="1:15" ht="21" customHeight="1">
      <c r="H621" s="146"/>
      <c r="J621" s="146"/>
    </row>
    <row r="624" spans="1:15" ht="21" customHeight="1">
      <c r="B624" s="931" t="str">
        <f>開票立会人入力シート!F19</f>
        <v>令和-118年1月0日</v>
      </c>
      <c r="C624" s="932"/>
      <c r="D624" s="932"/>
    </row>
    <row r="625" spans="2:12" ht="21" customHeight="1">
      <c r="B625" s="139"/>
      <c r="C625" s="147"/>
      <c r="D625" s="147"/>
    </row>
    <row r="626" spans="2:12" ht="21" customHeight="1">
      <c r="B626" s="139"/>
      <c r="C626" s="147"/>
      <c r="D626" s="147"/>
    </row>
    <row r="627" spans="2:12" ht="21" customHeight="1">
      <c r="B627" s="139"/>
      <c r="C627" s="147"/>
      <c r="D627" s="147"/>
    </row>
    <row r="628" spans="2:12" ht="21" customHeight="1">
      <c r="B628" s="139"/>
      <c r="C628" s="147"/>
      <c r="D628" s="147"/>
    </row>
    <row r="629" spans="2:12" ht="21" customHeight="1">
      <c r="B629" s="139"/>
      <c r="C629" s="147"/>
      <c r="D629" s="147"/>
      <c r="F629" s="114" t="s">
        <v>533</v>
      </c>
      <c r="H629" s="280">
        <f>開票立会人入力シート!K19</f>
        <v>0</v>
      </c>
    </row>
    <row r="630" spans="2:12" ht="21" customHeight="1">
      <c r="B630" s="139"/>
      <c r="C630" s="147"/>
      <c r="D630" s="147"/>
    </row>
    <row r="631" spans="2:12" ht="21" customHeight="1">
      <c r="B631" s="139"/>
      <c r="C631" s="147"/>
      <c r="D631" s="147"/>
    </row>
    <row r="632" spans="2:12" ht="21" customHeight="1">
      <c r="B632" s="139"/>
      <c r="C632" s="147"/>
      <c r="D632" s="147"/>
    </row>
    <row r="633" spans="2:12" ht="21" customHeight="1">
      <c r="B633" s="139"/>
      <c r="C633" s="147"/>
      <c r="D633" s="147"/>
    </row>
    <row r="634" spans="2:12" ht="21" customHeight="1">
      <c r="B634" s="139"/>
      <c r="C634" s="147"/>
      <c r="D634" s="147"/>
      <c r="F634" s="114" t="s">
        <v>534</v>
      </c>
      <c r="H634" s="142">
        <f>開票立会人入力シート!G19</f>
        <v>0</v>
      </c>
      <c r="I634" s="281"/>
      <c r="J634" s="154">
        <f>開票立会人入力シート!I19</f>
        <v>0</v>
      </c>
      <c r="K634" s="148"/>
      <c r="L634" s="135"/>
    </row>
    <row r="635" spans="2:12" ht="21" customHeight="1">
      <c r="B635" s="139"/>
      <c r="C635" s="147"/>
      <c r="D635" s="147"/>
    </row>
    <row r="636" spans="2:12" ht="21" customHeight="1">
      <c r="B636" s="139"/>
      <c r="C636" s="147"/>
      <c r="D636" s="147"/>
    </row>
    <row r="637" spans="2:12" ht="21" customHeight="1">
      <c r="B637" s="139"/>
      <c r="C637" s="147"/>
      <c r="D637" s="147"/>
    </row>
    <row r="640" spans="2:12" ht="21" customHeight="1">
      <c r="B640" s="114" t="s">
        <v>544</v>
      </c>
      <c r="D640" s="933">
        <f>入力シート!C8</f>
        <v>0</v>
      </c>
      <c r="E640" s="933"/>
      <c r="F640" s="154">
        <f>入力シート!C10</f>
        <v>0</v>
      </c>
      <c r="H640" s="140" t="s">
        <v>515</v>
      </c>
    </row>
    <row r="642" spans="1:15" ht="21" customHeight="1">
      <c r="D642" s="133"/>
      <c r="E642" s="133"/>
      <c r="F642" s="134"/>
      <c r="G642" s="133"/>
      <c r="I642" s="927"/>
      <c r="J642" s="927"/>
      <c r="K642" s="928"/>
      <c r="L642" s="928"/>
    </row>
    <row r="643" spans="1:15" ht="21" customHeight="1">
      <c r="D643" s="133"/>
      <c r="E643" s="133"/>
      <c r="F643" s="134"/>
      <c r="G643" s="133"/>
      <c r="I643" s="135"/>
      <c r="J643" s="135"/>
      <c r="K643" s="136"/>
      <c r="L643" s="136"/>
    </row>
    <row r="644" spans="1:15" ht="21" customHeight="1">
      <c r="D644" s="133"/>
      <c r="E644" s="133"/>
      <c r="F644" s="134"/>
      <c r="G644" s="133"/>
      <c r="I644" s="135"/>
      <c r="J644" s="135"/>
      <c r="K644" s="136"/>
      <c r="L644" s="136"/>
    </row>
    <row r="645" spans="1:15" ht="21" customHeight="1">
      <c r="D645" s="133"/>
      <c r="E645" s="133"/>
      <c r="F645" s="134"/>
      <c r="G645" s="133"/>
      <c r="I645" s="135"/>
      <c r="J645" s="135"/>
      <c r="K645" s="136"/>
      <c r="L645" s="136"/>
    </row>
    <row r="646" spans="1:15" ht="21" customHeight="1">
      <c r="A646" s="137"/>
    </row>
    <row r="647" spans="1:15" ht="21" customHeight="1">
      <c r="O647" s="138" t="s">
        <v>455</v>
      </c>
    </row>
    <row r="651" spans="1:15" ht="21" customHeight="1">
      <c r="A651" s="917" t="s">
        <v>566</v>
      </c>
      <c r="B651" s="917"/>
      <c r="C651" s="917"/>
      <c r="D651" s="917"/>
      <c r="E651" s="917"/>
      <c r="F651" s="917"/>
      <c r="G651" s="917"/>
      <c r="H651" s="917"/>
      <c r="I651" s="917"/>
      <c r="J651" s="917"/>
      <c r="K651" s="917"/>
      <c r="L651" s="917"/>
      <c r="M651" s="917"/>
      <c r="N651" s="917"/>
    </row>
    <row r="656" spans="1:15" ht="21" customHeight="1">
      <c r="A656" s="289" t="s">
        <v>1336</v>
      </c>
    </row>
    <row r="657" spans="1:12" ht="21" customHeight="1">
      <c r="A657" s="289" t="s">
        <v>726</v>
      </c>
      <c r="H657" s="146"/>
      <c r="J657" s="146"/>
      <c r="K657" s="146"/>
    </row>
    <row r="658" spans="1:12" ht="21" customHeight="1">
      <c r="H658" s="146"/>
      <c r="I658" s="146"/>
      <c r="J658" s="146"/>
      <c r="K658" s="146"/>
    </row>
    <row r="659" spans="1:12" ht="21" customHeight="1">
      <c r="H659" s="146"/>
      <c r="J659" s="146"/>
    </row>
    <row r="662" spans="1:12" ht="21" customHeight="1">
      <c r="B662" s="931" t="str">
        <f>開票立会人入力シート!F20</f>
        <v>令和-118年1月0日</v>
      </c>
      <c r="C662" s="932"/>
      <c r="D662" s="932"/>
    </row>
    <row r="663" spans="1:12" ht="21" customHeight="1">
      <c r="B663" s="139"/>
      <c r="C663" s="147"/>
      <c r="D663" s="147"/>
    </row>
    <row r="664" spans="1:12" ht="21" customHeight="1">
      <c r="B664" s="139"/>
      <c r="C664" s="147"/>
      <c r="D664" s="147"/>
    </row>
    <row r="665" spans="1:12" ht="21" customHeight="1">
      <c r="B665" s="139"/>
      <c r="C665" s="147"/>
      <c r="D665" s="147"/>
    </row>
    <row r="666" spans="1:12" ht="21" customHeight="1">
      <c r="B666" s="139"/>
      <c r="C666" s="147"/>
      <c r="D666" s="147"/>
    </row>
    <row r="667" spans="1:12" ht="21" customHeight="1">
      <c r="B667" s="139"/>
      <c r="C667" s="147"/>
      <c r="D667" s="147"/>
      <c r="F667" s="114" t="s">
        <v>533</v>
      </c>
      <c r="H667" s="280">
        <f>開票立会人入力シート!K20</f>
        <v>0</v>
      </c>
    </row>
    <row r="668" spans="1:12" ht="21" customHeight="1">
      <c r="B668" s="139"/>
      <c r="C668" s="147"/>
      <c r="D668" s="147"/>
    </row>
    <row r="669" spans="1:12" ht="21" customHeight="1">
      <c r="B669" s="139"/>
      <c r="C669" s="147"/>
      <c r="D669" s="147"/>
    </row>
    <row r="670" spans="1:12" ht="21" customHeight="1">
      <c r="B670" s="139"/>
      <c r="C670" s="147"/>
      <c r="D670" s="147"/>
    </row>
    <row r="671" spans="1:12" ht="21" customHeight="1">
      <c r="B671" s="139"/>
      <c r="C671" s="147"/>
      <c r="D671" s="147"/>
    </row>
    <row r="672" spans="1:12" ht="21" customHeight="1">
      <c r="B672" s="139"/>
      <c r="C672" s="147"/>
      <c r="D672" s="147"/>
      <c r="F672" s="114" t="s">
        <v>534</v>
      </c>
      <c r="H672" s="142">
        <f>開票立会人入力シート!G20</f>
        <v>0</v>
      </c>
      <c r="I672" s="281"/>
      <c r="J672" s="154">
        <f>開票立会人入力シート!I20</f>
        <v>0</v>
      </c>
      <c r="K672" s="148"/>
      <c r="L672" s="135"/>
    </row>
    <row r="673" spans="1:15" ht="21" customHeight="1">
      <c r="B673" s="139"/>
      <c r="C673" s="147"/>
      <c r="D673" s="147"/>
    </row>
    <row r="674" spans="1:15" ht="21" customHeight="1">
      <c r="B674" s="139"/>
      <c r="C674" s="147"/>
      <c r="D674" s="147"/>
    </row>
    <row r="675" spans="1:15" ht="21" customHeight="1">
      <c r="B675" s="139"/>
      <c r="C675" s="147"/>
      <c r="D675" s="147"/>
    </row>
    <row r="678" spans="1:15" ht="21" customHeight="1">
      <c r="B678" s="114" t="s">
        <v>544</v>
      </c>
      <c r="D678" s="933">
        <f>入力シート!C8</f>
        <v>0</v>
      </c>
      <c r="E678" s="933"/>
      <c r="F678" s="154">
        <f>入力シート!C10</f>
        <v>0</v>
      </c>
      <c r="H678" s="140" t="s">
        <v>515</v>
      </c>
    </row>
    <row r="680" spans="1:15" ht="21" customHeight="1">
      <c r="D680" s="133"/>
      <c r="E680" s="133"/>
      <c r="F680" s="134"/>
      <c r="G680" s="133"/>
      <c r="I680" s="927"/>
      <c r="J680" s="927"/>
      <c r="K680" s="928"/>
      <c r="L680" s="928"/>
    </row>
    <row r="681" spans="1:15" ht="21" customHeight="1">
      <c r="D681" s="133"/>
      <c r="E681" s="133"/>
      <c r="F681" s="134"/>
      <c r="G681" s="133"/>
      <c r="I681" s="135"/>
      <c r="J681" s="135"/>
      <c r="K681" s="136"/>
      <c r="L681" s="136"/>
    </row>
    <row r="682" spans="1:15" ht="21" customHeight="1">
      <c r="D682" s="133"/>
      <c r="E682" s="133"/>
      <c r="F682" s="134"/>
      <c r="G682" s="133"/>
      <c r="I682" s="135"/>
      <c r="J682" s="135"/>
      <c r="K682" s="136"/>
      <c r="L682" s="136"/>
    </row>
    <row r="683" spans="1:15" ht="21" customHeight="1">
      <c r="D683" s="133"/>
      <c r="E683" s="133"/>
      <c r="F683" s="134"/>
      <c r="G683" s="133"/>
      <c r="I683" s="135"/>
      <c r="J683" s="135"/>
      <c r="K683" s="136"/>
      <c r="L683" s="136"/>
    </row>
    <row r="684" spans="1:15" ht="21" customHeight="1">
      <c r="A684" s="137"/>
    </row>
    <row r="685" spans="1:15" ht="21" customHeight="1">
      <c r="O685" s="138" t="s">
        <v>455</v>
      </c>
    </row>
    <row r="689" spans="1:14" ht="21" customHeight="1">
      <c r="A689" s="917" t="s">
        <v>566</v>
      </c>
      <c r="B689" s="917"/>
      <c r="C689" s="917"/>
      <c r="D689" s="917"/>
      <c r="E689" s="917"/>
      <c r="F689" s="917"/>
      <c r="G689" s="917"/>
      <c r="H689" s="917"/>
      <c r="I689" s="917"/>
      <c r="J689" s="917"/>
      <c r="K689" s="917"/>
      <c r="L689" s="917"/>
      <c r="M689" s="917"/>
      <c r="N689" s="917"/>
    </row>
    <row r="694" spans="1:14" ht="21" customHeight="1">
      <c r="A694" s="289" t="s">
        <v>1336</v>
      </c>
    </row>
    <row r="695" spans="1:14" ht="21" customHeight="1">
      <c r="A695" s="289" t="s">
        <v>726</v>
      </c>
      <c r="H695" s="146"/>
      <c r="J695" s="146"/>
      <c r="K695" s="146"/>
    </row>
    <row r="696" spans="1:14" ht="21" customHeight="1">
      <c r="H696" s="146"/>
      <c r="I696" s="146"/>
      <c r="J696" s="146"/>
      <c r="K696" s="146"/>
    </row>
    <row r="697" spans="1:14" ht="21" customHeight="1">
      <c r="H697" s="146"/>
      <c r="J697" s="146"/>
    </row>
    <row r="700" spans="1:14" ht="21" customHeight="1">
      <c r="B700" s="931" t="str">
        <f>開票立会人入力シート!F21</f>
        <v>令和-118年1月0日</v>
      </c>
      <c r="C700" s="932"/>
      <c r="D700" s="932"/>
    </row>
    <row r="701" spans="1:14" ht="21" customHeight="1">
      <c r="B701" s="139"/>
      <c r="C701" s="147"/>
      <c r="D701" s="147"/>
    </row>
    <row r="702" spans="1:14" ht="21" customHeight="1">
      <c r="B702" s="139"/>
      <c r="C702" s="147"/>
      <c r="D702" s="147"/>
    </row>
    <row r="703" spans="1:14" ht="21" customHeight="1">
      <c r="B703" s="139"/>
      <c r="C703" s="147"/>
      <c r="D703" s="147"/>
    </row>
    <row r="704" spans="1:14" ht="21" customHeight="1">
      <c r="B704" s="139"/>
      <c r="C704" s="147"/>
      <c r="D704" s="147"/>
    </row>
    <row r="705" spans="2:12" ht="21" customHeight="1">
      <c r="B705" s="139"/>
      <c r="C705" s="147"/>
      <c r="D705" s="147"/>
      <c r="F705" s="114" t="s">
        <v>533</v>
      </c>
      <c r="H705" s="280">
        <f>開票立会人入力シート!K21</f>
        <v>0</v>
      </c>
    </row>
    <row r="706" spans="2:12" ht="21" customHeight="1">
      <c r="B706" s="139"/>
      <c r="C706" s="147"/>
      <c r="D706" s="147"/>
    </row>
    <row r="707" spans="2:12" ht="21" customHeight="1">
      <c r="B707" s="139"/>
      <c r="C707" s="147"/>
      <c r="D707" s="147"/>
    </row>
    <row r="708" spans="2:12" ht="21" customHeight="1">
      <c r="B708" s="139"/>
      <c r="C708" s="147"/>
      <c r="D708" s="147"/>
    </row>
    <row r="709" spans="2:12" ht="21" customHeight="1">
      <c r="B709" s="139"/>
      <c r="C709" s="147"/>
      <c r="D709" s="147"/>
    </row>
    <row r="710" spans="2:12" ht="21" customHeight="1">
      <c r="B710" s="139"/>
      <c r="C710" s="147"/>
      <c r="D710" s="147"/>
      <c r="F710" s="114" t="s">
        <v>534</v>
      </c>
      <c r="H710" s="142">
        <f>開票立会人入力シート!G21</f>
        <v>0</v>
      </c>
      <c r="I710" s="281"/>
      <c r="J710" s="154">
        <f>開票立会人入力シート!I21</f>
        <v>0</v>
      </c>
      <c r="K710" s="148"/>
      <c r="L710" s="135"/>
    </row>
    <row r="711" spans="2:12" ht="21" customHeight="1">
      <c r="B711" s="139"/>
      <c r="C711" s="147"/>
      <c r="D711" s="147"/>
    </row>
    <row r="712" spans="2:12" ht="21" customHeight="1">
      <c r="B712" s="139"/>
      <c r="C712" s="147"/>
      <c r="D712" s="147"/>
    </row>
    <row r="713" spans="2:12" ht="21" customHeight="1">
      <c r="B713" s="139"/>
      <c r="C713" s="147"/>
      <c r="D713" s="147"/>
    </row>
    <row r="716" spans="2:12" ht="21" customHeight="1">
      <c r="B716" s="114" t="s">
        <v>544</v>
      </c>
      <c r="D716" s="933">
        <f>入力シート!C8</f>
        <v>0</v>
      </c>
      <c r="E716" s="933"/>
      <c r="F716" s="154">
        <f>入力シート!C10</f>
        <v>0</v>
      </c>
      <c r="H716" s="140" t="s">
        <v>515</v>
      </c>
    </row>
    <row r="718" spans="2:12" ht="21" customHeight="1">
      <c r="D718" s="133"/>
      <c r="E718" s="133"/>
      <c r="F718" s="134"/>
      <c r="G718" s="133"/>
      <c r="I718" s="927"/>
      <c r="J718" s="927"/>
      <c r="K718" s="928"/>
      <c r="L718" s="928"/>
    </row>
    <row r="719" spans="2:12" ht="21" customHeight="1">
      <c r="D719" s="133"/>
      <c r="E719" s="133"/>
      <c r="F719" s="134"/>
      <c r="G719" s="133"/>
      <c r="I719" s="135"/>
      <c r="J719" s="135"/>
      <c r="K719" s="136"/>
      <c r="L719" s="136"/>
    </row>
    <row r="720" spans="2:12" ht="21" customHeight="1">
      <c r="D720" s="133"/>
      <c r="E720" s="133"/>
      <c r="F720" s="134"/>
      <c r="G720" s="133"/>
      <c r="I720" s="135"/>
      <c r="J720" s="135"/>
      <c r="K720" s="136"/>
      <c r="L720" s="136"/>
    </row>
    <row r="721" spans="1:15" ht="21" customHeight="1">
      <c r="D721" s="133"/>
      <c r="E721" s="133"/>
      <c r="F721" s="134"/>
      <c r="G721" s="133"/>
      <c r="I721" s="135"/>
      <c r="J721" s="135"/>
      <c r="K721" s="136"/>
      <c r="L721" s="136"/>
    </row>
    <row r="722" spans="1:15" ht="21" customHeight="1">
      <c r="A722" s="137"/>
    </row>
    <row r="723" spans="1:15" ht="21" customHeight="1">
      <c r="O723" s="138" t="s">
        <v>455</v>
      </c>
    </row>
    <row r="727" spans="1:15" ht="21" customHeight="1">
      <c r="A727" s="917" t="s">
        <v>566</v>
      </c>
      <c r="B727" s="917"/>
      <c r="C727" s="917"/>
      <c r="D727" s="917"/>
      <c r="E727" s="917"/>
      <c r="F727" s="917"/>
      <c r="G727" s="917"/>
      <c r="H727" s="917"/>
      <c r="I727" s="917"/>
      <c r="J727" s="917"/>
      <c r="K727" s="917"/>
      <c r="L727" s="917"/>
      <c r="M727" s="917"/>
      <c r="N727" s="917"/>
    </row>
    <row r="732" spans="1:15" ht="21" customHeight="1">
      <c r="A732" s="289" t="s">
        <v>1336</v>
      </c>
    </row>
    <row r="733" spans="1:15" ht="21" customHeight="1">
      <c r="A733" s="289" t="s">
        <v>726</v>
      </c>
      <c r="H733" s="146"/>
      <c r="J733" s="146"/>
      <c r="K733" s="146"/>
    </row>
    <row r="734" spans="1:15" ht="21" customHeight="1">
      <c r="H734" s="146"/>
      <c r="I734" s="146"/>
      <c r="J734" s="146"/>
      <c r="K734" s="146"/>
    </row>
    <row r="735" spans="1:15" ht="21" customHeight="1">
      <c r="H735" s="146"/>
      <c r="J735" s="146"/>
    </row>
    <row r="738" spans="2:12" ht="21" customHeight="1">
      <c r="B738" s="931" t="str">
        <f>開票立会人入力シート!F22</f>
        <v>令和-118年1月0日</v>
      </c>
      <c r="C738" s="932"/>
      <c r="D738" s="932"/>
    </row>
    <row r="739" spans="2:12" ht="21" customHeight="1">
      <c r="B739" s="139"/>
      <c r="C739" s="147"/>
      <c r="D739" s="147"/>
    </row>
    <row r="740" spans="2:12" ht="21" customHeight="1">
      <c r="B740" s="139"/>
      <c r="C740" s="147"/>
      <c r="D740" s="147"/>
    </row>
    <row r="741" spans="2:12" ht="21" customHeight="1">
      <c r="B741" s="139"/>
      <c r="C741" s="147"/>
      <c r="D741" s="147"/>
    </row>
    <row r="742" spans="2:12" ht="21" customHeight="1">
      <c r="B742" s="139"/>
      <c r="C742" s="147"/>
      <c r="D742" s="147"/>
    </row>
    <row r="743" spans="2:12" ht="21" customHeight="1">
      <c r="B743" s="139"/>
      <c r="C743" s="147"/>
      <c r="D743" s="147"/>
      <c r="F743" s="114" t="s">
        <v>533</v>
      </c>
      <c r="H743" s="280">
        <f>開票立会人入力シート!K22</f>
        <v>0</v>
      </c>
    </row>
    <row r="744" spans="2:12" ht="21" customHeight="1">
      <c r="B744" s="139"/>
      <c r="C744" s="147"/>
      <c r="D744" s="147"/>
    </row>
    <row r="745" spans="2:12" ht="21" customHeight="1">
      <c r="B745" s="139"/>
      <c r="C745" s="147"/>
      <c r="D745" s="147"/>
    </row>
    <row r="746" spans="2:12" ht="21" customHeight="1">
      <c r="B746" s="139"/>
      <c r="C746" s="147"/>
      <c r="D746" s="147"/>
    </row>
    <row r="747" spans="2:12" ht="21" customHeight="1">
      <c r="B747" s="139"/>
      <c r="C747" s="147"/>
      <c r="D747" s="147"/>
    </row>
    <row r="748" spans="2:12" ht="21" customHeight="1">
      <c r="B748" s="139"/>
      <c r="C748" s="147"/>
      <c r="D748" s="147"/>
      <c r="F748" s="114" t="s">
        <v>534</v>
      </c>
      <c r="H748" s="142">
        <f>開票立会人入力シート!G22</f>
        <v>0</v>
      </c>
      <c r="I748" s="281"/>
      <c r="J748" s="154">
        <f>開票立会人入力シート!I22</f>
        <v>0</v>
      </c>
      <c r="K748" s="148"/>
      <c r="L748" s="135"/>
    </row>
    <row r="749" spans="2:12" ht="21" customHeight="1">
      <c r="B749" s="139"/>
      <c r="C749" s="147"/>
      <c r="D749" s="147"/>
    </row>
    <row r="750" spans="2:12" ht="21" customHeight="1">
      <c r="B750" s="139"/>
      <c r="C750" s="147"/>
      <c r="D750" s="147"/>
    </row>
    <row r="751" spans="2:12" ht="21" customHeight="1">
      <c r="B751" s="139"/>
      <c r="C751" s="147"/>
      <c r="D751" s="147"/>
    </row>
    <row r="754" spans="1:15" ht="21" customHeight="1">
      <c r="B754" s="114" t="s">
        <v>544</v>
      </c>
      <c r="D754" s="933">
        <f>入力シート!C8</f>
        <v>0</v>
      </c>
      <c r="E754" s="933"/>
      <c r="F754" s="154">
        <f>入力シート!C10</f>
        <v>0</v>
      </c>
      <c r="H754" s="140" t="s">
        <v>515</v>
      </c>
    </row>
    <row r="756" spans="1:15" ht="21" customHeight="1">
      <c r="D756" s="133"/>
      <c r="E756" s="133"/>
      <c r="F756" s="134"/>
      <c r="G756" s="133"/>
      <c r="I756" s="927"/>
      <c r="J756" s="927"/>
      <c r="K756" s="928"/>
      <c r="L756" s="928"/>
    </row>
    <row r="757" spans="1:15" ht="21" customHeight="1">
      <c r="D757" s="133"/>
      <c r="E757" s="133"/>
      <c r="F757" s="134"/>
      <c r="G757" s="133"/>
      <c r="I757" s="135"/>
      <c r="J757" s="135"/>
      <c r="K757" s="136"/>
      <c r="L757" s="136"/>
    </row>
    <row r="758" spans="1:15" ht="21" customHeight="1">
      <c r="D758" s="133"/>
      <c r="E758" s="133"/>
      <c r="F758" s="134"/>
      <c r="G758" s="133"/>
      <c r="I758" s="135"/>
      <c r="J758" s="135"/>
      <c r="K758" s="136"/>
      <c r="L758" s="136"/>
    </row>
    <row r="759" spans="1:15" ht="21" customHeight="1">
      <c r="D759" s="133"/>
      <c r="E759" s="133"/>
      <c r="F759" s="134"/>
      <c r="G759" s="133"/>
      <c r="I759" s="135"/>
      <c r="J759" s="135"/>
      <c r="K759" s="136"/>
      <c r="L759" s="136"/>
    </row>
    <row r="760" spans="1:15" ht="21" customHeight="1">
      <c r="A760" s="137"/>
    </row>
    <row r="761" spans="1:15" ht="21" customHeight="1">
      <c r="O761" s="138" t="s">
        <v>455</v>
      </c>
    </row>
    <row r="765" spans="1:15" ht="21" customHeight="1">
      <c r="A765" s="917" t="s">
        <v>566</v>
      </c>
      <c r="B765" s="917"/>
      <c r="C765" s="917"/>
      <c r="D765" s="917"/>
      <c r="E765" s="917"/>
      <c r="F765" s="917"/>
      <c r="G765" s="917"/>
      <c r="H765" s="917"/>
      <c r="I765" s="917"/>
      <c r="J765" s="917"/>
      <c r="K765" s="917"/>
      <c r="L765" s="917"/>
      <c r="M765" s="917"/>
      <c r="N765" s="917"/>
    </row>
    <row r="770" spans="1:11" ht="21" customHeight="1">
      <c r="A770" s="289" t="s">
        <v>1336</v>
      </c>
    </row>
    <row r="771" spans="1:11" ht="21" customHeight="1">
      <c r="A771" s="289" t="s">
        <v>726</v>
      </c>
      <c r="H771" s="146"/>
      <c r="J771" s="146"/>
      <c r="K771" s="146"/>
    </row>
    <row r="772" spans="1:11" ht="21" customHeight="1">
      <c r="H772" s="146"/>
      <c r="I772" s="146"/>
      <c r="J772" s="146"/>
      <c r="K772" s="146"/>
    </row>
    <row r="773" spans="1:11" ht="21" customHeight="1">
      <c r="H773" s="146"/>
      <c r="J773" s="146"/>
    </row>
    <row r="776" spans="1:11" ht="21" customHeight="1">
      <c r="B776" s="931" t="str">
        <f>開票立会人入力シート!F23</f>
        <v>令和-118年1月0日</v>
      </c>
      <c r="C776" s="932"/>
      <c r="D776" s="932"/>
    </row>
    <row r="777" spans="1:11" ht="21" customHeight="1">
      <c r="B777" s="139"/>
      <c r="C777" s="147"/>
      <c r="D777" s="147"/>
    </row>
    <row r="778" spans="1:11" ht="21" customHeight="1">
      <c r="B778" s="139"/>
      <c r="C778" s="147"/>
      <c r="D778" s="147"/>
    </row>
    <row r="779" spans="1:11" ht="21" customHeight="1">
      <c r="B779" s="139"/>
      <c r="C779" s="147"/>
      <c r="D779" s="147"/>
    </row>
    <row r="780" spans="1:11" ht="21" customHeight="1">
      <c r="B780" s="139"/>
      <c r="C780" s="147"/>
      <c r="D780" s="147"/>
    </row>
    <row r="781" spans="1:11" ht="21" customHeight="1">
      <c r="B781" s="139"/>
      <c r="C781" s="147"/>
      <c r="D781" s="147"/>
      <c r="F781" s="114" t="s">
        <v>533</v>
      </c>
      <c r="H781" s="280">
        <f>開票立会人入力シート!K23</f>
        <v>0</v>
      </c>
    </row>
    <row r="782" spans="1:11" ht="21" customHeight="1">
      <c r="B782" s="139"/>
      <c r="C782" s="147"/>
      <c r="D782" s="147"/>
    </row>
    <row r="783" spans="1:11" ht="21" customHeight="1">
      <c r="B783" s="139"/>
      <c r="C783" s="147"/>
      <c r="D783" s="147"/>
    </row>
    <row r="784" spans="1:11" ht="21" customHeight="1">
      <c r="B784" s="139"/>
      <c r="C784" s="147"/>
      <c r="D784" s="147"/>
    </row>
    <row r="785" spans="1:15" ht="21" customHeight="1">
      <c r="B785" s="139"/>
      <c r="C785" s="147"/>
      <c r="D785" s="147"/>
    </row>
    <row r="786" spans="1:15" ht="21" customHeight="1">
      <c r="B786" s="139"/>
      <c r="C786" s="147"/>
      <c r="D786" s="147"/>
      <c r="F786" s="114" t="s">
        <v>534</v>
      </c>
      <c r="H786" s="142">
        <f>開票立会人入力シート!G23</f>
        <v>0</v>
      </c>
      <c r="I786" s="281"/>
      <c r="J786" s="154">
        <f>開票立会人入力シート!I23</f>
        <v>0</v>
      </c>
      <c r="K786" s="148"/>
      <c r="L786" s="135"/>
    </row>
    <row r="787" spans="1:15" ht="21" customHeight="1">
      <c r="B787" s="139"/>
      <c r="C787" s="147"/>
      <c r="D787" s="147"/>
    </row>
    <row r="788" spans="1:15" ht="21" customHeight="1">
      <c r="B788" s="139"/>
      <c r="C788" s="147"/>
      <c r="D788" s="147"/>
    </row>
    <row r="789" spans="1:15" ht="21" customHeight="1">
      <c r="B789" s="139"/>
      <c r="C789" s="147"/>
      <c r="D789" s="147"/>
    </row>
    <row r="792" spans="1:15" ht="21" customHeight="1">
      <c r="B792" s="114" t="s">
        <v>544</v>
      </c>
      <c r="D792" s="933">
        <f>入力シート!C8</f>
        <v>0</v>
      </c>
      <c r="E792" s="933"/>
      <c r="F792" s="154">
        <f>入力シート!C10</f>
        <v>0</v>
      </c>
      <c r="H792" s="140" t="s">
        <v>515</v>
      </c>
    </row>
    <row r="794" spans="1:15" ht="21" customHeight="1">
      <c r="D794" s="133"/>
      <c r="E794" s="133"/>
      <c r="F794" s="134"/>
      <c r="G794" s="133"/>
      <c r="I794" s="927"/>
      <c r="J794" s="927"/>
      <c r="K794" s="928"/>
      <c r="L794" s="928"/>
    </row>
    <row r="795" spans="1:15" ht="21" customHeight="1">
      <c r="D795" s="133"/>
      <c r="E795" s="133"/>
      <c r="F795" s="134"/>
      <c r="G795" s="133"/>
      <c r="I795" s="135"/>
      <c r="J795" s="135"/>
      <c r="K795" s="136"/>
      <c r="L795" s="136"/>
    </row>
    <row r="796" spans="1:15" ht="21" customHeight="1">
      <c r="D796" s="133"/>
      <c r="E796" s="133"/>
      <c r="F796" s="134"/>
      <c r="G796" s="133"/>
      <c r="I796" s="135"/>
      <c r="J796" s="135"/>
      <c r="K796" s="136"/>
      <c r="L796" s="136"/>
    </row>
    <row r="797" spans="1:15" ht="21" customHeight="1">
      <c r="D797" s="133"/>
      <c r="E797" s="133"/>
      <c r="F797" s="134"/>
      <c r="G797" s="133"/>
      <c r="I797" s="135"/>
      <c r="J797" s="135"/>
      <c r="K797" s="136"/>
      <c r="L797" s="136"/>
    </row>
    <row r="798" spans="1:15" ht="21" customHeight="1">
      <c r="A798" s="137"/>
    </row>
    <row r="799" spans="1:15" ht="21" customHeight="1">
      <c r="O799" s="138" t="s">
        <v>455</v>
      </c>
    </row>
    <row r="803" spans="1:14" ht="21" customHeight="1">
      <c r="A803" s="917" t="s">
        <v>566</v>
      </c>
      <c r="B803" s="917"/>
      <c r="C803" s="917"/>
      <c r="D803" s="917"/>
      <c r="E803" s="917"/>
      <c r="F803" s="917"/>
      <c r="G803" s="917"/>
      <c r="H803" s="917"/>
      <c r="I803" s="917"/>
      <c r="J803" s="917"/>
      <c r="K803" s="917"/>
      <c r="L803" s="917"/>
      <c r="M803" s="917"/>
      <c r="N803" s="917"/>
    </row>
    <row r="808" spans="1:14" ht="21" customHeight="1">
      <c r="A808" s="289" t="s">
        <v>1336</v>
      </c>
    </row>
    <row r="809" spans="1:14" ht="21" customHeight="1">
      <c r="A809" s="289" t="s">
        <v>726</v>
      </c>
      <c r="H809" s="146"/>
      <c r="J809" s="146"/>
      <c r="K809" s="146"/>
    </row>
    <row r="810" spans="1:14" ht="21" customHeight="1">
      <c r="H810" s="146"/>
      <c r="I810" s="146"/>
      <c r="J810" s="146"/>
      <c r="K810" s="146"/>
    </row>
    <row r="811" spans="1:14" ht="21" customHeight="1">
      <c r="H811" s="146"/>
      <c r="J811" s="146"/>
    </row>
    <row r="814" spans="1:14" ht="21" customHeight="1">
      <c r="B814" s="931" t="str">
        <f>開票立会人入力シート!F24</f>
        <v>令和-118年1月0日</v>
      </c>
      <c r="C814" s="932"/>
      <c r="D814" s="932"/>
    </row>
    <row r="815" spans="1:14" ht="21" customHeight="1">
      <c r="B815" s="139"/>
      <c r="C815" s="147"/>
      <c r="D815" s="147"/>
    </row>
    <row r="816" spans="1:14" ht="21" customHeight="1">
      <c r="B816" s="139"/>
      <c r="C816" s="147"/>
      <c r="D816" s="147"/>
    </row>
    <row r="817" spans="2:12" ht="21" customHeight="1">
      <c r="B817" s="139"/>
      <c r="C817" s="147"/>
      <c r="D817" s="147"/>
    </row>
    <row r="818" spans="2:12" ht="21" customHeight="1">
      <c r="B818" s="139"/>
      <c r="C818" s="147"/>
      <c r="D818" s="147"/>
    </row>
    <row r="819" spans="2:12" ht="21" customHeight="1">
      <c r="B819" s="139"/>
      <c r="C819" s="147"/>
      <c r="D819" s="147"/>
      <c r="F819" s="114" t="s">
        <v>533</v>
      </c>
      <c r="H819" s="280">
        <f>開票立会人入力シート!K24</f>
        <v>0</v>
      </c>
    </row>
    <row r="820" spans="2:12" ht="21" customHeight="1">
      <c r="B820" s="139"/>
      <c r="C820" s="147"/>
      <c r="D820" s="147"/>
    </row>
    <row r="821" spans="2:12" ht="21" customHeight="1">
      <c r="B821" s="139"/>
      <c r="C821" s="147"/>
      <c r="D821" s="147"/>
    </row>
    <row r="822" spans="2:12" ht="21" customHeight="1">
      <c r="B822" s="139"/>
      <c r="C822" s="147"/>
      <c r="D822" s="147"/>
    </row>
    <row r="823" spans="2:12" ht="21" customHeight="1">
      <c r="B823" s="139"/>
      <c r="C823" s="147"/>
      <c r="D823" s="147"/>
    </row>
    <row r="824" spans="2:12" ht="21" customHeight="1">
      <c r="B824" s="139"/>
      <c r="C824" s="147"/>
      <c r="D824" s="147"/>
      <c r="F824" s="114" t="s">
        <v>534</v>
      </c>
      <c r="H824" s="142">
        <f>開票立会人入力シート!G24</f>
        <v>0</v>
      </c>
      <c r="I824" s="281"/>
      <c r="J824" s="154">
        <f>開票立会人入力シート!I24</f>
        <v>0</v>
      </c>
      <c r="K824" s="148"/>
      <c r="L824" s="135"/>
    </row>
    <row r="825" spans="2:12" ht="21" customHeight="1">
      <c r="B825" s="139"/>
      <c r="C825" s="147"/>
      <c r="D825" s="147"/>
    </row>
    <row r="826" spans="2:12" ht="21" customHeight="1">
      <c r="B826" s="139"/>
      <c r="C826" s="147"/>
      <c r="D826" s="147"/>
    </row>
    <row r="827" spans="2:12" ht="21" customHeight="1">
      <c r="B827" s="139"/>
      <c r="C827" s="147"/>
      <c r="D827" s="147"/>
    </row>
    <row r="830" spans="2:12" ht="21" customHeight="1">
      <c r="B830" s="114" t="s">
        <v>544</v>
      </c>
      <c r="D830" s="933">
        <f>入力シート!C8</f>
        <v>0</v>
      </c>
      <c r="E830" s="933"/>
      <c r="F830" s="154">
        <f>入力シート!C10</f>
        <v>0</v>
      </c>
      <c r="H830" s="140" t="s">
        <v>515</v>
      </c>
    </row>
    <row r="832" spans="2:12" ht="21" customHeight="1">
      <c r="D832" s="133"/>
      <c r="E832" s="133"/>
      <c r="F832" s="134"/>
      <c r="G832" s="133"/>
      <c r="I832" s="927"/>
      <c r="J832" s="927"/>
      <c r="K832" s="928"/>
      <c r="L832" s="928"/>
    </row>
    <row r="833" spans="1:15" ht="21" customHeight="1">
      <c r="D833" s="133"/>
      <c r="E833" s="133"/>
      <c r="F833" s="134"/>
      <c r="G833" s="133"/>
      <c r="I833" s="135"/>
      <c r="J833" s="135"/>
      <c r="K833" s="136"/>
      <c r="L833" s="136"/>
    </row>
    <row r="834" spans="1:15" ht="21" customHeight="1">
      <c r="D834" s="133"/>
      <c r="E834" s="133"/>
      <c r="F834" s="134"/>
      <c r="G834" s="133"/>
      <c r="I834" s="135"/>
      <c r="J834" s="135"/>
      <c r="K834" s="136"/>
      <c r="L834" s="136"/>
    </row>
    <row r="835" spans="1:15" ht="21" customHeight="1">
      <c r="D835" s="133"/>
      <c r="E835" s="133"/>
      <c r="F835" s="134"/>
      <c r="G835" s="133"/>
      <c r="I835" s="135"/>
      <c r="J835" s="135"/>
      <c r="K835" s="136"/>
      <c r="L835" s="136"/>
    </row>
    <row r="836" spans="1:15" ht="21" customHeight="1">
      <c r="A836" s="137"/>
    </row>
    <row r="837" spans="1:15" ht="21" customHeight="1">
      <c r="O837" s="138" t="s">
        <v>455</v>
      </c>
    </row>
    <row r="841" spans="1:15" ht="21" customHeight="1">
      <c r="A841" s="917" t="s">
        <v>566</v>
      </c>
      <c r="B841" s="917"/>
      <c r="C841" s="917"/>
      <c r="D841" s="917"/>
      <c r="E841" s="917"/>
      <c r="F841" s="917"/>
      <c r="G841" s="917"/>
      <c r="H841" s="917"/>
      <c r="I841" s="917"/>
      <c r="J841" s="917"/>
      <c r="K841" s="917"/>
      <c r="L841" s="917"/>
      <c r="M841" s="917"/>
      <c r="N841" s="917"/>
    </row>
    <row r="846" spans="1:15" ht="21" customHeight="1">
      <c r="A846" s="289" t="s">
        <v>1336</v>
      </c>
    </row>
    <row r="847" spans="1:15" ht="21" customHeight="1">
      <c r="A847" s="289" t="s">
        <v>726</v>
      </c>
      <c r="H847" s="146"/>
      <c r="J847" s="146"/>
      <c r="K847" s="146"/>
    </row>
    <row r="848" spans="1:15" ht="21" customHeight="1">
      <c r="H848" s="146"/>
      <c r="I848" s="146"/>
      <c r="J848" s="146"/>
      <c r="K848" s="146"/>
    </row>
    <row r="849" spans="2:12" ht="21" customHeight="1">
      <c r="H849" s="146"/>
      <c r="J849" s="146"/>
    </row>
    <row r="852" spans="2:12" ht="21" customHeight="1">
      <c r="B852" s="931" t="str">
        <f>開票立会人入力シート!F25</f>
        <v>令和-118年1月0日</v>
      </c>
      <c r="C852" s="932"/>
      <c r="D852" s="932"/>
    </row>
    <row r="853" spans="2:12" ht="21" customHeight="1">
      <c r="B853" s="139"/>
      <c r="C853" s="147"/>
      <c r="D853" s="147"/>
    </row>
    <row r="854" spans="2:12" ht="21" customHeight="1">
      <c r="B854" s="139"/>
      <c r="C854" s="147"/>
      <c r="D854" s="147"/>
    </row>
    <row r="855" spans="2:12" ht="21" customHeight="1">
      <c r="B855" s="139"/>
      <c r="C855" s="147"/>
      <c r="D855" s="147"/>
    </row>
    <row r="856" spans="2:12" ht="21" customHeight="1">
      <c r="B856" s="139"/>
      <c r="C856" s="147"/>
      <c r="D856" s="147"/>
    </row>
    <row r="857" spans="2:12" ht="21" customHeight="1">
      <c r="B857" s="139"/>
      <c r="C857" s="147"/>
      <c r="D857" s="147"/>
      <c r="F857" s="114" t="s">
        <v>533</v>
      </c>
      <c r="H857" s="280">
        <f>開票立会人入力シート!K25</f>
        <v>0</v>
      </c>
    </row>
    <row r="858" spans="2:12" ht="21" customHeight="1">
      <c r="B858" s="139"/>
      <c r="C858" s="147"/>
      <c r="D858" s="147"/>
    </row>
    <row r="859" spans="2:12" ht="21" customHeight="1">
      <c r="B859" s="139"/>
      <c r="C859" s="147"/>
      <c r="D859" s="147"/>
    </row>
    <row r="860" spans="2:12" ht="21" customHeight="1">
      <c r="B860" s="139"/>
      <c r="C860" s="147"/>
      <c r="D860" s="147"/>
    </row>
    <row r="861" spans="2:12" ht="21" customHeight="1">
      <c r="B861" s="139"/>
      <c r="C861" s="147"/>
      <c r="D861" s="147"/>
    </row>
    <row r="862" spans="2:12" ht="21" customHeight="1">
      <c r="B862" s="139"/>
      <c r="C862" s="147"/>
      <c r="D862" s="147"/>
      <c r="F862" s="114" t="s">
        <v>534</v>
      </c>
      <c r="H862" s="142">
        <f>開票立会人入力シート!G25</f>
        <v>0</v>
      </c>
      <c r="I862" s="281"/>
      <c r="J862" s="154">
        <f>開票立会人入力シート!I25</f>
        <v>0</v>
      </c>
      <c r="K862" s="148"/>
      <c r="L862" s="135"/>
    </row>
    <row r="863" spans="2:12" ht="21" customHeight="1">
      <c r="B863" s="139"/>
      <c r="C863" s="147"/>
      <c r="D863" s="147"/>
    </row>
    <row r="864" spans="2:12" ht="21" customHeight="1">
      <c r="B864" s="139"/>
      <c r="C864" s="147"/>
      <c r="D864" s="147"/>
    </row>
    <row r="865" spans="1:15" ht="21" customHeight="1">
      <c r="B865" s="139"/>
      <c r="C865" s="147"/>
      <c r="D865" s="147"/>
    </row>
    <row r="868" spans="1:15" ht="21" customHeight="1">
      <c r="B868" s="114" t="s">
        <v>544</v>
      </c>
      <c r="D868" s="933">
        <f>入力シート!C8</f>
        <v>0</v>
      </c>
      <c r="E868" s="933"/>
      <c r="F868" s="154">
        <f>入力シート!C10</f>
        <v>0</v>
      </c>
      <c r="H868" s="140" t="s">
        <v>515</v>
      </c>
    </row>
    <row r="870" spans="1:15" ht="21" customHeight="1">
      <c r="D870" s="133"/>
      <c r="E870" s="133"/>
      <c r="F870" s="134"/>
      <c r="G870" s="133"/>
      <c r="I870" s="927"/>
      <c r="J870" s="927"/>
      <c r="K870" s="928"/>
      <c r="L870" s="928"/>
    </row>
    <row r="871" spans="1:15" ht="21" customHeight="1">
      <c r="D871" s="133"/>
      <c r="E871" s="133"/>
      <c r="F871" s="134"/>
      <c r="G871" s="133"/>
      <c r="I871" s="135"/>
      <c r="J871" s="135"/>
      <c r="K871" s="136"/>
      <c r="L871" s="136"/>
    </row>
    <row r="872" spans="1:15" ht="21" customHeight="1">
      <c r="D872" s="133"/>
      <c r="E872" s="133"/>
      <c r="F872" s="134"/>
      <c r="G872" s="133"/>
      <c r="I872" s="135"/>
      <c r="J872" s="135"/>
      <c r="K872" s="136"/>
      <c r="L872" s="136"/>
    </row>
    <row r="873" spans="1:15" ht="21" customHeight="1">
      <c r="D873" s="133"/>
      <c r="E873" s="133"/>
      <c r="F873" s="134"/>
      <c r="G873" s="133"/>
      <c r="I873" s="135"/>
      <c r="J873" s="135"/>
      <c r="K873" s="136"/>
      <c r="L873" s="136"/>
    </row>
    <row r="874" spans="1:15" ht="21" customHeight="1">
      <c r="A874" s="137"/>
    </row>
    <row r="875" spans="1:15" ht="21" customHeight="1">
      <c r="O875" s="138" t="s">
        <v>455</v>
      </c>
    </row>
    <row r="879" spans="1:15" ht="21" customHeight="1">
      <c r="A879" s="917" t="s">
        <v>566</v>
      </c>
      <c r="B879" s="917"/>
      <c r="C879" s="917"/>
      <c r="D879" s="917"/>
      <c r="E879" s="917"/>
      <c r="F879" s="917"/>
      <c r="G879" s="917"/>
      <c r="H879" s="917"/>
      <c r="I879" s="917"/>
      <c r="J879" s="917"/>
      <c r="K879" s="917"/>
      <c r="L879" s="917"/>
      <c r="M879" s="917"/>
      <c r="N879" s="917"/>
    </row>
    <row r="884" spans="1:11" ht="21" customHeight="1">
      <c r="A884" s="289" t="s">
        <v>1336</v>
      </c>
    </row>
    <row r="885" spans="1:11" ht="21" customHeight="1">
      <c r="A885" s="289" t="s">
        <v>726</v>
      </c>
      <c r="H885" s="146"/>
      <c r="J885" s="146"/>
      <c r="K885" s="146"/>
    </row>
    <row r="886" spans="1:11" ht="21" customHeight="1">
      <c r="H886" s="146"/>
      <c r="I886" s="146"/>
      <c r="J886" s="146"/>
      <c r="K886" s="146"/>
    </row>
    <row r="887" spans="1:11" ht="21" customHeight="1">
      <c r="H887" s="146"/>
      <c r="J887" s="146"/>
    </row>
    <row r="890" spans="1:11" ht="21" customHeight="1">
      <c r="B890" s="931" t="str">
        <f>開票立会人入力シート!F26</f>
        <v>令和-118年1月0日</v>
      </c>
      <c r="C890" s="932"/>
      <c r="D890" s="932"/>
    </row>
    <row r="891" spans="1:11" ht="21" customHeight="1">
      <c r="B891" s="139"/>
      <c r="C891" s="147"/>
      <c r="D891" s="147"/>
    </row>
    <row r="892" spans="1:11" ht="21" customHeight="1">
      <c r="B892" s="139"/>
      <c r="C892" s="147"/>
      <c r="D892" s="147"/>
    </row>
    <row r="893" spans="1:11" ht="21" customHeight="1">
      <c r="B893" s="139"/>
      <c r="C893" s="147"/>
      <c r="D893" s="147"/>
    </row>
    <row r="894" spans="1:11" ht="21" customHeight="1">
      <c r="B894" s="139"/>
      <c r="C894" s="147"/>
      <c r="D894" s="147"/>
    </row>
    <row r="895" spans="1:11" ht="21" customHeight="1">
      <c r="B895" s="139"/>
      <c r="C895" s="147"/>
      <c r="D895" s="147"/>
      <c r="F895" s="114" t="s">
        <v>533</v>
      </c>
      <c r="H895" s="280">
        <f>開票立会人入力シート!K26</f>
        <v>0</v>
      </c>
    </row>
    <row r="896" spans="1:11" ht="21" customHeight="1">
      <c r="B896" s="139"/>
      <c r="C896" s="147"/>
      <c r="D896" s="147"/>
    </row>
    <row r="897" spans="1:12" ht="21" customHeight="1">
      <c r="B897" s="139"/>
      <c r="C897" s="147"/>
      <c r="D897" s="147"/>
    </row>
    <row r="898" spans="1:12" ht="21" customHeight="1">
      <c r="B898" s="139"/>
      <c r="C898" s="147"/>
      <c r="D898" s="147"/>
    </row>
    <row r="899" spans="1:12" ht="21" customHeight="1">
      <c r="B899" s="139"/>
      <c r="C899" s="147"/>
      <c r="D899" s="147"/>
    </row>
    <row r="900" spans="1:12" ht="21" customHeight="1">
      <c r="B900" s="139"/>
      <c r="C900" s="147"/>
      <c r="D900" s="147"/>
      <c r="F900" s="114" t="s">
        <v>534</v>
      </c>
      <c r="H900" s="142">
        <f>開票立会人入力シート!G26</f>
        <v>0</v>
      </c>
      <c r="I900" s="281"/>
      <c r="J900" s="154">
        <f>開票立会人入力シート!I26</f>
        <v>0</v>
      </c>
      <c r="K900" s="148"/>
      <c r="L900" s="135"/>
    </row>
    <row r="901" spans="1:12" ht="21" customHeight="1">
      <c r="B901" s="139"/>
      <c r="C901" s="147"/>
      <c r="D901" s="147"/>
    </row>
    <row r="902" spans="1:12" ht="21" customHeight="1">
      <c r="B902" s="139"/>
      <c r="C902" s="147"/>
      <c r="D902" s="147"/>
    </row>
    <row r="903" spans="1:12" ht="21" customHeight="1">
      <c r="B903" s="139"/>
      <c r="C903" s="147"/>
      <c r="D903" s="147"/>
    </row>
    <row r="906" spans="1:12" ht="21" customHeight="1">
      <c r="B906" s="114" t="s">
        <v>544</v>
      </c>
      <c r="D906" s="933">
        <f>入力シート!C8</f>
        <v>0</v>
      </c>
      <c r="E906" s="933"/>
      <c r="F906" s="154">
        <f>入力シート!C10</f>
        <v>0</v>
      </c>
      <c r="H906" s="140" t="s">
        <v>515</v>
      </c>
    </row>
    <row r="908" spans="1:12" ht="21" customHeight="1">
      <c r="D908" s="133"/>
      <c r="E908" s="133"/>
      <c r="F908" s="134"/>
      <c r="G908" s="133"/>
      <c r="I908" s="927"/>
      <c r="J908" s="927"/>
      <c r="K908" s="928"/>
      <c r="L908" s="928"/>
    </row>
    <row r="909" spans="1:12" ht="21" customHeight="1">
      <c r="D909" s="133"/>
      <c r="E909" s="133"/>
      <c r="F909" s="134"/>
      <c r="G909" s="133"/>
      <c r="I909" s="135"/>
      <c r="J909" s="135"/>
      <c r="K909" s="136"/>
      <c r="L909" s="136"/>
    </row>
    <row r="910" spans="1:12" ht="21" customHeight="1">
      <c r="D910" s="133"/>
      <c r="E910" s="133"/>
      <c r="F910" s="134"/>
      <c r="G910" s="133"/>
      <c r="I910" s="135"/>
      <c r="J910" s="135"/>
      <c r="K910" s="136"/>
      <c r="L910" s="136"/>
    </row>
    <row r="911" spans="1:12" ht="21" customHeight="1">
      <c r="D911" s="133"/>
      <c r="E911" s="133"/>
      <c r="F911" s="134"/>
      <c r="G911" s="133"/>
      <c r="I911" s="135"/>
      <c r="J911" s="135"/>
      <c r="K911" s="136"/>
      <c r="L911" s="136"/>
    </row>
    <row r="912" spans="1:12" ht="21" customHeight="1">
      <c r="A912" s="137"/>
    </row>
    <row r="913" spans="1:15" ht="21" customHeight="1">
      <c r="O913" s="138" t="s">
        <v>455</v>
      </c>
    </row>
    <row r="917" spans="1:15" ht="21" customHeight="1">
      <c r="A917" s="917" t="s">
        <v>566</v>
      </c>
      <c r="B917" s="917"/>
      <c r="C917" s="917"/>
      <c r="D917" s="917"/>
      <c r="E917" s="917"/>
      <c r="F917" s="917"/>
      <c r="G917" s="917"/>
      <c r="H917" s="917"/>
      <c r="I917" s="917"/>
      <c r="J917" s="917"/>
      <c r="K917" s="917"/>
      <c r="L917" s="917"/>
      <c r="M917" s="917"/>
      <c r="N917" s="917"/>
    </row>
    <row r="922" spans="1:15" ht="21" customHeight="1">
      <c r="A922" s="289" t="s">
        <v>1336</v>
      </c>
    </row>
    <row r="923" spans="1:15" ht="21" customHeight="1">
      <c r="A923" s="289" t="s">
        <v>726</v>
      </c>
      <c r="H923" s="146"/>
      <c r="J923" s="146"/>
      <c r="K923" s="146"/>
    </row>
    <row r="924" spans="1:15" ht="21" customHeight="1">
      <c r="H924" s="146"/>
      <c r="I924" s="146"/>
      <c r="J924" s="146"/>
      <c r="K924" s="146"/>
    </row>
    <row r="925" spans="1:15" ht="21" customHeight="1">
      <c r="H925" s="146"/>
      <c r="J925" s="146"/>
    </row>
    <row r="928" spans="1:15" ht="21" customHeight="1">
      <c r="B928" s="931" t="str">
        <f>開票立会人入力シート!F27</f>
        <v>令和-118年1月0日</v>
      </c>
      <c r="C928" s="932"/>
      <c r="D928" s="932"/>
    </row>
    <row r="929" spans="2:12" ht="21" customHeight="1">
      <c r="B929" s="139"/>
      <c r="C929" s="147"/>
      <c r="D929" s="147"/>
    </row>
    <row r="930" spans="2:12" ht="21" customHeight="1">
      <c r="B930" s="139"/>
      <c r="C930" s="147"/>
      <c r="D930" s="147"/>
    </row>
    <row r="931" spans="2:12" ht="21" customHeight="1">
      <c r="B931" s="139"/>
      <c r="C931" s="147"/>
      <c r="D931" s="147"/>
    </row>
    <row r="932" spans="2:12" ht="21" customHeight="1">
      <c r="B932" s="139"/>
      <c r="C932" s="147"/>
      <c r="D932" s="147"/>
    </row>
    <row r="933" spans="2:12" ht="21" customHeight="1">
      <c r="B933" s="139"/>
      <c r="C933" s="147"/>
      <c r="D933" s="147"/>
      <c r="F933" s="114" t="s">
        <v>533</v>
      </c>
      <c r="H933" s="280">
        <f>開票立会人入力シート!K27</f>
        <v>0</v>
      </c>
    </row>
    <row r="934" spans="2:12" ht="21" customHeight="1">
      <c r="B934" s="139"/>
      <c r="C934" s="147"/>
      <c r="D934" s="147"/>
    </row>
    <row r="935" spans="2:12" ht="21" customHeight="1">
      <c r="B935" s="139"/>
      <c r="C935" s="147"/>
      <c r="D935" s="147"/>
    </row>
    <row r="936" spans="2:12" ht="21" customHeight="1">
      <c r="B936" s="139"/>
      <c r="C936" s="147"/>
      <c r="D936" s="147"/>
    </row>
    <row r="937" spans="2:12" ht="21" customHeight="1">
      <c r="B937" s="139"/>
      <c r="C937" s="147"/>
      <c r="D937" s="147"/>
    </row>
    <row r="938" spans="2:12" ht="21" customHeight="1">
      <c r="B938" s="139"/>
      <c r="C938" s="147"/>
      <c r="D938" s="147"/>
      <c r="F938" s="114" t="s">
        <v>534</v>
      </c>
      <c r="H938" s="142">
        <f>開票立会人入力シート!G27</f>
        <v>0</v>
      </c>
      <c r="I938" s="281"/>
      <c r="J938" s="154">
        <f>開票立会人入力シート!I27</f>
        <v>0</v>
      </c>
      <c r="K938" s="148"/>
      <c r="L938" s="135"/>
    </row>
    <row r="939" spans="2:12" ht="21" customHeight="1">
      <c r="B939" s="139"/>
      <c r="C939" s="147"/>
      <c r="D939" s="147"/>
    </row>
    <row r="940" spans="2:12" ht="21" customHeight="1">
      <c r="B940" s="139"/>
      <c r="C940" s="147"/>
      <c r="D940" s="147"/>
    </row>
    <row r="941" spans="2:12" ht="21" customHeight="1">
      <c r="B941" s="139"/>
      <c r="C941" s="147"/>
      <c r="D941" s="147"/>
    </row>
    <row r="944" spans="2:12" ht="21" customHeight="1">
      <c r="B944" s="114" t="s">
        <v>544</v>
      </c>
      <c r="D944" s="933">
        <f>入力シート!C8</f>
        <v>0</v>
      </c>
      <c r="E944" s="933"/>
      <c r="F944" s="154">
        <f>入力シート!C10</f>
        <v>0</v>
      </c>
      <c r="H944" s="140" t="s">
        <v>515</v>
      </c>
    </row>
    <row r="946" spans="1:15" ht="21" customHeight="1">
      <c r="D946" s="133"/>
      <c r="E946" s="133"/>
      <c r="F946" s="134"/>
      <c r="G946" s="133"/>
      <c r="I946" s="927"/>
      <c r="J946" s="927"/>
      <c r="K946" s="928"/>
      <c r="L946" s="928"/>
    </row>
    <row r="947" spans="1:15" ht="21" customHeight="1">
      <c r="D947" s="133"/>
      <c r="E947" s="133"/>
      <c r="F947" s="134"/>
      <c r="G947" s="133"/>
      <c r="I947" s="135"/>
      <c r="J947" s="135"/>
      <c r="K947" s="136"/>
      <c r="L947" s="136"/>
    </row>
    <row r="948" spans="1:15" ht="21" customHeight="1">
      <c r="D948" s="133"/>
      <c r="E948" s="133"/>
      <c r="F948" s="134"/>
      <c r="G948" s="133"/>
      <c r="I948" s="135"/>
      <c r="J948" s="135"/>
      <c r="K948" s="136"/>
      <c r="L948" s="136"/>
    </row>
    <row r="949" spans="1:15" ht="21" customHeight="1">
      <c r="D949" s="133"/>
      <c r="E949" s="133"/>
      <c r="F949" s="134"/>
      <c r="G949" s="133"/>
      <c r="I949" s="135"/>
      <c r="J949" s="135"/>
      <c r="K949" s="136"/>
      <c r="L949" s="136"/>
    </row>
    <row r="950" spans="1:15" ht="21" customHeight="1">
      <c r="A950" s="137"/>
    </row>
    <row r="951" spans="1:15" ht="21" customHeight="1">
      <c r="O951" s="138" t="s">
        <v>455</v>
      </c>
    </row>
    <row r="955" spans="1:15" ht="21" customHeight="1">
      <c r="A955" s="917" t="s">
        <v>566</v>
      </c>
      <c r="B955" s="917"/>
      <c r="C955" s="917"/>
      <c r="D955" s="917"/>
      <c r="E955" s="917"/>
      <c r="F955" s="917"/>
      <c r="G955" s="917"/>
      <c r="H955" s="917"/>
      <c r="I955" s="917"/>
      <c r="J955" s="917"/>
      <c r="K955" s="917"/>
      <c r="L955" s="917"/>
      <c r="M955" s="917"/>
      <c r="N955" s="917"/>
    </row>
    <row r="960" spans="1:15" ht="21" customHeight="1">
      <c r="A960" s="289" t="s">
        <v>1336</v>
      </c>
    </row>
    <row r="961" spans="1:12" ht="21" customHeight="1">
      <c r="A961" s="289" t="s">
        <v>726</v>
      </c>
      <c r="H961" s="146"/>
      <c r="J961" s="146"/>
      <c r="K961" s="146"/>
    </row>
    <row r="962" spans="1:12" ht="21" customHeight="1">
      <c r="H962" s="146"/>
      <c r="I962" s="146"/>
      <c r="J962" s="146"/>
      <c r="K962" s="146"/>
    </row>
    <row r="963" spans="1:12" ht="21" customHeight="1">
      <c r="H963" s="146"/>
      <c r="J963" s="146"/>
    </row>
    <row r="966" spans="1:12" ht="21" customHeight="1">
      <c r="B966" s="931" t="str">
        <f>開票立会人入力シート!F28</f>
        <v>令和-118年1月0日</v>
      </c>
      <c r="C966" s="932"/>
      <c r="D966" s="932"/>
    </row>
    <row r="967" spans="1:12" ht="21" customHeight="1">
      <c r="B967" s="139"/>
      <c r="C967" s="147"/>
      <c r="D967" s="147"/>
    </row>
    <row r="968" spans="1:12" ht="21" customHeight="1">
      <c r="B968" s="139"/>
      <c r="C968" s="147"/>
      <c r="D968" s="147"/>
    </row>
    <row r="969" spans="1:12" ht="21" customHeight="1">
      <c r="B969" s="139"/>
      <c r="C969" s="147"/>
      <c r="D969" s="147"/>
    </row>
    <row r="970" spans="1:12" ht="21" customHeight="1">
      <c r="B970" s="139"/>
      <c r="C970" s="147"/>
      <c r="D970" s="147"/>
    </row>
    <row r="971" spans="1:12" ht="21" customHeight="1">
      <c r="B971" s="139"/>
      <c r="C971" s="147"/>
      <c r="D971" s="147"/>
      <c r="F971" s="114" t="s">
        <v>533</v>
      </c>
      <c r="H971" s="280">
        <f>開票立会人入力シート!K28</f>
        <v>0</v>
      </c>
    </row>
    <row r="972" spans="1:12" ht="21" customHeight="1">
      <c r="B972" s="139"/>
      <c r="C972" s="147"/>
      <c r="D972" s="147"/>
    </row>
    <row r="973" spans="1:12" ht="21" customHeight="1">
      <c r="B973" s="139"/>
      <c r="C973" s="147"/>
      <c r="D973" s="147"/>
    </row>
    <row r="974" spans="1:12" ht="21" customHeight="1">
      <c r="B974" s="139"/>
      <c r="C974" s="147"/>
      <c r="D974" s="147"/>
    </row>
    <row r="975" spans="1:12" ht="21" customHeight="1">
      <c r="B975" s="139"/>
      <c r="C975" s="147"/>
      <c r="D975" s="147"/>
    </row>
    <row r="976" spans="1:12" ht="21" customHeight="1">
      <c r="B976" s="139"/>
      <c r="C976" s="147"/>
      <c r="D976" s="147"/>
      <c r="F976" s="114" t="s">
        <v>534</v>
      </c>
      <c r="H976" s="142">
        <f>開票立会人入力シート!G28</f>
        <v>0</v>
      </c>
      <c r="I976" s="281"/>
      <c r="J976" s="154">
        <f>開票立会人入力シート!I28</f>
        <v>0</v>
      </c>
      <c r="K976" s="148"/>
      <c r="L976" s="135"/>
    </row>
    <row r="977" spans="1:15" ht="21" customHeight="1">
      <c r="B977" s="139"/>
      <c r="C977" s="147"/>
      <c r="D977" s="147"/>
    </row>
    <row r="978" spans="1:15" ht="21" customHeight="1">
      <c r="B978" s="139"/>
      <c r="C978" s="147"/>
      <c r="D978" s="147"/>
    </row>
    <row r="979" spans="1:15" ht="21" customHeight="1">
      <c r="B979" s="139"/>
      <c r="C979" s="147"/>
      <c r="D979" s="147"/>
    </row>
    <row r="982" spans="1:15" ht="21" customHeight="1">
      <c r="B982" s="114" t="s">
        <v>544</v>
      </c>
      <c r="D982" s="933">
        <f>入力シート!C8</f>
        <v>0</v>
      </c>
      <c r="E982" s="933"/>
      <c r="F982" s="154">
        <f>入力シート!C10</f>
        <v>0</v>
      </c>
      <c r="H982" s="140" t="s">
        <v>515</v>
      </c>
    </row>
    <row r="984" spans="1:15" ht="21" customHeight="1">
      <c r="D984" s="133"/>
      <c r="E984" s="133"/>
      <c r="F984" s="134"/>
      <c r="G984" s="133"/>
      <c r="I984" s="927"/>
      <c r="J984" s="927"/>
      <c r="K984" s="928"/>
      <c r="L984" s="928"/>
    </row>
    <row r="985" spans="1:15" ht="21" customHeight="1">
      <c r="D985" s="133"/>
      <c r="E985" s="133"/>
      <c r="F985" s="134"/>
      <c r="G985" s="133"/>
      <c r="I985" s="135"/>
      <c r="J985" s="135"/>
      <c r="K985" s="136"/>
      <c r="L985" s="136"/>
    </row>
    <row r="986" spans="1:15" ht="21" customHeight="1">
      <c r="D986" s="133"/>
      <c r="E986" s="133"/>
      <c r="F986" s="134"/>
      <c r="G986" s="133"/>
      <c r="I986" s="135"/>
      <c r="J986" s="135"/>
      <c r="K986" s="136"/>
      <c r="L986" s="136"/>
    </row>
    <row r="987" spans="1:15" ht="21" customHeight="1">
      <c r="D987" s="133"/>
      <c r="E987" s="133"/>
      <c r="F987" s="134"/>
      <c r="G987" s="133"/>
      <c r="I987" s="135"/>
      <c r="J987" s="135"/>
      <c r="K987" s="136"/>
      <c r="L987" s="136"/>
    </row>
    <row r="988" spans="1:15" ht="21" customHeight="1">
      <c r="A988" s="137"/>
    </row>
    <row r="989" spans="1:15" ht="21" customHeight="1">
      <c r="O989" s="138" t="s">
        <v>455</v>
      </c>
    </row>
    <row r="993" spans="1:14" ht="21" customHeight="1">
      <c r="A993" s="917" t="s">
        <v>566</v>
      </c>
      <c r="B993" s="917"/>
      <c r="C993" s="917"/>
      <c r="D993" s="917"/>
      <c r="E993" s="917"/>
      <c r="F993" s="917"/>
      <c r="G993" s="917"/>
      <c r="H993" s="917"/>
      <c r="I993" s="917"/>
      <c r="J993" s="917"/>
      <c r="K993" s="917"/>
      <c r="L993" s="917"/>
      <c r="M993" s="917"/>
      <c r="N993" s="917"/>
    </row>
    <row r="998" spans="1:14" ht="21" customHeight="1">
      <c r="A998" s="289" t="s">
        <v>1336</v>
      </c>
    </row>
    <row r="999" spans="1:14" ht="21" customHeight="1">
      <c r="A999" s="289" t="s">
        <v>726</v>
      </c>
      <c r="H999" s="146"/>
      <c r="J999" s="146"/>
      <c r="K999" s="146"/>
    </row>
    <row r="1000" spans="1:14" ht="21" customHeight="1">
      <c r="H1000" s="146"/>
      <c r="I1000" s="146"/>
      <c r="J1000" s="146"/>
      <c r="K1000" s="146"/>
    </row>
    <row r="1001" spans="1:14" ht="21" customHeight="1">
      <c r="H1001" s="146"/>
      <c r="J1001" s="146"/>
    </row>
    <row r="1004" spans="1:14" ht="21" customHeight="1">
      <c r="B1004" s="931" t="str">
        <f>開票立会人入力シート!F29</f>
        <v>令和-118年1月0日</v>
      </c>
      <c r="C1004" s="932"/>
      <c r="D1004" s="932"/>
    </row>
    <row r="1005" spans="1:14" ht="21" customHeight="1">
      <c r="B1005" s="139"/>
      <c r="C1005" s="147"/>
      <c r="D1005" s="147"/>
    </row>
    <row r="1006" spans="1:14" ht="21" customHeight="1">
      <c r="B1006" s="139"/>
      <c r="C1006" s="147"/>
      <c r="D1006" s="147"/>
    </row>
    <row r="1007" spans="1:14" ht="21" customHeight="1">
      <c r="B1007" s="139"/>
      <c r="C1007" s="147"/>
      <c r="D1007" s="147"/>
    </row>
    <row r="1008" spans="1:14" ht="21" customHeight="1">
      <c r="B1008" s="139"/>
      <c r="C1008" s="147"/>
      <c r="D1008" s="147"/>
    </row>
    <row r="1009" spans="2:12" ht="21" customHeight="1">
      <c r="B1009" s="139"/>
      <c r="C1009" s="147"/>
      <c r="D1009" s="147"/>
      <c r="F1009" s="114" t="s">
        <v>533</v>
      </c>
      <c r="H1009" s="280">
        <f>開票立会人入力シート!K29</f>
        <v>0</v>
      </c>
    </row>
    <row r="1010" spans="2:12" ht="21" customHeight="1">
      <c r="B1010" s="139"/>
      <c r="C1010" s="147"/>
      <c r="D1010" s="147"/>
    </row>
    <row r="1011" spans="2:12" ht="21" customHeight="1">
      <c r="B1011" s="139"/>
      <c r="C1011" s="147"/>
      <c r="D1011" s="147"/>
    </row>
    <row r="1012" spans="2:12" ht="21" customHeight="1">
      <c r="B1012" s="139"/>
      <c r="C1012" s="147"/>
      <c r="D1012" s="147"/>
    </row>
    <row r="1013" spans="2:12" ht="21" customHeight="1">
      <c r="B1013" s="139"/>
      <c r="C1013" s="147"/>
      <c r="D1013" s="147"/>
    </row>
    <row r="1014" spans="2:12" ht="21" customHeight="1">
      <c r="B1014" s="139"/>
      <c r="C1014" s="147"/>
      <c r="D1014" s="147"/>
      <c r="F1014" s="114" t="s">
        <v>534</v>
      </c>
      <c r="H1014" s="142">
        <f>開票立会人入力シート!G29</f>
        <v>0</v>
      </c>
      <c r="I1014" s="281"/>
      <c r="J1014" s="154">
        <f>開票立会人入力シート!I29</f>
        <v>0</v>
      </c>
      <c r="K1014" s="148"/>
      <c r="L1014" s="135"/>
    </row>
    <row r="1015" spans="2:12" ht="21" customHeight="1">
      <c r="B1015" s="139"/>
      <c r="C1015" s="147"/>
      <c r="D1015" s="147"/>
    </row>
    <row r="1016" spans="2:12" ht="21" customHeight="1">
      <c r="B1016" s="139"/>
      <c r="C1016" s="147"/>
      <c r="D1016" s="147"/>
    </row>
    <row r="1017" spans="2:12" ht="21" customHeight="1">
      <c r="B1017" s="139"/>
      <c r="C1017" s="147"/>
      <c r="D1017" s="147"/>
    </row>
    <row r="1020" spans="2:12" ht="21" customHeight="1">
      <c r="B1020" s="114" t="s">
        <v>544</v>
      </c>
      <c r="D1020" s="933">
        <f>入力シート!C8</f>
        <v>0</v>
      </c>
      <c r="E1020" s="933"/>
      <c r="F1020" s="154">
        <f>入力シート!C10</f>
        <v>0</v>
      </c>
      <c r="H1020" s="140" t="s">
        <v>515</v>
      </c>
    </row>
    <row r="1022" spans="2:12" ht="21" customHeight="1">
      <c r="D1022" s="133"/>
      <c r="E1022" s="133"/>
      <c r="F1022" s="134"/>
      <c r="G1022" s="133"/>
      <c r="I1022" s="927"/>
      <c r="J1022" s="927"/>
      <c r="K1022" s="928"/>
      <c r="L1022" s="928"/>
    </row>
    <row r="1023" spans="2:12" ht="21" customHeight="1">
      <c r="D1023" s="133"/>
      <c r="E1023" s="133"/>
      <c r="F1023" s="134"/>
      <c r="G1023" s="133"/>
      <c r="I1023" s="135"/>
      <c r="J1023" s="135"/>
      <c r="K1023" s="136"/>
      <c r="L1023" s="136"/>
    </row>
    <row r="1024" spans="2:12" ht="21" customHeight="1">
      <c r="D1024" s="133"/>
      <c r="E1024" s="133"/>
      <c r="F1024" s="134"/>
      <c r="G1024" s="133"/>
      <c r="I1024" s="135"/>
      <c r="J1024" s="135"/>
      <c r="K1024" s="136"/>
      <c r="L1024" s="136"/>
    </row>
    <row r="1025" spans="1:15" ht="21" customHeight="1">
      <c r="D1025" s="133"/>
      <c r="E1025" s="133"/>
      <c r="F1025" s="134"/>
      <c r="G1025" s="133"/>
      <c r="I1025" s="135"/>
      <c r="J1025" s="135"/>
      <c r="K1025" s="136"/>
      <c r="L1025" s="136"/>
    </row>
    <row r="1026" spans="1:15" ht="21" customHeight="1">
      <c r="A1026" s="137"/>
    </row>
    <row r="1027" spans="1:15" ht="21" customHeight="1">
      <c r="O1027" s="138" t="s">
        <v>455</v>
      </c>
    </row>
    <row r="1031" spans="1:15" ht="21" customHeight="1">
      <c r="A1031" s="917" t="s">
        <v>566</v>
      </c>
      <c r="B1031" s="917"/>
      <c r="C1031" s="917"/>
      <c r="D1031" s="917"/>
      <c r="E1031" s="917"/>
      <c r="F1031" s="917"/>
      <c r="G1031" s="917"/>
      <c r="H1031" s="917"/>
      <c r="I1031" s="917"/>
      <c r="J1031" s="917"/>
      <c r="K1031" s="917"/>
      <c r="L1031" s="917"/>
      <c r="M1031" s="917"/>
      <c r="N1031" s="917"/>
    </row>
    <row r="1036" spans="1:15" ht="21" customHeight="1">
      <c r="A1036" s="289" t="s">
        <v>1336</v>
      </c>
    </row>
    <row r="1037" spans="1:15" ht="21" customHeight="1">
      <c r="A1037" s="289" t="s">
        <v>726</v>
      </c>
      <c r="H1037" s="146"/>
      <c r="J1037" s="146"/>
      <c r="K1037" s="146"/>
    </row>
    <row r="1038" spans="1:15" ht="21" customHeight="1">
      <c r="H1038" s="146"/>
      <c r="I1038" s="146"/>
      <c r="J1038" s="146"/>
      <c r="K1038" s="146"/>
    </row>
    <row r="1039" spans="1:15" ht="21" customHeight="1">
      <c r="H1039" s="146"/>
      <c r="J1039" s="146"/>
    </row>
    <row r="1042" spans="2:12" ht="21" customHeight="1">
      <c r="B1042" s="931" t="str">
        <f>開票立会人入力シート!F30</f>
        <v>令和-118年1月0日</v>
      </c>
      <c r="C1042" s="932"/>
      <c r="D1042" s="932"/>
    </row>
    <row r="1043" spans="2:12" ht="21" customHeight="1">
      <c r="B1043" s="139"/>
      <c r="C1043" s="147"/>
      <c r="D1043" s="147"/>
    </row>
    <row r="1044" spans="2:12" ht="21" customHeight="1">
      <c r="B1044" s="139"/>
      <c r="C1044" s="147"/>
      <c r="D1044" s="147"/>
    </row>
    <row r="1045" spans="2:12" ht="21" customHeight="1">
      <c r="B1045" s="139"/>
      <c r="C1045" s="147"/>
      <c r="D1045" s="147"/>
    </row>
    <row r="1046" spans="2:12" ht="21" customHeight="1">
      <c r="B1046" s="139"/>
      <c r="C1046" s="147"/>
      <c r="D1046" s="147"/>
    </row>
    <row r="1047" spans="2:12" ht="21" customHeight="1">
      <c r="B1047" s="139"/>
      <c r="C1047" s="147"/>
      <c r="D1047" s="147"/>
      <c r="F1047" s="114" t="s">
        <v>533</v>
      </c>
      <c r="H1047" s="280">
        <f>開票立会人入力シート!K30</f>
        <v>0</v>
      </c>
    </row>
    <row r="1048" spans="2:12" ht="21" customHeight="1">
      <c r="B1048" s="139"/>
      <c r="C1048" s="147"/>
      <c r="D1048" s="147"/>
    </row>
    <row r="1049" spans="2:12" ht="21" customHeight="1">
      <c r="B1049" s="139"/>
      <c r="C1049" s="147"/>
      <c r="D1049" s="147"/>
    </row>
    <row r="1050" spans="2:12" ht="21" customHeight="1">
      <c r="B1050" s="139"/>
      <c r="C1050" s="147"/>
      <c r="D1050" s="147"/>
    </row>
    <row r="1051" spans="2:12" ht="21" customHeight="1">
      <c r="B1051" s="139"/>
      <c r="C1051" s="147"/>
      <c r="D1051" s="147"/>
    </row>
    <row r="1052" spans="2:12" ht="21" customHeight="1">
      <c r="B1052" s="139"/>
      <c r="C1052" s="147"/>
      <c r="D1052" s="147"/>
      <c r="F1052" s="114" t="s">
        <v>534</v>
      </c>
      <c r="H1052" s="142">
        <f>開票立会人入力シート!G30</f>
        <v>0</v>
      </c>
      <c r="I1052" s="281"/>
      <c r="J1052" s="154">
        <f>開票立会人入力シート!I30</f>
        <v>0</v>
      </c>
      <c r="K1052" s="148"/>
      <c r="L1052" s="135"/>
    </row>
    <row r="1053" spans="2:12" ht="21" customHeight="1">
      <c r="B1053" s="139"/>
      <c r="C1053" s="147"/>
      <c r="D1053" s="147"/>
    </row>
    <row r="1054" spans="2:12" ht="21" customHeight="1">
      <c r="B1054" s="139"/>
      <c r="C1054" s="147"/>
      <c r="D1054" s="147"/>
    </row>
    <row r="1055" spans="2:12" ht="21" customHeight="1">
      <c r="B1055" s="139"/>
      <c r="C1055" s="147"/>
      <c r="D1055" s="147"/>
    </row>
    <row r="1058" spans="1:15" ht="21" customHeight="1">
      <c r="B1058" s="114" t="s">
        <v>544</v>
      </c>
      <c r="D1058" s="933">
        <f>入力シート!C8</f>
        <v>0</v>
      </c>
      <c r="E1058" s="933"/>
      <c r="F1058" s="154">
        <f>入力シート!C10</f>
        <v>0</v>
      </c>
      <c r="H1058" s="140" t="s">
        <v>515</v>
      </c>
    </row>
    <row r="1060" spans="1:15" ht="21" customHeight="1">
      <c r="D1060" s="133"/>
      <c r="E1060" s="133"/>
      <c r="F1060" s="134"/>
      <c r="G1060" s="133"/>
      <c r="I1060" s="927"/>
      <c r="J1060" s="927"/>
      <c r="K1060" s="928"/>
      <c r="L1060" s="928"/>
    </row>
    <row r="1061" spans="1:15" ht="21" customHeight="1">
      <c r="D1061" s="133"/>
      <c r="E1061" s="133"/>
      <c r="F1061" s="134"/>
      <c r="G1061" s="133"/>
      <c r="I1061" s="135"/>
      <c r="J1061" s="135"/>
      <c r="K1061" s="136"/>
      <c r="L1061" s="136"/>
    </row>
    <row r="1062" spans="1:15" ht="21" customHeight="1">
      <c r="D1062" s="133"/>
      <c r="E1062" s="133"/>
      <c r="F1062" s="134"/>
      <c r="G1062" s="133"/>
      <c r="I1062" s="135"/>
      <c r="J1062" s="135"/>
      <c r="K1062" s="136"/>
      <c r="L1062" s="136"/>
    </row>
    <row r="1063" spans="1:15" ht="21" customHeight="1">
      <c r="D1063" s="133"/>
      <c r="E1063" s="133"/>
      <c r="F1063" s="134"/>
      <c r="G1063" s="133"/>
      <c r="I1063" s="135"/>
      <c r="J1063" s="135"/>
      <c r="K1063" s="136"/>
      <c r="L1063" s="136"/>
    </row>
    <row r="1064" spans="1:15" ht="21" customHeight="1">
      <c r="A1064" s="137"/>
    </row>
    <row r="1065" spans="1:15" ht="21" customHeight="1">
      <c r="O1065" s="138" t="s">
        <v>455</v>
      </c>
    </row>
    <row r="1069" spans="1:15" ht="21" customHeight="1">
      <c r="A1069" s="917" t="s">
        <v>566</v>
      </c>
      <c r="B1069" s="917"/>
      <c r="C1069" s="917"/>
      <c r="D1069" s="917"/>
      <c r="E1069" s="917"/>
      <c r="F1069" s="917"/>
      <c r="G1069" s="917"/>
      <c r="H1069" s="917"/>
      <c r="I1069" s="917"/>
      <c r="J1069" s="917"/>
      <c r="K1069" s="917"/>
      <c r="L1069" s="917"/>
      <c r="M1069" s="917"/>
      <c r="N1069" s="917"/>
    </row>
    <row r="1074" spans="1:11" ht="21" customHeight="1">
      <c r="A1074" s="289" t="s">
        <v>1336</v>
      </c>
    </row>
    <row r="1075" spans="1:11" ht="21" customHeight="1">
      <c r="A1075" s="289" t="s">
        <v>726</v>
      </c>
      <c r="H1075" s="146"/>
      <c r="J1075" s="146"/>
      <c r="K1075" s="146"/>
    </row>
    <row r="1076" spans="1:11" ht="21" customHeight="1">
      <c r="H1076" s="146"/>
      <c r="I1076" s="146"/>
      <c r="J1076" s="146"/>
      <c r="K1076" s="146"/>
    </row>
    <row r="1077" spans="1:11" ht="21" customHeight="1">
      <c r="H1077" s="146"/>
      <c r="J1077" s="146"/>
    </row>
    <row r="1080" spans="1:11" ht="21" customHeight="1">
      <c r="B1080" s="931" t="str">
        <f>開票立会人入力シート!F31</f>
        <v>令和-118年1月0日</v>
      </c>
      <c r="C1080" s="932"/>
      <c r="D1080" s="932"/>
    </row>
    <row r="1081" spans="1:11" ht="21" customHeight="1">
      <c r="B1081" s="139"/>
      <c r="C1081" s="147"/>
      <c r="D1081" s="147"/>
    </row>
    <row r="1082" spans="1:11" ht="21" customHeight="1">
      <c r="B1082" s="139"/>
      <c r="C1082" s="147"/>
      <c r="D1082" s="147"/>
    </row>
    <row r="1083" spans="1:11" ht="21" customHeight="1">
      <c r="B1083" s="139"/>
      <c r="C1083" s="147"/>
      <c r="D1083" s="147"/>
    </row>
    <row r="1084" spans="1:11" ht="21" customHeight="1">
      <c r="B1084" s="139"/>
      <c r="C1084" s="147"/>
      <c r="D1084" s="147"/>
    </row>
    <row r="1085" spans="1:11" ht="21" customHeight="1">
      <c r="B1085" s="139"/>
      <c r="C1085" s="147"/>
      <c r="D1085" s="147"/>
      <c r="F1085" s="114" t="s">
        <v>533</v>
      </c>
      <c r="H1085" s="280">
        <f>開票立会人入力シート!K31</f>
        <v>0</v>
      </c>
    </row>
    <row r="1086" spans="1:11" ht="21" customHeight="1">
      <c r="B1086" s="139"/>
      <c r="C1086" s="147"/>
      <c r="D1086" s="147"/>
    </row>
    <row r="1087" spans="1:11" ht="21" customHeight="1">
      <c r="B1087" s="139"/>
      <c r="C1087" s="147"/>
      <c r="D1087" s="147"/>
    </row>
    <row r="1088" spans="1:11" ht="21" customHeight="1">
      <c r="B1088" s="139"/>
      <c r="C1088" s="147"/>
      <c r="D1088" s="147"/>
    </row>
    <row r="1089" spans="1:15" ht="21" customHeight="1">
      <c r="B1089" s="139"/>
      <c r="C1089" s="147"/>
      <c r="D1089" s="147"/>
    </row>
    <row r="1090" spans="1:15" ht="21" customHeight="1">
      <c r="B1090" s="139"/>
      <c r="C1090" s="147"/>
      <c r="D1090" s="147"/>
      <c r="F1090" s="114" t="s">
        <v>534</v>
      </c>
      <c r="H1090" s="142">
        <f>開票立会人入力シート!G31</f>
        <v>0</v>
      </c>
      <c r="I1090" s="281"/>
      <c r="J1090" s="154">
        <f>開票立会人入力シート!I31</f>
        <v>0</v>
      </c>
      <c r="K1090" s="148"/>
      <c r="L1090" s="135"/>
    </row>
    <row r="1091" spans="1:15" ht="21" customHeight="1">
      <c r="B1091" s="139"/>
      <c r="C1091" s="147"/>
      <c r="D1091" s="147"/>
    </row>
    <row r="1092" spans="1:15" ht="21" customHeight="1">
      <c r="B1092" s="139"/>
      <c r="C1092" s="147"/>
      <c r="D1092" s="147"/>
    </row>
    <row r="1093" spans="1:15" ht="21" customHeight="1">
      <c r="B1093" s="139"/>
      <c r="C1093" s="147"/>
      <c r="D1093" s="147"/>
    </row>
    <row r="1096" spans="1:15" ht="21" customHeight="1">
      <c r="B1096" s="114" t="s">
        <v>544</v>
      </c>
      <c r="D1096" s="933">
        <f>入力シート!C8</f>
        <v>0</v>
      </c>
      <c r="E1096" s="933"/>
      <c r="F1096" s="154">
        <f>入力シート!C10</f>
        <v>0</v>
      </c>
      <c r="H1096" s="140" t="s">
        <v>515</v>
      </c>
    </row>
    <row r="1098" spans="1:15" ht="21" customHeight="1">
      <c r="D1098" s="133"/>
      <c r="E1098" s="133"/>
      <c r="F1098" s="134"/>
      <c r="G1098" s="133"/>
      <c r="I1098" s="927"/>
      <c r="J1098" s="927"/>
      <c r="K1098" s="928"/>
      <c r="L1098" s="928"/>
    </row>
    <row r="1099" spans="1:15" ht="21" customHeight="1">
      <c r="D1099" s="133"/>
      <c r="E1099" s="133"/>
      <c r="F1099" s="134"/>
      <c r="G1099" s="133"/>
      <c r="I1099" s="135"/>
      <c r="J1099" s="135"/>
      <c r="K1099" s="136"/>
      <c r="L1099" s="136"/>
    </row>
    <row r="1100" spans="1:15" ht="21" customHeight="1">
      <c r="D1100" s="133"/>
      <c r="E1100" s="133"/>
      <c r="F1100" s="134"/>
      <c r="G1100" s="133"/>
      <c r="I1100" s="135"/>
      <c r="J1100" s="135"/>
      <c r="K1100" s="136"/>
      <c r="L1100" s="136"/>
    </row>
    <row r="1101" spans="1:15" ht="21" customHeight="1">
      <c r="D1101" s="133"/>
      <c r="E1101" s="133"/>
      <c r="F1101" s="134"/>
      <c r="G1101" s="133"/>
      <c r="I1101" s="135"/>
      <c r="J1101" s="135"/>
      <c r="K1101" s="136"/>
      <c r="L1101" s="136"/>
    </row>
    <row r="1102" spans="1:15" ht="21" customHeight="1">
      <c r="A1102" s="137"/>
    </row>
    <row r="1103" spans="1:15" ht="21" customHeight="1">
      <c r="O1103" s="138" t="s">
        <v>455</v>
      </c>
    </row>
    <row r="1107" spans="1:14" ht="21" customHeight="1">
      <c r="A1107" s="917" t="s">
        <v>566</v>
      </c>
      <c r="B1107" s="917"/>
      <c r="C1107" s="917"/>
      <c r="D1107" s="917"/>
      <c r="E1107" s="917"/>
      <c r="F1107" s="917"/>
      <c r="G1107" s="917"/>
      <c r="H1107" s="917"/>
      <c r="I1107" s="917"/>
      <c r="J1107" s="917"/>
      <c r="K1107" s="917"/>
      <c r="L1107" s="917"/>
      <c r="M1107" s="917"/>
      <c r="N1107" s="917"/>
    </row>
    <row r="1112" spans="1:14" ht="21" customHeight="1">
      <c r="A1112" s="289" t="s">
        <v>1336</v>
      </c>
    </row>
    <row r="1113" spans="1:14" ht="21" customHeight="1">
      <c r="A1113" s="289" t="s">
        <v>726</v>
      </c>
      <c r="H1113" s="146"/>
      <c r="J1113" s="146"/>
      <c r="K1113" s="146"/>
    </row>
    <row r="1114" spans="1:14" ht="21" customHeight="1">
      <c r="H1114" s="146"/>
      <c r="I1114" s="146"/>
      <c r="J1114" s="146"/>
      <c r="K1114" s="146"/>
    </row>
    <row r="1115" spans="1:14" ht="21" customHeight="1">
      <c r="H1115" s="146"/>
      <c r="J1115" s="146"/>
    </row>
    <row r="1118" spans="1:14" ht="21" customHeight="1">
      <c r="B1118" s="931" t="str">
        <f>開票立会人入力シート!F32</f>
        <v>令和-118年1月0日</v>
      </c>
      <c r="C1118" s="932"/>
      <c r="D1118" s="932"/>
    </row>
    <row r="1119" spans="1:14" ht="21" customHeight="1">
      <c r="B1119" s="139"/>
      <c r="C1119" s="147"/>
      <c r="D1119" s="147"/>
    </row>
    <row r="1120" spans="1:14" ht="21" customHeight="1">
      <c r="B1120" s="139"/>
      <c r="C1120" s="147"/>
      <c r="D1120" s="147"/>
    </row>
    <row r="1121" spans="2:12" ht="21" customHeight="1">
      <c r="B1121" s="139"/>
      <c r="C1121" s="147"/>
      <c r="D1121" s="147"/>
    </row>
    <row r="1122" spans="2:12" ht="21" customHeight="1">
      <c r="B1122" s="139"/>
      <c r="C1122" s="147"/>
      <c r="D1122" s="147"/>
    </row>
    <row r="1123" spans="2:12" ht="21" customHeight="1">
      <c r="B1123" s="139"/>
      <c r="C1123" s="147"/>
      <c r="D1123" s="147"/>
      <c r="F1123" s="114" t="s">
        <v>533</v>
      </c>
      <c r="H1123" s="280">
        <f>開票立会人入力シート!K32</f>
        <v>0</v>
      </c>
    </row>
    <row r="1124" spans="2:12" ht="21" customHeight="1">
      <c r="B1124" s="139"/>
      <c r="C1124" s="147"/>
      <c r="D1124" s="147"/>
    </row>
    <row r="1125" spans="2:12" ht="21" customHeight="1">
      <c r="B1125" s="139"/>
      <c r="C1125" s="147"/>
      <c r="D1125" s="147"/>
    </row>
    <row r="1126" spans="2:12" ht="21" customHeight="1">
      <c r="B1126" s="139"/>
      <c r="C1126" s="147"/>
      <c r="D1126" s="147"/>
    </row>
    <row r="1127" spans="2:12" ht="21" customHeight="1">
      <c r="B1127" s="139"/>
      <c r="C1127" s="147"/>
      <c r="D1127" s="147"/>
    </row>
    <row r="1128" spans="2:12" ht="21" customHeight="1">
      <c r="B1128" s="139"/>
      <c r="C1128" s="147"/>
      <c r="D1128" s="147"/>
      <c r="F1128" s="114" t="s">
        <v>534</v>
      </c>
      <c r="H1128" s="142">
        <f>開票立会人入力シート!G32</f>
        <v>0</v>
      </c>
      <c r="I1128" s="281"/>
      <c r="J1128" s="154">
        <f>開票立会人入力シート!I32</f>
        <v>0</v>
      </c>
      <c r="K1128" s="148"/>
      <c r="L1128" s="135"/>
    </row>
    <row r="1129" spans="2:12" ht="21" customHeight="1">
      <c r="B1129" s="139"/>
      <c r="C1129" s="147"/>
      <c r="D1129" s="147"/>
    </row>
    <row r="1130" spans="2:12" ht="21" customHeight="1">
      <c r="B1130" s="139"/>
      <c r="C1130" s="147"/>
      <c r="D1130" s="147"/>
    </row>
    <row r="1131" spans="2:12" ht="21" customHeight="1">
      <c r="B1131" s="139"/>
      <c r="C1131" s="147"/>
      <c r="D1131" s="147"/>
    </row>
    <row r="1134" spans="2:12" ht="21" customHeight="1">
      <c r="B1134" s="114" t="s">
        <v>544</v>
      </c>
      <c r="D1134" s="933">
        <f>入力シート!C8</f>
        <v>0</v>
      </c>
      <c r="E1134" s="933"/>
      <c r="F1134" s="154">
        <f>入力シート!C10</f>
        <v>0</v>
      </c>
      <c r="H1134" s="140" t="s">
        <v>515</v>
      </c>
    </row>
    <row r="1136" spans="2:12" ht="21" customHeight="1">
      <c r="D1136" s="133"/>
      <c r="E1136" s="133"/>
      <c r="F1136" s="134"/>
      <c r="G1136" s="133"/>
      <c r="I1136" s="927"/>
      <c r="J1136" s="927"/>
      <c r="K1136" s="928"/>
      <c r="L1136" s="928"/>
    </row>
    <row r="1137" spans="1:15" ht="21" customHeight="1">
      <c r="D1137" s="133"/>
      <c r="E1137" s="133"/>
      <c r="F1137" s="134"/>
      <c r="G1137" s="133"/>
      <c r="I1137" s="135"/>
      <c r="J1137" s="135"/>
      <c r="K1137" s="136"/>
      <c r="L1137" s="136"/>
    </row>
    <row r="1138" spans="1:15" ht="21" customHeight="1">
      <c r="D1138" s="133"/>
      <c r="E1138" s="133"/>
      <c r="F1138" s="134"/>
      <c r="G1138" s="133"/>
      <c r="I1138" s="135"/>
      <c r="J1138" s="135"/>
      <c r="K1138" s="136"/>
      <c r="L1138" s="136"/>
    </row>
    <row r="1139" spans="1:15" ht="21" customHeight="1">
      <c r="D1139" s="133"/>
      <c r="E1139" s="133"/>
      <c r="F1139" s="134"/>
      <c r="G1139" s="133"/>
      <c r="I1139" s="135"/>
      <c r="J1139" s="135"/>
      <c r="K1139" s="136"/>
      <c r="L1139" s="136"/>
    </row>
    <row r="1140" spans="1:15" ht="21" customHeight="1">
      <c r="A1140" s="137"/>
    </row>
    <row r="1141" spans="1:15" ht="21" customHeight="1">
      <c r="O1141" s="138" t="s">
        <v>455</v>
      </c>
    </row>
    <row r="1145" spans="1:15" ht="21" customHeight="1">
      <c r="A1145" s="917" t="s">
        <v>566</v>
      </c>
      <c r="B1145" s="917"/>
      <c r="C1145" s="917"/>
      <c r="D1145" s="917"/>
      <c r="E1145" s="917"/>
      <c r="F1145" s="917"/>
      <c r="G1145" s="917"/>
      <c r="H1145" s="917"/>
      <c r="I1145" s="917"/>
      <c r="J1145" s="917"/>
      <c r="K1145" s="917"/>
      <c r="L1145" s="917"/>
      <c r="M1145" s="917"/>
      <c r="N1145" s="917"/>
    </row>
    <row r="1150" spans="1:15" ht="21" customHeight="1">
      <c r="A1150" s="289" t="s">
        <v>1336</v>
      </c>
    </row>
    <row r="1151" spans="1:15" ht="21" customHeight="1">
      <c r="A1151" s="289" t="s">
        <v>726</v>
      </c>
      <c r="H1151" s="146"/>
      <c r="J1151" s="146"/>
      <c r="K1151" s="146"/>
    </row>
    <row r="1152" spans="1:15" ht="21" customHeight="1">
      <c r="H1152" s="146"/>
      <c r="I1152" s="146"/>
      <c r="J1152" s="146"/>
      <c r="K1152" s="146"/>
    </row>
    <row r="1153" spans="2:12" ht="21" customHeight="1">
      <c r="H1153" s="146"/>
      <c r="J1153" s="146"/>
    </row>
    <row r="1156" spans="2:12" ht="21" customHeight="1">
      <c r="B1156" s="931" t="str">
        <f>開票立会人入力シート!F33</f>
        <v>令和-118年1月0日</v>
      </c>
      <c r="C1156" s="932"/>
      <c r="D1156" s="932"/>
    </row>
    <row r="1157" spans="2:12" ht="21" customHeight="1">
      <c r="B1157" s="139"/>
      <c r="C1157" s="147"/>
      <c r="D1157" s="147"/>
    </row>
    <row r="1158" spans="2:12" ht="21" customHeight="1">
      <c r="B1158" s="139"/>
      <c r="C1158" s="147"/>
      <c r="D1158" s="147"/>
    </row>
    <row r="1159" spans="2:12" ht="21" customHeight="1">
      <c r="B1159" s="139"/>
      <c r="C1159" s="147"/>
      <c r="D1159" s="147"/>
    </row>
    <row r="1160" spans="2:12" ht="21" customHeight="1">
      <c r="B1160" s="139"/>
      <c r="C1160" s="147"/>
      <c r="D1160" s="147"/>
    </row>
    <row r="1161" spans="2:12" ht="21" customHeight="1">
      <c r="B1161" s="139"/>
      <c r="C1161" s="147"/>
      <c r="D1161" s="147"/>
      <c r="F1161" s="114" t="s">
        <v>533</v>
      </c>
      <c r="H1161" s="280">
        <f>開票立会人入力シート!K33</f>
        <v>0</v>
      </c>
    </row>
    <row r="1162" spans="2:12" ht="21" customHeight="1">
      <c r="B1162" s="139"/>
      <c r="C1162" s="147"/>
      <c r="D1162" s="147"/>
    </row>
    <row r="1163" spans="2:12" ht="21" customHeight="1">
      <c r="B1163" s="139"/>
      <c r="C1163" s="147"/>
      <c r="D1163" s="147"/>
    </row>
    <row r="1164" spans="2:12" ht="21" customHeight="1">
      <c r="B1164" s="139"/>
      <c r="C1164" s="147"/>
      <c r="D1164" s="147"/>
    </row>
    <row r="1165" spans="2:12" ht="21" customHeight="1">
      <c r="B1165" s="139"/>
      <c r="C1165" s="147"/>
      <c r="D1165" s="147"/>
    </row>
    <row r="1166" spans="2:12" ht="21" customHeight="1">
      <c r="B1166" s="139"/>
      <c r="C1166" s="147"/>
      <c r="D1166" s="147"/>
      <c r="F1166" s="114" t="s">
        <v>534</v>
      </c>
      <c r="H1166" s="142">
        <f>開票立会人入力シート!G33</f>
        <v>0</v>
      </c>
      <c r="I1166" s="281"/>
      <c r="J1166" s="154">
        <f>開票立会人入力シート!I33</f>
        <v>0</v>
      </c>
      <c r="K1166" s="148"/>
      <c r="L1166" s="135"/>
    </row>
    <row r="1167" spans="2:12" ht="21" customHeight="1">
      <c r="B1167" s="139"/>
      <c r="C1167" s="147"/>
      <c r="D1167" s="147"/>
    </row>
    <row r="1168" spans="2:12" ht="21" customHeight="1">
      <c r="B1168" s="139"/>
      <c r="C1168" s="147"/>
      <c r="D1168" s="147"/>
    </row>
    <row r="1169" spans="1:15" ht="21" customHeight="1">
      <c r="B1169" s="139"/>
      <c r="C1169" s="147"/>
      <c r="D1169" s="147"/>
    </row>
    <row r="1172" spans="1:15" ht="21" customHeight="1">
      <c r="B1172" s="114" t="s">
        <v>544</v>
      </c>
      <c r="D1172" s="933">
        <f>入力シート!C8</f>
        <v>0</v>
      </c>
      <c r="E1172" s="933"/>
      <c r="F1172" s="154">
        <f>入力シート!C10</f>
        <v>0</v>
      </c>
      <c r="H1172" s="140" t="s">
        <v>515</v>
      </c>
    </row>
    <row r="1174" spans="1:15" ht="21" customHeight="1">
      <c r="D1174" s="133"/>
      <c r="E1174" s="133"/>
      <c r="F1174" s="134"/>
      <c r="G1174" s="133"/>
      <c r="I1174" s="927"/>
      <c r="J1174" s="927"/>
      <c r="K1174" s="928"/>
      <c r="L1174" s="928"/>
    </row>
    <row r="1175" spans="1:15" ht="21" customHeight="1">
      <c r="D1175" s="133"/>
      <c r="E1175" s="133"/>
      <c r="F1175" s="134"/>
      <c r="G1175" s="133"/>
      <c r="I1175" s="135"/>
      <c r="J1175" s="135"/>
      <c r="K1175" s="136"/>
      <c r="L1175" s="136"/>
    </row>
    <row r="1176" spans="1:15" ht="21" customHeight="1">
      <c r="D1176" s="133"/>
      <c r="E1176" s="133"/>
      <c r="F1176" s="134"/>
      <c r="G1176" s="133"/>
      <c r="I1176" s="135"/>
      <c r="J1176" s="135"/>
      <c r="K1176" s="136"/>
      <c r="L1176" s="136"/>
    </row>
    <row r="1177" spans="1:15" ht="21" customHeight="1">
      <c r="D1177" s="133"/>
      <c r="E1177" s="133"/>
      <c r="F1177" s="134"/>
      <c r="G1177" s="133"/>
      <c r="I1177" s="135"/>
      <c r="J1177" s="135"/>
      <c r="K1177" s="136"/>
      <c r="L1177" s="136"/>
    </row>
    <row r="1178" spans="1:15" ht="21" customHeight="1">
      <c r="A1178" s="137"/>
    </row>
    <row r="1179" spans="1:15" ht="21" customHeight="1">
      <c r="O1179" s="138" t="s">
        <v>455</v>
      </c>
    </row>
    <row r="1183" spans="1:15" ht="21" customHeight="1">
      <c r="A1183" s="917" t="s">
        <v>566</v>
      </c>
      <c r="B1183" s="917"/>
      <c r="C1183" s="917"/>
      <c r="D1183" s="917"/>
      <c r="E1183" s="917"/>
      <c r="F1183" s="917"/>
      <c r="G1183" s="917"/>
      <c r="H1183" s="917"/>
      <c r="I1183" s="917"/>
      <c r="J1183" s="917"/>
      <c r="K1183" s="917"/>
      <c r="L1183" s="917"/>
      <c r="M1183" s="917"/>
      <c r="N1183" s="917"/>
    </row>
    <row r="1188" spans="1:11" ht="21" customHeight="1">
      <c r="A1188" s="289" t="s">
        <v>1336</v>
      </c>
    </row>
    <row r="1189" spans="1:11" ht="21" customHeight="1">
      <c r="A1189" s="289" t="s">
        <v>726</v>
      </c>
      <c r="H1189" s="146"/>
      <c r="J1189" s="146"/>
      <c r="K1189" s="146"/>
    </row>
    <row r="1190" spans="1:11" ht="21" customHeight="1">
      <c r="H1190" s="146"/>
      <c r="I1190" s="146"/>
      <c r="J1190" s="146"/>
      <c r="K1190" s="146"/>
    </row>
    <row r="1191" spans="1:11" ht="21" customHeight="1">
      <c r="H1191" s="146"/>
      <c r="J1191" s="146"/>
    </row>
    <row r="1194" spans="1:11" ht="21" customHeight="1">
      <c r="B1194" s="931" t="str">
        <f>開票立会人入力シート!F34</f>
        <v>令和-118年1月0日</v>
      </c>
      <c r="C1194" s="932"/>
      <c r="D1194" s="932"/>
    </row>
    <row r="1195" spans="1:11" ht="21" customHeight="1">
      <c r="B1195" s="139"/>
      <c r="C1195" s="147"/>
      <c r="D1195" s="147"/>
    </row>
    <row r="1196" spans="1:11" ht="21" customHeight="1">
      <c r="B1196" s="139"/>
      <c r="C1196" s="147"/>
      <c r="D1196" s="147"/>
    </row>
    <row r="1197" spans="1:11" ht="21" customHeight="1">
      <c r="B1197" s="139"/>
      <c r="C1197" s="147"/>
      <c r="D1197" s="147"/>
    </row>
    <row r="1198" spans="1:11" ht="21" customHeight="1">
      <c r="B1198" s="139"/>
      <c r="C1198" s="147"/>
      <c r="D1198" s="147"/>
    </row>
    <row r="1199" spans="1:11" ht="21" customHeight="1">
      <c r="B1199" s="139"/>
      <c r="C1199" s="147"/>
      <c r="D1199" s="147"/>
      <c r="F1199" s="114" t="s">
        <v>533</v>
      </c>
      <c r="H1199" s="280">
        <f>開票立会人入力シート!K34</f>
        <v>0</v>
      </c>
    </row>
    <row r="1200" spans="1:11" ht="21" customHeight="1">
      <c r="B1200" s="139"/>
      <c r="C1200" s="147"/>
      <c r="D1200" s="147"/>
    </row>
    <row r="1201" spans="1:12" ht="21" customHeight="1">
      <c r="B1201" s="139"/>
      <c r="C1201" s="147"/>
      <c r="D1201" s="147"/>
    </row>
    <row r="1202" spans="1:12" ht="21" customHeight="1">
      <c r="B1202" s="139"/>
      <c r="C1202" s="147"/>
      <c r="D1202" s="147"/>
    </row>
    <row r="1203" spans="1:12" ht="21" customHeight="1">
      <c r="B1203" s="139"/>
      <c r="C1203" s="147"/>
      <c r="D1203" s="147"/>
    </row>
    <row r="1204" spans="1:12" ht="21" customHeight="1">
      <c r="B1204" s="139"/>
      <c r="C1204" s="147"/>
      <c r="D1204" s="147"/>
      <c r="F1204" s="114" t="s">
        <v>534</v>
      </c>
      <c r="H1204" s="142">
        <f>開票立会人入力シート!G34</f>
        <v>0</v>
      </c>
      <c r="I1204" s="281"/>
      <c r="J1204" s="154">
        <f>開票立会人入力シート!I34</f>
        <v>0</v>
      </c>
      <c r="K1204" s="148"/>
      <c r="L1204" s="135"/>
    </row>
    <row r="1205" spans="1:12" ht="21" customHeight="1">
      <c r="B1205" s="139"/>
      <c r="C1205" s="147"/>
      <c r="D1205" s="147"/>
    </row>
    <row r="1206" spans="1:12" ht="21" customHeight="1">
      <c r="B1206" s="139"/>
      <c r="C1206" s="147"/>
      <c r="D1206" s="147"/>
    </row>
    <row r="1207" spans="1:12" ht="21" customHeight="1">
      <c r="B1207" s="139"/>
      <c r="C1207" s="147"/>
      <c r="D1207" s="147"/>
    </row>
    <row r="1210" spans="1:12" ht="21" customHeight="1">
      <c r="B1210" s="114" t="s">
        <v>544</v>
      </c>
      <c r="D1210" s="933">
        <f>入力シート!C8</f>
        <v>0</v>
      </c>
      <c r="E1210" s="933"/>
      <c r="F1210" s="154">
        <f>入力シート!C10</f>
        <v>0</v>
      </c>
      <c r="H1210" s="140" t="s">
        <v>515</v>
      </c>
    </row>
    <row r="1212" spans="1:12" ht="21" customHeight="1">
      <c r="D1212" s="133"/>
      <c r="E1212" s="133"/>
      <c r="F1212" s="134"/>
      <c r="G1212" s="133"/>
      <c r="I1212" s="927"/>
      <c r="J1212" s="927"/>
      <c r="K1212" s="928"/>
      <c r="L1212" s="928"/>
    </row>
    <row r="1213" spans="1:12" ht="21" customHeight="1">
      <c r="D1213" s="133"/>
      <c r="E1213" s="133"/>
      <c r="F1213" s="134"/>
      <c r="G1213" s="133"/>
      <c r="I1213" s="135"/>
      <c r="J1213" s="135"/>
      <c r="K1213" s="136"/>
      <c r="L1213" s="136"/>
    </row>
    <row r="1214" spans="1:12" ht="21" customHeight="1">
      <c r="D1214" s="133"/>
      <c r="E1214" s="133"/>
      <c r="F1214" s="134"/>
      <c r="G1214" s="133"/>
      <c r="I1214" s="135"/>
      <c r="J1214" s="135"/>
      <c r="K1214" s="136"/>
      <c r="L1214" s="136"/>
    </row>
    <row r="1215" spans="1:12" ht="21" customHeight="1">
      <c r="D1215" s="133"/>
      <c r="E1215" s="133"/>
      <c r="F1215" s="134"/>
      <c r="G1215" s="133"/>
      <c r="I1215" s="135"/>
      <c r="J1215" s="135"/>
      <c r="K1215" s="136"/>
      <c r="L1215" s="136"/>
    </row>
    <row r="1216" spans="1:12" ht="21" customHeight="1">
      <c r="A1216" s="137"/>
    </row>
    <row r="1217" spans="1:15" ht="21" customHeight="1">
      <c r="O1217" s="138" t="s">
        <v>455</v>
      </c>
    </row>
    <row r="1221" spans="1:15" ht="21" customHeight="1">
      <c r="A1221" s="917" t="s">
        <v>566</v>
      </c>
      <c r="B1221" s="917"/>
      <c r="C1221" s="917"/>
      <c r="D1221" s="917"/>
      <c r="E1221" s="917"/>
      <c r="F1221" s="917"/>
      <c r="G1221" s="917"/>
      <c r="H1221" s="917"/>
      <c r="I1221" s="917"/>
      <c r="J1221" s="917"/>
      <c r="K1221" s="917"/>
      <c r="L1221" s="917"/>
      <c r="M1221" s="917"/>
      <c r="N1221" s="917"/>
    </row>
    <row r="1226" spans="1:15" ht="21" customHeight="1">
      <c r="A1226" s="289" t="s">
        <v>1336</v>
      </c>
    </row>
    <row r="1227" spans="1:15" ht="21" customHeight="1">
      <c r="A1227" s="289" t="s">
        <v>726</v>
      </c>
      <c r="H1227" s="146"/>
      <c r="J1227" s="146"/>
      <c r="K1227" s="146"/>
    </row>
    <row r="1228" spans="1:15" ht="21" customHeight="1">
      <c r="H1228" s="146"/>
      <c r="I1228" s="146"/>
      <c r="J1228" s="146"/>
      <c r="K1228" s="146"/>
    </row>
    <row r="1229" spans="1:15" ht="21" customHeight="1">
      <c r="H1229" s="146"/>
      <c r="J1229" s="146"/>
    </row>
    <row r="1232" spans="1:15" ht="21" customHeight="1">
      <c r="B1232" s="931" t="str">
        <f>開票立会人入力シート!F35</f>
        <v>令和-118年1月0日</v>
      </c>
      <c r="C1232" s="932"/>
      <c r="D1232" s="932"/>
    </row>
    <row r="1233" spans="2:12" ht="21" customHeight="1">
      <c r="B1233" s="139"/>
      <c r="C1233" s="147"/>
      <c r="D1233" s="147"/>
    </row>
    <row r="1234" spans="2:12" ht="21" customHeight="1">
      <c r="B1234" s="139"/>
      <c r="C1234" s="147"/>
      <c r="D1234" s="147"/>
    </row>
    <row r="1235" spans="2:12" ht="21" customHeight="1">
      <c r="B1235" s="139"/>
      <c r="C1235" s="147"/>
      <c r="D1235" s="147"/>
    </row>
    <row r="1236" spans="2:12" ht="21" customHeight="1">
      <c r="B1236" s="139"/>
      <c r="C1236" s="147"/>
      <c r="D1236" s="147"/>
    </row>
    <row r="1237" spans="2:12" ht="21" customHeight="1">
      <c r="B1237" s="139"/>
      <c r="C1237" s="147"/>
      <c r="D1237" s="147"/>
      <c r="F1237" s="114" t="s">
        <v>533</v>
      </c>
      <c r="H1237" s="280">
        <f>開票立会人入力シート!K35</f>
        <v>0</v>
      </c>
    </row>
    <row r="1238" spans="2:12" ht="21" customHeight="1">
      <c r="B1238" s="139"/>
      <c r="C1238" s="147"/>
      <c r="D1238" s="147"/>
    </row>
    <row r="1239" spans="2:12" ht="21" customHeight="1">
      <c r="B1239" s="139"/>
      <c r="C1239" s="147"/>
      <c r="D1239" s="147"/>
    </row>
    <row r="1240" spans="2:12" ht="21" customHeight="1">
      <c r="B1240" s="139"/>
      <c r="C1240" s="147"/>
      <c r="D1240" s="147"/>
    </row>
    <row r="1241" spans="2:12" ht="21" customHeight="1">
      <c r="B1241" s="139"/>
      <c r="C1241" s="147"/>
      <c r="D1241" s="147"/>
    </row>
    <row r="1242" spans="2:12" ht="21" customHeight="1">
      <c r="B1242" s="139"/>
      <c r="C1242" s="147"/>
      <c r="D1242" s="147"/>
      <c r="F1242" s="114" t="s">
        <v>534</v>
      </c>
      <c r="H1242" s="142">
        <f>開票立会人入力シート!G35</f>
        <v>0</v>
      </c>
      <c r="I1242" s="281"/>
      <c r="J1242" s="154">
        <f>開票立会人入力シート!I35</f>
        <v>0</v>
      </c>
      <c r="K1242" s="148"/>
      <c r="L1242" s="135"/>
    </row>
    <row r="1243" spans="2:12" ht="21" customHeight="1">
      <c r="B1243" s="139"/>
      <c r="C1243" s="147"/>
      <c r="D1243" s="147"/>
    </row>
    <row r="1244" spans="2:12" ht="21" customHeight="1">
      <c r="B1244" s="139"/>
      <c r="C1244" s="147"/>
      <c r="D1244" s="147"/>
    </row>
    <row r="1245" spans="2:12" ht="21" customHeight="1">
      <c r="B1245" s="139"/>
      <c r="C1245" s="147"/>
      <c r="D1245" s="147"/>
    </row>
    <row r="1248" spans="2:12" ht="21" customHeight="1">
      <c r="B1248" s="114" t="s">
        <v>544</v>
      </c>
      <c r="D1248" s="933">
        <f>入力シート!C8</f>
        <v>0</v>
      </c>
      <c r="E1248" s="933"/>
      <c r="F1248" s="154">
        <f>入力シート!C10</f>
        <v>0</v>
      </c>
      <c r="H1248" s="140" t="s">
        <v>515</v>
      </c>
    </row>
    <row r="1250" spans="1:15" ht="21" customHeight="1">
      <c r="D1250" s="133"/>
      <c r="E1250" s="133"/>
      <c r="F1250" s="134"/>
      <c r="G1250" s="133"/>
      <c r="I1250" s="927"/>
      <c r="J1250" s="927"/>
      <c r="K1250" s="928"/>
      <c r="L1250" s="928"/>
    </row>
    <row r="1251" spans="1:15" ht="21" customHeight="1">
      <c r="D1251" s="133"/>
      <c r="E1251" s="133"/>
      <c r="F1251" s="134"/>
      <c r="G1251" s="133"/>
      <c r="I1251" s="135"/>
      <c r="J1251" s="135"/>
      <c r="K1251" s="136"/>
      <c r="L1251" s="136"/>
    </row>
    <row r="1252" spans="1:15" ht="21" customHeight="1">
      <c r="D1252" s="133"/>
      <c r="E1252" s="133"/>
      <c r="F1252" s="134"/>
      <c r="G1252" s="133"/>
      <c r="I1252" s="135"/>
      <c r="J1252" s="135"/>
      <c r="K1252" s="136"/>
      <c r="L1252" s="136"/>
    </row>
    <row r="1253" spans="1:15" ht="21" customHeight="1">
      <c r="D1253" s="133"/>
      <c r="E1253" s="133"/>
      <c r="F1253" s="134"/>
      <c r="G1253" s="133"/>
      <c r="I1253" s="135"/>
      <c r="J1253" s="135"/>
      <c r="K1253" s="136"/>
      <c r="L1253" s="136"/>
    </row>
    <row r="1254" spans="1:15" ht="21" customHeight="1">
      <c r="A1254" s="137"/>
    </row>
    <row r="1255" spans="1:15" ht="21" customHeight="1">
      <c r="O1255" s="138" t="s">
        <v>455</v>
      </c>
    </row>
    <row r="1259" spans="1:15" ht="21" customHeight="1">
      <c r="A1259" s="917" t="s">
        <v>566</v>
      </c>
      <c r="B1259" s="917"/>
      <c r="C1259" s="917"/>
      <c r="D1259" s="917"/>
      <c r="E1259" s="917"/>
      <c r="F1259" s="917"/>
      <c r="G1259" s="917"/>
      <c r="H1259" s="917"/>
      <c r="I1259" s="917"/>
      <c r="J1259" s="917"/>
      <c r="K1259" s="917"/>
      <c r="L1259" s="917"/>
      <c r="M1259" s="917"/>
      <c r="N1259" s="917"/>
    </row>
    <row r="1264" spans="1:15" ht="21" customHeight="1">
      <c r="A1264" s="289" t="s">
        <v>1336</v>
      </c>
    </row>
    <row r="1265" spans="1:12" ht="21" customHeight="1">
      <c r="A1265" s="289" t="s">
        <v>726</v>
      </c>
      <c r="H1265" s="146"/>
      <c r="J1265" s="146"/>
      <c r="K1265" s="146"/>
    </row>
    <row r="1266" spans="1:12" ht="21" customHeight="1">
      <c r="H1266" s="146"/>
      <c r="I1266" s="146"/>
      <c r="J1266" s="146"/>
      <c r="K1266" s="146"/>
    </row>
    <row r="1267" spans="1:12" ht="21" customHeight="1">
      <c r="H1267" s="146"/>
      <c r="J1267" s="146"/>
    </row>
    <row r="1270" spans="1:12" ht="21" customHeight="1">
      <c r="B1270" s="931" t="str">
        <f>開票立会人入力シート!F36</f>
        <v>令和-118年1月0日</v>
      </c>
      <c r="C1270" s="932"/>
      <c r="D1270" s="932"/>
    </row>
    <row r="1271" spans="1:12" ht="21" customHeight="1">
      <c r="B1271" s="139"/>
      <c r="C1271" s="147"/>
      <c r="D1271" s="147"/>
    </row>
    <row r="1272" spans="1:12" ht="21" customHeight="1">
      <c r="B1272" s="139"/>
      <c r="C1272" s="147"/>
      <c r="D1272" s="147"/>
    </row>
    <row r="1273" spans="1:12" ht="21" customHeight="1">
      <c r="B1273" s="139"/>
      <c r="C1273" s="147"/>
      <c r="D1273" s="147"/>
    </row>
    <row r="1274" spans="1:12" ht="21" customHeight="1">
      <c r="B1274" s="139"/>
      <c r="C1274" s="147"/>
      <c r="D1274" s="147"/>
    </row>
    <row r="1275" spans="1:12" ht="21" customHeight="1">
      <c r="B1275" s="139"/>
      <c r="C1275" s="147"/>
      <c r="D1275" s="147"/>
      <c r="F1275" s="114" t="s">
        <v>533</v>
      </c>
      <c r="H1275" s="280">
        <f>開票立会人入力シート!K36</f>
        <v>0</v>
      </c>
    </row>
    <row r="1276" spans="1:12" ht="21" customHeight="1">
      <c r="B1276" s="139"/>
      <c r="C1276" s="147"/>
      <c r="D1276" s="147"/>
    </row>
    <row r="1277" spans="1:12" ht="21" customHeight="1">
      <c r="B1277" s="139"/>
      <c r="C1277" s="147"/>
      <c r="D1277" s="147"/>
    </row>
    <row r="1278" spans="1:12" ht="21" customHeight="1">
      <c r="B1278" s="139"/>
      <c r="C1278" s="147"/>
      <c r="D1278" s="147"/>
    </row>
    <row r="1279" spans="1:12" ht="21" customHeight="1">
      <c r="B1279" s="139"/>
      <c r="C1279" s="147"/>
      <c r="D1279" s="147"/>
    </row>
    <row r="1280" spans="1:12" ht="21" customHeight="1">
      <c r="B1280" s="139"/>
      <c r="C1280" s="147"/>
      <c r="D1280" s="147"/>
      <c r="F1280" s="114" t="s">
        <v>534</v>
      </c>
      <c r="H1280" s="142">
        <f>開票立会人入力シート!G36</f>
        <v>0</v>
      </c>
      <c r="I1280" s="281"/>
      <c r="J1280" s="154">
        <f>開票立会人入力シート!I36</f>
        <v>0</v>
      </c>
      <c r="K1280" s="148"/>
      <c r="L1280" s="135"/>
    </row>
    <row r="1281" spans="1:15" ht="21" customHeight="1">
      <c r="B1281" s="139"/>
      <c r="C1281" s="147"/>
      <c r="D1281" s="147"/>
    </row>
    <row r="1282" spans="1:15" ht="21" customHeight="1">
      <c r="B1282" s="139"/>
      <c r="C1282" s="147"/>
      <c r="D1282" s="147"/>
    </row>
    <row r="1283" spans="1:15" ht="21" customHeight="1">
      <c r="B1283" s="139"/>
      <c r="C1283" s="147"/>
      <c r="D1283" s="147"/>
    </row>
    <row r="1286" spans="1:15" ht="21" customHeight="1">
      <c r="B1286" s="114" t="s">
        <v>544</v>
      </c>
      <c r="D1286" s="933">
        <f>入力シート!C8</f>
        <v>0</v>
      </c>
      <c r="E1286" s="933"/>
      <c r="F1286" s="154">
        <f>入力シート!C10</f>
        <v>0</v>
      </c>
      <c r="H1286" s="140" t="s">
        <v>515</v>
      </c>
    </row>
    <row r="1288" spans="1:15" ht="21" customHeight="1">
      <c r="D1288" s="133"/>
      <c r="E1288" s="133"/>
      <c r="F1288" s="134"/>
      <c r="G1288" s="133"/>
      <c r="I1288" s="927"/>
      <c r="J1288" s="927"/>
      <c r="K1288" s="928"/>
      <c r="L1288" s="928"/>
    </row>
    <row r="1289" spans="1:15" ht="21" customHeight="1">
      <c r="D1289" s="133"/>
      <c r="E1289" s="133"/>
      <c r="F1289" s="134"/>
      <c r="G1289" s="133"/>
      <c r="I1289" s="135"/>
      <c r="J1289" s="135"/>
      <c r="K1289" s="136"/>
      <c r="L1289" s="136"/>
    </row>
    <row r="1290" spans="1:15" ht="21" customHeight="1">
      <c r="D1290" s="133"/>
      <c r="E1290" s="133"/>
      <c r="F1290" s="134"/>
      <c r="G1290" s="133"/>
      <c r="I1290" s="135"/>
      <c r="J1290" s="135"/>
      <c r="K1290" s="136"/>
      <c r="L1290" s="136"/>
    </row>
    <row r="1291" spans="1:15" ht="21" customHeight="1">
      <c r="D1291" s="133"/>
      <c r="E1291" s="133"/>
      <c r="F1291" s="134"/>
      <c r="G1291" s="133"/>
      <c r="I1291" s="135"/>
      <c r="J1291" s="135"/>
      <c r="K1291" s="136"/>
      <c r="L1291" s="136"/>
    </row>
    <row r="1292" spans="1:15" ht="21" customHeight="1">
      <c r="A1292" s="137"/>
    </row>
    <row r="1293" spans="1:15" ht="21" customHeight="1">
      <c r="O1293" s="138" t="s">
        <v>455</v>
      </c>
    </row>
    <row r="1297" spans="1:14" ht="21" customHeight="1">
      <c r="A1297" s="917" t="s">
        <v>566</v>
      </c>
      <c r="B1297" s="917"/>
      <c r="C1297" s="917"/>
      <c r="D1297" s="917"/>
      <c r="E1297" s="917"/>
      <c r="F1297" s="917"/>
      <c r="G1297" s="917"/>
      <c r="H1297" s="917"/>
      <c r="I1297" s="917"/>
      <c r="J1297" s="917"/>
      <c r="K1297" s="917"/>
      <c r="L1297" s="917"/>
      <c r="M1297" s="917"/>
      <c r="N1297" s="917"/>
    </row>
    <row r="1302" spans="1:14" ht="21" customHeight="1">
      <c r="A1302" s="289" t="s">
        <v>1336</v>
      </c>
    </row>
    <row r="1303" spans="1:14" ht="21" customHeight="1">
      <c r="A1303" s="289" t="s">
        <v>726</v>
      </c>
      <c r="H1303" s="146"/>
      <c r="J1303" s="146"/>
      <c r="K1303" s="146"/>
    </row>
    <row r="1304" spans="1:14" ht="21" customHeight="1">
      <c r="H1304" s="146"/>
      <c r="I1304" s="146"/>
      <c r="J1304" s="146"/>
      <c r="K1304" s="146"/>
    </row>
    <row r="1305" spans="1:14" ht="21" customHeight="1">
      <c r="H1305" s="146"/>
      <c r="J1305" s="146"/>
    </row>
    <row r="1308" spans="1:14" ht="21" customHeight="1">
      <c r="B1308" s="931" t="str">
        <f>開票立会人入力シート!F37</f>
        <v>令和-118年1月0日</v>
      </c>
      <c r="C1308" s="932"/>
      <c r="D1308" s="932"/>
    </row>
    <row r="1309" spans="1:14" ht="21" customHeight="1">
      <c r="B1309" s="139"/>
      <c r="C1309" s="147"/>
      <c r="D1309" s="147"/>
    </row>
    <row r="1310" spans="1:14" ht="21" customHeight="1">
      <c r="B1310" s="139"/>
      <c r="C1310" s="147"/>
      <c r="D1310" s="147"/>
    </row>
    <row r="1311" spans="1:14" ht="21" customHeight="1">
      <c r="B1311" s="139"/>
      <c r="C1311" s="147"/>
      <c r="D1311" s="147"/>
    </row>
    <row r="1312" spans="1:14" ht="21" customHeight="1">
      <c r="B1312" s="139"/>
      <c r="C1312" s="147"/>
      <c r="D1312" s="147"/>
    </row>
    <row r="1313" spans="2:12" ht="21" customHeight="1">
      <c r="B1313" s="139"/>
      <c r="C1313" s="147"/>
      <c r="D1313" s="147"/>
      <c r="F1313" s="114" t="s">
        <v>533</v>
      </c>
      <c r="H1313" s="280">
        <f>開票立会人入力シート!K37</f>
        <v>0</v>
      </c>
    </row>
    <row r="1314" spans="2:12" ht="21" customHeight="1">
      <c r="B1314" s="139"/>
      <c r="C1314" s="147"/>
      <c r="D1314" s="147"/>
    </row>
    <row r="1315" spans="2:12" ht="21" customHeight="1">
      <c r="B1315" s="139"/>
      <c r="C1315" s="147"/>
      <c r="D1315" s="147"/>
    </row>
    <row r="1316" spans="2:12" ht="21" customHeight="1">
      <c r="B1316" s="139"/>
      <c r="C1316" s="147"/>
      <c r="D1316" s="147"/>
    </row>
    <row r="1317" spans="2:12" ht="21" customHeight="1">
      <c r="B1317" s="139"/>
      <c r="C1317" s="147"/>
      <c r="D1317" s="147"/>
    </row>
    <row r="1318" spans="2:12" ht="21" customHeight="1">
      <c r="B1318" s="139"/>
      <c r="C1318" s="147"/>
      <c r="D1318" s="147"/>
      <c r="F1318" s="114" t="s">
        <v>534</v>
      </c>
      <c r="H1318" s="142">
        <f>開票立会人入力シート!G37</f>
        <v>0</v>
      </c>
      <c r="I1318" s="281"/>
      <c r="J1318" s="154">
        <f>開票立会人入力シート!I37</f>
        <v>0</v>
      </c>
      <c r="K1318" s="148"/>
      <c r="L1318" s="135"/>
    </row>
    <row r="1319" spans="2:12" ht="21" customHeight="1">
      <c r="B1319" s="139"/>
      <c r="C1319" s="147"/>
      <c r="D1319" s="147"/>
    </row>
    <row r="1320" spans="2:12" ht="21" customHeight="1">
      <c r="B1320" s="139"/>
      <c r="C1320" s="147"/>
      <c r="D1320" s="147"/>
    </row>
    <row r="1321" spans="2:12" ht="21" customHeight="1">
      <c r="B1321" s="139"/>
      <c r="C1321" s="147"/>
      <c r="D1321" s="147"/>
    </row>
    <row r="1324" spans="2:12" ht="21" customHeight="1">
      <c r="B1324" s="114" t="s">
        <v>544</v>
      </c>
      <c r="D1324" s="933">
        <f>入力シート!C8</f>
        <v>0</v>
      </c>
      <c r="E1324" s="933"/>
      <c r="F1324" s="154">
        <f>入力シート!C10</f>
        <v>0</v>
      </c>
      <c r="H1324" s="140" t="s">
        <v>515</v>
      </c>
    </row>
    <row r="1326" spans="2:12" ht="21" customHeight="1">
      <c r="D1326" s="133"/>
      <c r="E1326" s="133"/>
      <c r="F1326" s="134"/>
      <c r="G1326" s="133"/>
      <c r="I1326" s="927"/>
      <c r="J1326" s="927"/>
      <c r="K1326" s="928"/>
      <c r="L1326" s="928"/>
    </row>
    <row r="1327" spans="2:12" ht="21" customHeight="1">
      <c r="D1327" s="133"/>
      <c r="E1327" s="133"/>
      <c r="F1327" s="134"/>
      <c r="G1327" s="133"/>
      <c r="I1327" s="135"/>
      <c r="J1327" s="135"/>
      <c r="K1327" s="136"/>
      <c r="L1327" s="136"/>
    </row>
    <row r="1328" spans="2:12" ht="21" customHeight="1">
      <c r="D1328" s="133"/>
      <c r="E1328" s="133"/>
      <c r="F1328" s="134"/>
      <c r="G1328" s="133"/>
      <c r="I1328" s="135"/>
      <c r="J1328" s="135"/>
      <c r="K1328" s="136"/>
      <c r="L1328" s="136"/>
    </row>
    <row r="1329" spans="1:15" ht="21" customHeight="1">
      <c r="D1329" s="133"/>
      <c r="E1329" s="133"/>
      <c r="F1329" s="134"/>
      <c r="G1329" s="133"/>
      <c r="I1329" s="135"/>
      <c r="J1329" s="135"/>
      <c r="K1329" s="136"/>
      <c r="L1329" s="136"/>
    </row>
    <row r="1330" spans="1:15" ht="21" customHeight="1">
      <c r="A1330" s="137"/>
    </row>
    <row r="1331" spans="1:15" ht="21" customHeight="1">
      <c r="O1331" s="138" t="s">
        <v>455</v>
      </c>
    </row>
    <row r="1335" spans="1:15" ht="21" customHeight="1">
      <c r="A1335" s="917" t="s">
        <v>566</v>
      </c>
      <c r="B1335" s="917"/>
      <c r="C1335" s="917"/>
      <c r="D1335" s="917"/>
      <c r="E1335" s="917"/>
      <c r="F1335" s="917"/>
      <c r="G1335" s="917"/>
      <c r="H1335" s="917"/>
      <c r="I1335" s="917"/>
      <c r="J1335" s="917"/>
      <c r="K1335" s="917"/>
      <c r="L1335" s="917"/>
      <c r="M1335" s="917"/>
      <c r="N1335" s="917"/>
    </row>
    <row r="1340" spans="1:15" ht="21" customHeight="1">
      <c r="A1340" s="289" t="s">
        <v>1336</v>
      </c>
    </row>
    <row r="1341" spans="1:15" ht="21" customHeight="1">
      <c r="A1341" s="289" t="s">
        <v>726</v>
      </c>
      <c r="H1341" s="146"/>
      <c r="J1341" s="146"/>
      <c r="K1341" s="146"/>
    </row>
    <row r="1342" spans="1:15" ht="21" customHeight="1">
      <c r="H1342" s="146"/>
      <c r="I1342" s="146"/>
      <c r="J1342" s="146"/>
      <c r="K1342" s="146"/>
    </row>
    <row r="1343" spans="1:15" ht="21" customHeight="1">
      <c r="H1343" s="146"/>
      <c r="J1343" s="146"/>
    </row>
    <row r="1346" spans="2:12" ht="21" customHeight="1">
      <c r="B1346" s="931" t="str">
        <f>開票立会人入力シート!F38</f>
        <v>令和-118年1月0日</v>
      </c>
      <c r="C1346" s="932"/>
      <c r="D1346" s="932"/>
    </row>
    <row r="1347" spans="2:12" ht="21" customHeight="1">
      <c r="B1347" s="139"/>
      <c r="C1347" s="147"/>
      <c r="D1347" s="147"/>
    </row>
    <row r="1348" spans="2:12" ht="21" customHeight="1">
      <c r="B1348" s="139"/>
      <c r="C1348" s="147"/>
      <c r="D1348" s="147"/>
    </row>
    <row r="1349" spans="2:12" ht="21" customHeight="1">
      <c r="B1349" s="139"/>
      <c r="C1349" s="147"/>
      <c r="D1349" s="147"/>
    </row>
    <row r="1350" spans="2:12" ht="21" customHeight="1">
      <c r="B1350" s="139"/>
      <c r="C1350" s="147"/>
      <c r="D1350" s="147"/>
    </row>
    <row r="1351" spans="2:12" ht="21" customHeight="1">
      <c r="B1351" s="139"/>
      <c r="C1351" s="147"/>
      <c r="D1351" s="147"/>
      <c r="F1351" s="114" t="s">
        <v>533</v>
      </c>
      <c r="H1351" s="280">
        <f>開票立会人入力シート!K38</f>
        <v>0</v>
      </c>
    </row>
    <row r="1352" spans="2:12" ht="21" customHeight="1">
      <c r="B1352" s="139"/>
      <c r="C1352" s="147"/>
      <c r="D1352" s="147"/>
    </row>
    <row r="1353" spans="2:12" ht="21" customHeight="1">
      <c r="B1353" s="139"/>
      <c r="C1353" s="147"/>
      <c r="D1353" s="147"/>
    </row>
    <row r="1354" spans="2:12" ht="21" customHeight="1">
      <c r="B1354" s="139"/>
      <c r="C1354" s="147"/>
      <c r="D1354" s="147"/>
    </row>
    <row r="1355" spans="2:12" ht="21" customHeight="1">
      <c r="B1355" s="139"/>
      <c r="C1355" s="147"/>
      <c r="D1355" s="147"/>
    </row>
    <row r="1356" spans="2:12" ht="21" customHeight="1">
      <c r="B1356" s="139"/>
      <c r="C1356" s="147"/>
      <c r="D1356" s="147"/>
      <c r="F1356" s="114" t="s">
        <v>534</v>
      </c>
      <c r="H1356" s="142">
        <f>開票立会人入力シート!G38</f>
        <v>0</v>
      </c>
      <c r="I1356" s="281"/>
      <c r="J1356" s="154">
        <f>開票立会人入力シート!I38</f>
        <v>0</v>
      </c>
      <c r="K1356" s="148"/>
      <c r="L1356" s="135"/>
    </row>
    <row r="1357" spans="2:12" ht="21" customHeight="1">
      <c r="B1357" s="139"/>
      <c r="C1357" s="147"/>
      <c r="D1357" s="147"/>
    </row>
    <row r="1358" spans="2:12" ht="21" customHeight="1">
      <c r="B1358" s="139"/>
      <c r="C1358" s="147"/>
      <c r="D1358" s="147"/>
    </row>
    <row r="1359" spans="2:12" ht="21" customHeight="1">
      <c r="B1359" s="139"/>
      <c r="C1359" s="147"/>
      <c r="D1359" s="147"/>
    </row>
    <row r="1362" spans="1:15" ht="21" customHeight="1">
      <c r="B1362" s="114" t="s">
        <v>544</v>
      </c>
      <c r="D1362" s="933">
        <f>入力シート!C8</f>
        <v>0</v>
      </c>
      <c r="E1362" s="933"/>
      <c r="F1362" s="154">
        <f>入力シート!C10</f>
        <v>0</v>
      </c>
      <c r="H1362" s="140" t="s">
        <v>515</v>
      </c>
    </row>
    <row r="1364" spans="1:15" ht="21" customHeight="1">
      <c r="D1364" s="133"/>
      <c r="E1364" s="133"/>
      <c r="F1364" s="134"/>
      <c r="G1364" s="133"/>
      <c r="I1364" s="927"/>
      <c r="J1364" s="927"/>
      <c r="K1364" s="928"/>
      <c r="L1364" s="928"/>
    </row>
    <row r="1365" spans="1:15" ht="21" customHeight="1">
      <c r="D1365" s="133"/>
      <c r="E1365" s="133"/>
      <c r="F1365" s="134"/>
      <c r="G1365" s="133"/>
      <c r="I1365" s="135"/>
      <c r="J1365" s="135"/>
      <c r="K1365" s="136"/>
      <c r="L1365" s="136"/>
    </row>
    <row r="1366" spans="1:15" ht="21" customHeight="1">
      <c r="D1366" s="133"/>
      <c r="E1366" s="133"/>
      <c r="F1366" s="134"/>
      <c r="G1366" s="133"/>
      <c r="I1366" s="135"/>
      <c r="J1366" s="135"/>
      <c r="K1366" s="136"/>
      <c r="L1366" s="136"/>
    </row>
    <row r="1367" spans="1:15" ht="21" customHeight="1">
      <c r="D1367" s="133"/>
      <c r="E1367" s="133"/>
      <c r="F1367" s="134"/>
      <c r="G1367" s="133"/>
      <c r="I1367" s="135"/>
      <c r="J1367" s="135"/>
      <c r="K1367" s="136"/>
      <c r="L1367" s="136"/>
    </row>
    <row r="1368" spans="1:15" ht="21" customHeight="1">
      <c r="A1368" s="137"/>
    </row>
    <row r="1369" spans="1:15" ht="21" customHeight="1">
      <c r="O1369" s="138" t="s">
        <v>455</v>
      </c>
    </row>
    <row r="1373" spans="1:15" ht="21" customHeight="1">
      <c r="A1373" s="917" t="s">
        <v>566</v>
      </c>
      <c r="B1373" s="917"/>
      <c r="C1373" s="917"/>
      <c r="D1373" s="917"/>
      <c r="E1373" s="917"/>
      <c r="F1373" s="917"/>
      <c r="G1373" s="917"/>
      <c r="H1373" s="917"/>
      <c r="I1373" s="917"/>
      <c r="J1373" s="917"/>
      <c r="K1373" s="917"/>
      <c r="L1373" s="917"/>
      <c r="M1373" s="917"/>
      <c r="N1373" s="917"/>
    </row>
    <row r="1378" spans="1:11" ht="21" customHeight="1">
      <c r="A1378" s="289" t="s">
        <v>1336</v>
      </c>
    </row>
    <row r="1379" spans="1:11" ht="21" customHeight="1">
      <c r="A1379" s="289" t="s">
        <v>726</v>
      </c>
      <c r="H1379" s="146"/>
      <c r="J1379" s="146"/>
      <c r="K1379" s="146"/>
    </row>
    <row r="1380" spans="1:11" ht="21" customHeight="1">
      <c r="H1380" s="146"/>
      <c r="I1380" s="146"/>
      <c r="J1380" s="146"/>
      <c r="K1380" s="146"/>
    </row>
    <row r="1381" spans="1:11" ht="21" customHeight="1">
      <c r="H1381" s="146"/>
      <c r="J1381" s="146"/>
    </row>
    <row r="1384" spans="1:11" ht="21" customHeight="1">
      <c r="B1384" s="931" t="str">
        <f>開票立会人入力シート!F39</f>
        <v>令和-118年1月0日</v>
      </c>
      <c r="C1384" s="932"/>
      <c r="D1384" s="932"/>
    </row>
    <row r="1385" spans="1:11" ht="21" customHeight="1">
      <c r="B1385" s="139"/>
      <c r="C1385" s="147"/>
      <c r="D1385" s="147"/>
    </row>
    <row r="1386" spans="1:11" ht="21" customHeight="1">
      <c r="B1386" s="139"/>
      <c r="C1386" s="147"/>
      <c r="D1386" s="147"/>
    </row>
    <row r="1387" spans="1:11" ht="21" customHeight="1">
      <c r="B1387" s="139"/>
      <c r="C1387" s="147"/>
      <c r="D1387" s="147"/>
    </row>
    <row r="1388" spans="1:11" ht="21" customHeight="1">
      <c r="B1388" s="139"/>
      <c r="C1388" s="147"/>
      <c r="D1388" s="147"/>
    </row>
    <row r="1389" spans="1:11" ht="21" customHeight="1">
      <c r="B1389" s="139"/>
      <c r="C1389" s="147"/>
      <c r="D1389" s="147"/>
      <c r="F1389" s="114" t="s">
        <v>533</v>
      </c>
      <c r="H1389" s="280">
        <f>開票立会人入力シート!K39</f>
        <v>0</v>
      </c>
    </row>
    <row r="1390" spans="1:11" ht="21" customHeight="1">
      <c r="B1390" s="139"/>
      <c r="C1390" s="147"/>
      <c r="D1390" s="147"/>
    </row>
    <row r="1391" spans="1:11" ht="21" customHeight="1">
      <c r="B1391" s="139"/>
      <c r="C1391" s="147"/>
      <c r="D1391" s="147"/>
    </row>
    <row r="1392" spans="1:11" ht="21" customHeight="1">
      <c r="B1392" s="139"/>
      <c r="C1392" s="147"/>
      <c r="D1392" s="147"/>
    </row>
    <row r="1393" spans="1:15" ht="21" customHeight="1">
      <c r="B1393" s="139"/>
      <c r="C1393" s="147"/>
      <c r="D1393" s="147"/>
    </row>
    <row r="1394" spans="1:15" ht="21" customHeight="1">
      <c r="B1394" s="139"/>
      <c r="C1394" s="147"/>
      <c r="D1394" s="147"/>
      <c r="F1394" s="114" t="s">
        <v>534</v>
      </c>
      <c r="H1394" s="142">
        <f>開票立会人入力シート!G39</f>
        <v>0</v>
      </c>
      <c r="I1394" s="281"/>
      <c r="J1394" s="154">
        <f>開票立会人入力シート!I39</f>
        <v>0</v>
      </c>
      <c r="K1394" s="148"/>
      <c r="L1394" s="135"/>
    </row>
    <row r="1395" spans="1:15" ht="21" customHeight="1">
      <c r="B1395" s="139"/>
      <c r="C1395" s="147"/>
      <c r="D1395" s="147"/>
    </row>
    <row r="1396" spans="1:15" ht="21" customHeight="1">
      <c r="B1396" s="139"/>
      <c r="C1396" s="147"/>
      <c r="D1396" s="147"/>
    </row>
    <row r="1397" spans="1:15" ht="21" customHeight="1">
      <c r="B1397" s="139"/>
      <c r="C1397" s="147"/>
      <c r="D1397" s="147"/>
    </row>
    <row r="1400" spans="1:15" ht="21" customHeight="1">
      <c r="B1400" s="114" t="s">
        <v>544</v>
      </c>
      <c r="D1400" s="933">
        <f>入力シート!C8</f>
        <v>0</v>
      </c>
      <c r="E1400" s="933"/>
      <c r="F1400" s="154">
        <f>入力シート!C10</f>
        <v>0</v>
      </c>
      <c r="H1400" s="140" t="s">
        <v>515</v>
      </c>
    </row>
    <row r="1402" spans="1:15" ht="21" customHeight="1">
      <c r="D1402" s="133"/>
      <c r="E1402" s="133"/>
      <c r="F1402" s="134"/>
      <c r="G1402" s="133"/>
      <c r="I1402" s="927"/>
      <c r="J1402" s="927"/>
      <c r="K1402" s="928"/>
      <c r="L1402" s="928"/>
    </row>
    <row r="1403" spans="1:15" ht="21" customHeight="1">
      <c r="D1403" s="133"/>
      <c r="E1403" s="133"/>
      <c r="F1403" s="134"/>
      <c r="G1403" s="133"/>
      <c r="I1403" s="135"/>
      <c r="J1403" s="135"/>
      <c r="K1403" s="136"/>
      <c r="L1403" s="136"/>
    </row>
    <row r="1404" spans="1:15" ht="21" customHeight="1">
      <c r="D1404" s="133"/>
      <c r="E1404" s="133"/>
      <c r="F1404" s="134"/>
      <c r="G1404" s="133"/>
      <c r="I1404" s="135"/>
      <c r="J1404" s="135"/>
      <c r="K1404" s="136"/>
      <c r="L1404" s="136"/>
    </row>
    <row r="1405" spans="1:15" ht="21" customHeight="1">
      <c r="D1405" s="133"/>
      <c r="E1405" s="133"/>
      <c r="F1405" s="134"/>
      <c r="G1405" s="133"/>
      <c r="I1405" s="135"/>
      <c r="J1405" s="135"/>
      <c r="K1405" s="136"/>
      <c r="L1405" s="136"/>
    </row>
    <row r="1406" spans="1:15" ht="21" customHeight="1">
      <c r="A1406" s="137"/>
    </row>
    <row r="1407" spans="1:15" ht="21" customHeight="1">
      <c r="O1407" s="138" t="s">
        <v>455</v>
      </c>
    </row>
    <row r="1411" spans="1:14" ht="21" customHeight="1">
      <c r="A1411" s="917" t="s">
        <v>566</v>
      </c>
      <c r="B1411" s="917"/>
      <c r="C1411" s="917"/>
      <c r="D1411" s="917"/>
      <c r="E1411" s="917"/>
      <c r="F1411" s="917"/>
      <c r="G1411" s="917"/>
      <c r="H1411" s="917"/>
      <c r="I1411" s="917"/>
      <c r="J1411" s="917"/>
      <c r="K1411" s="917"/>
      <c r="L1411" s="917"/>
      <c r="M1411" s="917"/>
      <c r="N1411" s="917"/>
    </row>
    <row r="1416" spans="1:14" ht="21" customHeight="1">
      <c r="A1416" s="289" t="s">
        <v>1336</v>
      </c>
    </row>
    <row r="1417" spans="1:14" ht="21" customHeight="1">
      <c r="A1417" s="289" t="s">
        <v>726</v>
      </c>
      <c r="H1417" s="146"/>
      <c r="J1417" s="146"/>
      <c r="K1417" s="146"/>
    </row>
    <row r="1418" spans="1:14" ht="21" customHeight="1">
      <c r="H1418" s="146"/>
      <c r="I1418" s="146"/>
      <c r="J1418" s="146"/>
      <c r="K1418" s="146"/>
    </row>
    <row r="1419" spans="1:14" ht="21" customHeight="1">
      <c r="H1419" s="146"/>
      <c r="J1419" s="146"/>
    </row>
    <row r="1422" spans="1:14" ht="21" customHeight="1">
      <c r="B1422" s="931" t="str">
        <f>開票立会人入力シート!F40</f>
        <v>令和-118年1月0日</v>
      </c>
      <c r="C1422" s="932"/>
      <c r="D1422" s="932"/>
    </row>
    <row r="1423" spans="1:14" ht="21" customHeight="1">
      <c r="B1423" s="139"/>
      <c r="C1423" s="147"/>
      <c r="D1423" s="147"/>
    </row>
    <row r="1424" spans="1:14" ht="21" customHeight="1">
      <c r="B1424" s="139"/>
      <c r="C1424" s="147"/>
      <c r="D1424" s="147"/>
    </row>
    <row r="1425" spans="2:12" ht="21" customHeight="1">
      <c r="B1425" s="139"/>
      <c r="C1425" s="147"/>
      <c r="D1425" s="147"/>
    </row>
    <row r="1426" spans="2:12" ht="21" customHeight="1">
      <c r="B1426" s="139"/>
      <c r="C1426" s="147"/>
      <c r="D1426" s="147"/>
    </row>
    <row r="1427" spans="2:12" ht="21" customHeight="1">
      <c r="B1427" s="139"/>
      <c r="C1427" s="147"/>
      <c r="D1427" s="147"/>
      <c r="F1427" s="114" t="s">
        <v>533</v>
      </c>
      <c r="H1427" s="280">
        <f>開票立会人入力シート!K40</f>
        <v>0</v>
      </c>
    </row>
    <row r="1428" spans="2:12" ht="21" customHeight="1">
      <c r="B1428" s="139"/>
      <c r="C1428" s="147"/>
      <c r="D1428" s="147"/>
    </row>
    <row r="1429" spans="2:12" ht="21" customHeight="1">
      <c r="B1429" s="139"/>
      <c r="C1429" s="147"/>
      <c r="D1429" s="147"/>
    </row>
    <row r="1430" spans="2:12" ht="21" customHeight="1">
      <c r="B1430" s="139"/>
      <c r="C1430" s="147"/>
      <c r="D1430" s="147"/>
    </row>
    <row r="1431" spans="2:12" ht="21" customHeight="1">
      <c r="B1431" s="139"/>
      <c r="C1431" s="147"/>
      <c r="D1431" s="147"/>
    </row>
    <row r="1432" spans="2:12" ht="21" customHeight="1">
      <c r="B1432" s="139"/>
      <c r="C1432" s="147"/>
      <c r="D1432" s="147"/>
      <c r="F1432" s="114" t="s">
        <v>534</v>
      </c>
      <c r="H1432" s="142">
        <f>開票立会人入力シート!G40</f>
        <v>0</v>
      </c>
      <c r="I1432" s="281"/>
      <c r="J1432" s="154">
        <f>開票立会人入力シート!I40</f>
        <v>0</v>
      </c>
      <c r="K1432" s="148"/>
      <c r="L1432" s="135"/>
    </row>
    <row r="1433" spans="2:12" ht="21" customHeight="1">
      <c r="B1433" s="139"/>
      <c r="C1433" s="147"/>
      <c r="D1433" s="147"/>
    </row>
    <row r="1434" spans="2:12" ht="21" customHeight="1">
      <c r="B1434" s="139"/>
      <c r="C1434" s="147"/>
      <c r="D1434" s="147"/>
    </row>
    <row r="1435" spans="2:12" ht="21" customHeight="1">
      <c r="B1435" s="139"/>
      <c r="C1435" s="147"/>
      <c r="D1435" s="147"/>
    </row>
    <row r="1438" spans="2:12" ht="21" customHeight="1">
      <c r="B1438" s="114" t="s">
        <v>544</v>
      </c>
      <c r="D1438" s="933">
        <f>入力シート!C8</f>
        <v>0</v>
      </c>
      <c r="E1438" s="933"/>
      <c r="F1438" s="154">
        <f>入力シート!C10</f>
        <v>0</v>
      </c>
      <c r="H1438" s="140" t="s">
        <v>515</v>
      </c>
    </row>
    <row r="1440" spans="2:12" ht="21" customHeight="1">
      <c r="D1440" s="133"/>
      <c r="E1440" s="133"/>
      <c r="F1440" s="134"/>
      <c r="G1440" s="133"/>
      <c r="I1440" s="927"/>
      <c r="J1440" s="927"/>
      <c r="K1440" s="928"/>
      <c r="L1440" s="928"/>
    </row>
    <row r="1441" spans="1:15" ht="21" customHeight="1">
      <c r="D1441" s="133"/>
      <c r="E1441" s="133"/>
      <c r="F1441" s="134"/>
      <c r="G1441" s="133"/>
      <c r="I1441" s="135"/>
      <c r="J1441" s="135"/>
      <c r="K1441" s="136"/>
      <c r="L1441" s="136"/>
    </row>
    <row r="1442" spans="1:15" ht="21" customHeight="1">
      <c r="D1442" s="133"/>
      <c r="E1442" s="133"/>
      <c r="F1442" s="134"/>
      <c r="G1442" s="133"/>
      <c r="I1442" s="135"/>
      <c r="J1442" s="135"/>
      <c r="K1442" s="136"/>
      <c r="L1442" s="136"/>
    </row>
    <row r="1443" spans="1:15" ht="21" customHeight="1">
      <c r="D1443" s="133"/>
      <c r="E1443" s="133"/>
      <c r="F1443" s="134"/>
      <c r="G1443" s="133"/>
      <c r="I1443" s="135"/>
      <c r="J1443" s="135"/>
      <c r="K1443" s="136"/>
      <c r="L1443" s="136"/>
    </row>
    <row r="1444" spans="1:15" ht="21" customHeight="1">
      <c r="A1444" s="137"/>
    </row>
    <row r="1445" spans="1:15" ht="21" customHeight="1">
      <c r="O1445" s="138" t="s">
        <v>455</v>
      </c>
    </row>
    <row r="1449" spans="1:15" ht="21" customHeight="1">
      <c r="A1449" s="917" t="s">
        <v>566</v>
      </c>
      <c r="B1449" s="917"/>
      <c r="C1449" s="917"/>
      <c r="D1449" s="917"/>
      <c r="E1449" s="917"/>
      <c r="F1449" s="917"/>
      <c r="G1449" s="917"/>
      <c r="H1449" s="917"/>
      <c r="I1449" s="917"/>
      <c r="J1449" s="917"/>
      <c r="K1449" s="917"/>
      <c r="L1449" s="917"/>
      <c r="M1449" s="917"/>
      <c r="N1449" s="917"/>
    </row>
    <row r="1454" spans="1:15" ht="21" customHeight="1">
      <c r="A1454" s="289" t="s">
        <v>1336</v>
      </c>
    </row>
    <row r="1455" spans="1:15" ht="21" customHeight="1">
      <c r="A1455" s="289" t="s">
        <v>726</v>
      </c>
      <c r="H1455" s="146"/>
      <c r="J1455" s="146"/>
      <c r="K1455" s="146"/>
    </row>
    <row r="1456" spans="1:15" ht="21" customHeight="1">
      <c r="H1456" s="146"/>
      <c r="I1456" s="146"/>
      <c r="J1456" s="146"/>
      <c r="K1456" s="146"/>
    </row>
    <row r="1457" spans="2:12" ht="21" customHeight="1">
      <c r="H1457" s="146"/>
      <c r="J1457" s="146"/>
    </row>
    <row r="1460" spans="2:12" ht="21" customHeight="1">
      <c r="B1460" s="931" t="str">
        <f>開票立会人入力シート!F41</f>
        <v>令和-118年1月0日</v>
      </c>
      <c r="C1460" s="932"/>
      <c r="D1460" s="932"/>
    </row>
    <row r="1461" spans="2:12" ht="21" customHeight="1">
      <c r="B1461" s="139"/>
      <c r="C1461" s="147"/>
      <c r="D1461" s="147"/>
    </row>
    <row r="1462" spans="2:12" ht="21" customHeight="1">
      <c r="B1462" s="139"/>
      <c r="C1462" s="147"/>
      <c r="D1462" s="147"/>
    </row>
    <row r="1463" spans="2:12" ht="21" customHeight="1">
      <c r="B1463" s="139"/>
      <c r="C1463" s="147"/>
      <c r="D1463" s="147"/>
    </row>
    <row r="1464" spans="2:12" ht="21" customHeight="1">
      <c r="B1464" s="139"/>
      <c r="C1464" s="147"/>
      <c r="D1464" s="147"/>
    </row>
    <row r="1465" spans="2:12" ht="21" customHeight="1">
      <c r="B1465" s="139"/>
      <c r="C1465" s="147"/>
      <c r="D1465" s="147"/>
      <c r="F1465" s="114" t="s">
        <v>533</v>
      </c>
      <c r="H1465" s="280">
        <f>開票立会人入力シート!K41</f>
        <v>0</v>
      </c>
    </row>
    <row r="1466" spans="2:12" ht="21" customHeight="1">
      <c r="B1466" s="139"/>
      <c r="C1466" s="147"/>
      <c r="D1466" s="147"/>
    </row>
    <row r="1467" spans="2:12" ht="21" customHeight="1">
      <c r="B1467" s="139"/>
      <c r="C1467" s="147"/>
      <c r="D1467" s="147"/>
    </row>
    <row r="1468" spans="2:12" ht="21" customHeight="1">
      <c r="B1468" s="139"/>
      <c r="C1468" s="147"/>
      <c r="D1468" s="147"/>
    </row>
    <row r="1469" spans="2:12" ht="21" customHeight="1">
      <c r="B1469" s="139"/>
      <c r="C1469" s="147"/>
      <c r="D1469" s="147"/>
    </row>
    <row r="1470" spans="2:12" ht="21" customHeight="1">
      <c r="B1470" s="139"/>
      <c r="C1470" s="147"/>
      <c r="D1470" s="147"/>
      <c r="F1470" s="114" t="s">
        <v>534</v>
      </c>
      <c r="H1470" s="142">
        <f>開票立会人入力シート!G41</f>
        <v>0</v>
      </c>
      <c r="I1470" s="281"/>
      <c r="J1470" s="154">
        <f>開票立会人入力シート!I41</f>
        <v>0</v>
      </c>
      <c r="K1470" s="148"/>
      <c r="L1470" s="135"/>
    </row>
    <row r="1471" spans="2:12" ht="21" customHeight="1">
      <c r="B1471" s="139"/>
      <c r="C1471" s="147"/>
      <c r="D1471" s="147"/>
    </row>
    <row r="1472" spans="2:12" ht="21" customHeight="1">
      <c r="B1472" s="139"/>
      <c r="C1472" s="147"/>
      <c r="D1472" s="147"/>
    </row>
    <row r="1473" spans="1:15" ht="21" customHeight="1">
      <c r="B1473" s="139"/>
      <c r="C1473" s="147"/>
      <c r="D1473" s="147"/>
    </row>
    <row r="1476" spans="1:15" ht="21" customHeight="1">
      <c r="B1476" s="114" t="s">
        <v>544</v>
      </c>
      <c r="D1476" s="933">
        <f>入力シート!C8</f>
        <v>0</v>
      </c>
      <c r="E1476" s="933"/>
      <c r="F1476" s="154">
        <f>入力シート!C10</f>
        <v>0</v>
      </c>
      <c r="H1476" s="140" t="s">
        <v>515</v>
      </c>
    </row>
    <row r="1478" spans="1:15" ht="21" customHeight="1">
      <c r="D1478" s="133"/>
      <c r="E1478" s="133"/>
      <c r="F1478" s="134"/>
      <c r="G1478" s="133"/>
      <c r="I1478" s="927"/>
      <c r="J1478" s="927"/>
      <c r="K1478" s="928"/>
      <c r="L1478" s="928"/>
    </row>
    <row r="1479" spans="1:15" ht="21" customHeight="1">
      <c r="D1479" s="133"/>
      <c r="E1479" s="133"/>
      <c r="F1479" s="134"/>
      <c r="G1479" s="133"/>
      <c r="I1479" s="135"/>
      <c r="J1479" s="135"/>
      <c r="K1479" s="136"/>
      <c r="L1479" s="136"/>
    </row>
    <row r="1480" spans="1:15" ht="21" customHeight="1">
      <c r="D1480" s="133"/>
      <c r="E1480" s="133"/>
      <c r="F1480" s="134"/>
      <c r="G1480" s="133"/>
      <c r="I1480" s="135"/>
      <c r="J1480" s="135"/>
      <c r="K1480" s="136"/>
      <c r="L1480" s="136"/>
    </row>
    <row r="1481" spans="1:15" ht="21" customHeight="1">
      <c r="D1481" s="133"/>
      <c r="E1481" s="133"/>
      <c r="F1481" s="134"/>
      <c r="G1481" s="133"/>
      <c r="I1481" s="135"/>
      <c r="J1481" s="135"/>
      <c r="K1481" s="136"/>
      <c r="L1481" s="136"/>
    </row>
    <row r="1482" spans="1:15" ht="21" customHeight="1">
      <c r="A1482" s="137"/>
    </row>
    <row r="1483" spans="1:15" ht="21" customHeight="1">
      <c r="O1483" s="138" t="s">
        <v>455</v>
      </c>
    </row>
    <row r="1487" spans="1:15" ht="21" customHeight="1">
      <c r="A1487" s="917" t="s">
        <v>566</v>
      </c>
      <c r="B1487" s="917"/>
      <c r="C1487" s="917"/>
      <c r="D1487" s="917"/>
      <c r="E1487" s="917"/>
      <c r="F1487" s="917"/>
      <c r="G1487" s="917"/>
      <c r="H1487" s="917"/>
      <c r="I1487" s="917"/>
      <c r="J1487" s="917"/>
      <c r="K1487" s="917"/>
      <c r="L1487" s="917"/>
      <c r="M1487" s="917"/>
      <c r="N1487" s="917"/>
    </row>
    <row r="1492" spans="1:11" ht="21" customHeight="1">
      <c r="A1492" s="289" t="s">
        <v>1336</v>
      </c>
    </row>
    <row r="1493" spans="1:11" ht="21" customHeight="1">
      <c r="A1493" s="289" t="s">
        <v>726</v>
      </c>
      <c r="H1493" s="146"/>
      <c r="J1493" s="146"/>
      <c r="K1493" s="146"/>
    </row>
    <row r="1494" spans="1:11" ht="21" customHeight="1">
      <c r="H1494" s="146"/>
      <c r="I1494" s="146"/>
      <c r="J1494" s="146"/>
      <c r="K1494" s="146"/>
    </row>
    <row r="1495" spans="1:11" ht="21" customHeight="1">
      <c r="H1495" s="146"/>
      <c r="J1495" s="146"/>
    </row>
    <row r="1498" spans="1:11" ht="21" customHeight="1">
      <c r="B1498" s="931" t="str">
        <f>開票立会人入力シート!F42</f>
        <v>令和-118年1月0日</v>
      </c>
      <c r="C1498" s="932"/>
      <c r="D1498" s="932"/>
    </row>
    <row r="1499" spans="1:11" ht="21" customHeight="1">
      <c r="B1499" s="139"/>
      <c r="C1499" s="147"/>
      <c r="D1499" s="147"/>
    </row>
    <row r="1500" spans="1:11" ht="21" customHeight="1">
      <c r="B1500" s="139"/>
      <c r="C1500" s="147"/>
      <c r="D1500" s="147"/>
    </row>
    <row r="1501" spans="1:11" ht="21" customHeight="1">
      <c r="B1501" s="139"/>
      <c r="C1501" s="147"/>
      <c r="D1501" s="147"/>
    </row>
    <row r="1502" spans="1:11" ht="21" customHeight="1">
      <c r="B1502" s="139"/>
      <c r="C1502" s="147"/>
      <c r="D1502" s="147"/>
    </row>
    <row r="1503" spans="1:11" ht="21" customHeight="1">
      <c r="B1503" s="139"/>
      <c r="C1503" s="147"/>
      <c r="D1503" s="147"/>
      <c r="F1503" s="114" t="s">
        <v>533</v>
      </c>
      <c r="H1503" s="280">
        <f>開票立会人入力シート!K42</f>
        <v>0</v>
      </c>
    </row>
    <row r="1504" spans="1:11" ht="21" customHeight="1">
      <c r="B1504" s="139"/>
      <c r="C1504" s="147"/>
      <c r="D1504" s="147"/>
    </row>
    <row r="1505" spans="1:12" ht="21" customHeight="1">
      <c r="B1505" s="139"/>
      <c r="C1505" s="147"/>
      <c r="D1505" s="147"/>
    </row>
    <row r="1506" spans="1:12" ht="21" customHeight="1">
      <c r="B1506" s="139"/>
      <c r="C1506" s="147"/>
      <c r="D1506" s="147"/>
    </row>
    <row r="1507" spans="1:12" ht="21" customHeight="1">
      <c r="B1507" s="139"/>
      <c r="C1507" s="147"/>
      <c r="D1507" s="147"/>
    </row>
    <row r="1508" spans="1:12" ht="21" customHeight="1">
      <c r="B1508" s="139"/>
      <c r="C1508" s="147"/>
      <c r="D1508" s="147"/>
      <c r="F1508" s="114" t="s">
        <v>534</v>
      </c>
      <c r="H1508" s="142">
        <f>開票立会人入力シート!G42</f>
        <v>0</v>
      </c>
      <c r="I1508" s="281"/>
      <c r="J1508" s="154">
        <f>開票立会人入力シート!I42</f>
        <v>0</v>
      </c>
      <c r="K1508" s="148"/>
      <c r="L1508" s="135"/>
    </row>
    <row r="1509" spans="1:12" ht="21" customHeight="1">
      <c r="B1509" s="139"/>
      <c r="C1509" s="147"/>
      <c r="D1509" s="147"/>
    </row>
    <row r="1510" spans="1:12" ht="21" customHeight="1">
      <c r="B1510" s="139"/>
      <c r="C1510" s="147"/>
      <c r="D1510" s="147"/>
    </row>
    <row r="1511" spans="1:12" ht="21" customHeight="1">
      <c r="B1511" s="139"/>
      <c r="C1511" s="147"/>
      <c r="D1511" s="147"/>
    </row>
    <row r="1514" spans="1:12" ht="21" customHeight="1">
      <c r="B1514" s="114" t="s">
        <v>544</v>
      </c>
      <c r="D1514" s="933">
        <f>入力シート!C8</f>
        <v>0</v>
      </c>
      <c r="E1514" s="933"/>
      <c r="F1514" s="154">
        <f>入力シート!C10</f>
        <v>0</v>
      </c>
      <c r="H1514" s="140" t="s">
        <v>515</v>
      </c>
    </row>
    <row r="1516" spans="1:12" ht="21" customHeight="1">
      <c r="D1516" s="133"/>
      <c r="E1516" s="133"/>
      <c r="F1516" s="134"/>
      <c r="G1516" s="133"/>
      <c r="I1516" s="927"/>
      <c r="J1516" s="927"/>
      <c r="K1516" s="928"/>
      <c r="L1516" s="928"/>
    </row>
    <row r="1517" spans="1:12" ht="21" customHeight="1">
      <c r="D1517" s="133"/>
      <c r="E1517" s="133"/>
      <c r="F1517" s="134"/>
      <c r="G1517" s="133"/>
      <c r="I1517" s="135"/>
      <c r="J1517" s="135"/>
      <c r="K1517" s="136"/>
      <c r="L1517" s="136"/>
    </row>
    <row r="1518" spans="1:12" ht="21" customHeight="1">
      <c r="D1518" s="133"/>
      <c r="E1518" s="133"/>
      <c r="F1518" s="134"/>
      <c r="G1518" s="133"/>
      <c r="I1518" s="135"/>
      <c r="J1518" s="135"/>
      <c r="K1518" s="136"/>
      <c r="L1518" s="136"/>
    </row>
    <row r="1519" spans="1:12" ht="21" customHeight="1">
      <c r="D1519" s="133"/>
      <c r="E1519" s="133"/>
      <c r="F1519" s="134"/>
      <c r="G1519" s="133"/>
      <c r="I1519" s="135"/>
      <c r="J1519" s="135"/>
      <c r="K1519" s="136"/>
      <c r="L1519" s="136"/>
    </row>
    <row r="1520" spans="1:12" ht="21" customHeight="1">
      <c r="A1520" s="137"/>
    </row>
  </sheetData>
  <mergeCells count="200">
    <mergeCell ref="A43:N43"/>
    <mergeCell ref="B54:D54"/>
    <mergeCell ref="D70:E70"/>
    <mergeCell ref="I72:J72"/>
    <mergeCell ref="K72:L72"/>
    <mergeCell ref="A5:N5"/>
    <mergeCell ref="B16:D16"/>
    <mergeCell ref="I34:J34"/>
    <mergeCell ref="K34:L34"/>
    <mergeCell ref="D32:E32"/>
    <mergeCell ref="A119:N119"/>
    <mergeCell ref="B130:D130"/>
    <mergeCell ref="D146:E146"/>
    <mergeCell ref="I148:J148"/>
    <mergeCell ref="K148:L148"/>
    <mergeCell ref="A81:N81"/>
    <mergeCell ref="B92:D92"/>
    <mergeCell ref="D108:E108"/>
    <mergeCell ref="I110:J110"/>
    <mergeCell ref="K110:L110"/>
    <mergeCell ref="A195:N195"/>
    <mergeCell ref="B206:D206"/>
    <mergeCell ref="D222:E222"/>
    <mergeCell ref="I224:J224"/>
    <mergeCell ref="K224:L224"/>
    <mergeCell ref="A157:N157"/>
    <mergeCell ref="B168:D168"/>
    <mergeCell ref="D184:E184"/>
    <mergeCell ref="I186:J186"/>
    <mergeCell ref="K186:L186"/>
    <mergeCell ref="A271:N271"/>
    <mergeCell ref="B282:D282"/>
    <mergeCell ref="D298:E298"/>
    <mergeCell ref="I300:J300"/>
    <mergeCell ref="K300:L300"/>
    <mergeCell ref="A233:N233"/>
    <mergeCell ref="B244:D244"/>
    <mergeCell ref="D260:E260"/>
    <mergeCell ref="I262:J262"/>
    <mergeCell ref="K262:L262"/>
    <mergeCell ref="A347:N347"/>
    <mergeCell ref="B358:D358"/>
    <mergeCell ref="D374:E374"/>
    <mergeCell ref="I376:J376"/>
    <mergeCell ref="K376:L376"/>
    <mergeCell ref="A309:N309"/>
    <mergeCell ref="B320:D320"/>
    <mergeCell ref="D336:E336"/>
    <mergeCell ref="I338:J338"/>
    <mergeCell ref="K338:L338"/>
    <mergeCell ref="A423:N423"/>
    <mergeCell ref="B434:D434"/>
    <mergeCell ref="D450:E450"/>
    <mergeCell ref="I452:J452"/>
    <mergeCell ref="K452:L452"/>
    <mergeCell ref="A385:N385"/>
    <mergeCell ref="B396:D396"/>
    <mergeCell ref="D412:E412"/>
    <mergeCell ref="I414:J414"/>
    <mergeCell ref="K414:L414"/>
    <mergeCell ref="A499:N499"/>
    <mergeCell ref="B510:D510"/>
    <mergeCell ref="D526:E526"/>
    <mergeCell ref="I528:J528"/>
    <mergeCell ref="K528:L528"/>
    <mergeCell ref="A461:N461"/>
    <mergeCell ref="B472:D472"/>
    <mergeCell ref="D488:E488"/>
    <mergeCell ref="I490:J490"/>
    <mergeCell ref="K490:L490"/>
    <mergeCell ref="A575:N575"/>
    <mergeCell ref="B586:D586"/>
    <mergeCell ref="D602:E602"/>
    <mergeCell ref="I604:J604"/>
    <mergeCell ref="K604:L604"/>
    <mergeCell ref="A537:N537"/>
    <mergeCell ref="B548:D548"/>
    <mergeCell ref="D564:E564"/>
    <mergeCell ref="I566:J566"/>
    <mergeCell ref="K566:L566"/>
    <mergeCell ref="A651:N651"/>
    <mergeCell ref="B662:D662"/>
    <mergeCell ref="D678:E678"/>
    <mergeCell ref="I680:J680"/>
    <mergeCell ref="K680:L680"/>
    <mergeCell ref="A613:N613"/>
    <mergeCell ref="B624:D624"/>
    <mergeCell ref="D640:E640"/>
    <mergeCell ref="I642:J642"/>
    <mergeCell ref="K642:L642"/>
    <mergeCell ref="A727:N727"/>
    <mergeCell ref="B738:D738"/>
    <mergeCell ref="D754:E754"/>
    <mergeCell ref="I756:J756"/>
    <mergeCell ref="K756:L756"/>
    <mergeCell ref="A689:N689"/>
    <mergeCell ref="B700:D700"/>
    <mergeCell ref="D716:E716"/>
    <mergeCell ref="I718:J718"/>
    <mergeCell ref="K718:L718"/>
    <mergeCell ref="A803:N803"/>
    <mergeCell ref="B814:D814"/>
    <mergeCell ref="D830:E830"/>
    <mergeCell ref="I832:J832"/>
    <mergeCell ref="K832:L832"/>
    <mergeCell ref="A765:N765"/>
    <mergeCell ref="B776:D776"/>
    <mergeCell ref="D792:E792"/>
    <mergeCell ref="I794:J794"/>
    <mergeCell ref="K794:L794"/>
    <mergeCell ref="A879:N879"/>
    <mergeCell ref="B890:D890"/>
    <mergeCell ref="D906:E906"/>
    <mergeCell ref="I908:J908"/>
    <mergeCell ref="K908:L908"/>
    <mergeCell ref="A841:N841"/>
    <mergeCell ref="B852:D852"/>
    <mergeCell ref="D868:E868"/>
    <mergeCell ref="I870:J870"/>
    <mergeCell ref="K870:L870"/>
    <mergeCell ref="A955:N955"/>
    <mergeCell ref="B966:D966"/>
    <mergeCell ref="D982:E982"/>
    <mergeCell ref="I984:J984"/>
    <mergeCell ref="K984:L984"/>
    <mergeCell ref="A917:N917"/>
    <mergeCell ref="B928:D928"/>
    <mergeCell ref="D944:E944"/>
    <mergeCell ref="I946:J946"/>
    <mergeCell ref="K946:L946"/>
    <mergeCell ref="A1031:N1031"/>
    <mergeCell ref="B1042:D1042"/>
    <mergeCell ref="D1058:E1058"/>
    <mergeCell ref="I1060:J1060"/>
    <mergeCell ref="K1060:L1060"/>
    <mergeCell ref="A993:N993"/>
    <mergeCell ref="B1004:D1004"/>
    <mergeCell ref="D1020:E1020"/>
    <mergeCell ref="I1022:J1022"/>
    <mergeCell ref="K1022:L1022"/>
    <mergeCell ref="A1107:N1107"/>
    <mergeCell ref="B1118:D1118"/>
    <mergeCell ref="D1134:E1134"/>
    <mergeCell ref="I1136:J1136"/>
    <mergeCell ref="K1136:L1136"/>
    <mergeCell ref="A1069:N1069"/>
    <mergeCell ref="B1080:D1080"/>
    <mergeCell ref="D1096:E1096"/>
    <mergeCell ref="I1098:J1098"/>
    <mergeCell ref="K1098:L1098"/>
    <mergeCell ref="A1183:N1183"/>
    <mergeCell ref="B1194:D1194"/>
    <mergeCell ref="D1210:E1210"/>
    <mergeCell ref="I1212:J1212"/>
    <mergeCell ref="K1212:L1212"/>
    <mergeCell ref="A1145:N1145"/>
    <mergeCell ref="B1156:D1156"/>
    <mergeCell ref="D1172:E1172"/>
    <mergeCell ref="I1174:J1174"/>
    <mergeCell ref="K1174:L1174"/>
    <mergeCell ref="A1259:N1259"/>
    <mergeCell ref="B1270:D1270"/>
    <mergeCell ref="D1286:E1286"/>
    <mergeCell ref="I1288:J1288"/>
    <mergeCell ref="K1288:L1288"/>
    <mergeCell ref="A1221:N1221"/>
    <mergeCell ref="B1232:D1232"/>
    <mergeCell ref="D1248:E1248"/>
    <mergeCell ref="I1250:J1250"/>
    <mergeCell ref="K1250:L1250"/>
    <mergeCell ref="A1335:N1335"/>
    <mergeCell ref="B1346:D1346"/>
    <mergeCell ref="D1362:E1362"/>
    <mergeCell ref="I1364:J1364"/>
    <mergeCell ref="K1364:L1364"/>
    <mergeCell ref="A1297:N1297"/>
    <mergeCell ref="B1308:D1308"/>
    <mergeCell ref="D1324:E1324"/>
    <mergeCell ref="I1326:J1326"/>
    <mergeCell ref="K1326:L1326"/>
    <mergeCell ref="A1411:N1411"/>
    <mergeCell ref="B1422:D1422"/>
    <mergeCell ref="D1438:E1438"/>
    <mergeCell ref="I1440:J1440"/>
    <mergeCell ref="K1440:L1440"/>
    <mergeCell ref="A1373:N1373"/>
    <mergeCell ref="B1384:D1384"/>
    <mergeCell ref="D1400:E1400"/>
    <mergeCell ref="I1402:J1402"/>
    <mergeCell ref="K1402:L1402"/>
    <mergeCell ref="A1487:N1487"/>
    <mergeCell ref="B1498:D1498"/>
    <mergeCell ref="D1514:E1514"/>
    <mergeCell ref="I1516:J1516"/>
    <mergeCell ref="K1516:L1516"/>
    <mergeCell ref="A1449:N1449"/>
    <mergeCell ref="B1460:D1460"/>
    <mergeCell ref="D1476:E1476"/>
    <mergeCell ref="I1478:J1478"/>
    <mergeCell ref="K1478:L1478"/>
  </mergeCells>
  <phoneticPr fontId="3"/>
  <pageMargins left="0.98425196850393704" right="0.59055118110236227" top="0.98425196850393704" bottom="0.98425196850393704" header="0.51181102362204722" footer="0.51181102362204722"/>
  <pageSetup paperSize="9" scale="95" orientation="portrait" horizontalDpi="200" verticalDpi="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85"/>
  <sheetViews>
    <sheetView view="pageBreakPreview" topLeftCell="A19" zoomScaleNormal="100" zoomScaleSheetLayoutView="100" workbookViewId="0">
      <selection activeCell="K13" sqref="K13"/>
    </sheetView>
  </sheetViews>
  <sheetFormatPr defaultColWidth="5.875" defaultRowHeight="14.25"/>
  <cols>
    <col min="1" max="13" width="5.875" style="114" customWidth="1"/>
    <col min="14" max="14" width="6.75" style="114" customWidth="1"/>
    <col min="15" max="16384" width="5.875" style="114"/>
  </cols>
  <sheetData>
    <row r="1" spans="1:14">
      <c r="N1" s="138" t="s">
        <v>579</v>
      </c>
    </row>
    <row r="5" spans="1:14" ht="28.5">
      <c r="A5" s="921" t="s">
        <v>581</v>
      </c>
      <c r="B5" s="921"/>
      <c r="C5" s="921"/>
      <c r="D5" s="921"/>
      <c r="E5" s="921"/>
      <c r="F5" s="921"/>
      <c r="G5" s="921"/>
      <c r="H5" s="921"/>
      <c r="I5" s="921"/>
      <c r="J5" s="921"/>
      <c r="K5" s="921"/>
      <c r="L5" s="921"/>
      <c r="M5" s="921"/>
      <c r="N5" s="921"/>
    </row>
    <row r="6" spans="1:14">
      <c r="D6" s="949" t="s">
        <v>825</v>
      </c>
      <c r="E6" s="949"/>
      <c r="F6" s="949"/>
      <c r="G6" s="949"/>
      <c r="H6" s="949"/>
      <c r="I6" s="949"/>
      <c r="J6" s="949"/>
      <c r="K6" s="949"/>
    </row>
    <row r="7" spans="1:14">
      <c r="K7" s="948" t="str">
        <f>入力シート!C3</f>
        <v>令和4年6月22日</v>
      </c>
      <c r="L7" s="948"/>
      <c r="M7" s="948"/>
      <c r="N7" s="948"/>
    </row>
    <row r="9" spans="1:14">
      <c r="A9" s="934">
        <f>入力シート!C47</f>
        <v>0</v>
      </c>
      <c r="B9" s="934"/>
      <c r="C9" s="114" t="s">
        <v>583</v>
      </c>
    </row>
    <row r="12" spans="1:14" ht="14.25" customHeight="1">
      <c r="F12" s="141" t="s">
        <v>727</v>
      </c>
    </row>
    <row r="13" spans="1:14" ht="14.25" customHeight="1"/>
    <row r="14" spans="1:14" ht="14.25" customHeight="1"/>
    <row r="15" spans="1:14" ht="14.25" customHeight="1">
      <c r="E15" s="114" t="s">
        <v>585</v>
      </c>
      <c r="G15" s="280">
        <f>入力シート!C22</f>
        <v>0</v>
      </c>
    </row>
    <row r="16" spans="1:14" ht="14.25" customHeight="1"/>
    <row r="17" spans="1:14" ht="14.25" customHeight="1"/>
    <row r="18" spans="1:14" ht="14.25" customHeight="1">
      <c r="E18" s="114" t="s">
        <v>586</v>
      </c>
      <c r="G18" s="141">
        <f>入力シート!C26</f>
        <v>0</v>
      </c>
    </row>
    <row r="21" spans="1:14" ht="18.75">
      <c r="E21" s="114" t="s">
        <v>584</v>
      </c>
      <c r="G21" s="325">
        <f>入力シート!C8</f>
        <v>0</v>
      </c>
      <c r="H21" s="325"/>
      <c r="I21" s="325">
        <f>入力シート!C10</f>
        <v>0</v>
      </c>
      <c r="J21" s="154"/>
    </row>
    <row r="24" spans="1:14">
      <c r="A24" s="114" t="s">
        <v>588</v>
      </c>
    </row>
    <row r="26" spans="1:14">
      <c r="H26" s="141"/>
    </row>
    <row r="27" spans="1:14">
      <c r="A27" s="920" t="s">
        <v>589</v>
      </c>
      <c r="B27" s="920"/>
      <c r="C27" s="920"/>
      <c r="D27" s="920"/>
      <c r="E27" s="920"/>
      <c r="F27" s="920"/>
      <c r="G27" s="920"/>
      <c r="H27" s="920"/>
      <c r="I27" s="920"/>
      <c r="J27" s="920"/>
      <c r="K27" s="920"/>
      <c r="L27" s="920"/>
      <c r="M27" s="920"/>
      <c r="N27" s="920"/>
    </row>
    <row r="28" spans="1:14" ht="14.25" customHeight="1"/>
    <row r="29" spans="1:14" ht="18" customHeight="1">
      <c r="D29" s="157"/>
      <c r="E29" s="157"/>
    </row>
    <row r="30" spans="1:14" ht="36" customHeight="1">
      <c r="A30" s="939" t="s">
        <v>590</v>
      </c>
      <c r="B30" s="940"/>
      <c r="C30" s="940"/>
      <c r="D30" s="941"/>
      <c r="E30" s="942">
        <f>入力シート!C48</f>
        <v>0</v>
      </c>
      <c r="F30" s="943"/>
      <c r="G30" s="943"/>
      <c r="H30" s="943"/>
      <c r="I30" s="943"/>
      <c r="J30" s="943"/>
      <c r="K30" s="943"/>
      <c r="L30" s="943"/>
      <c r="M30" s="943"/>
      <c r="N30" s="944"/>
    </row>
    <row r="31" spans="1:14" ht="36" customHeight="1">
      <c r="A31" s="955" t="s">
        <v>591</v>
      </c>
      <c r="B31" s="956"/>
      <c r="C31" s="956"/>
      <c r="D31" s="957"/>
      <c r="E31" s="958">
        <f>入力シート!C49</f>
        <v>0</v>
      </c>
      <c r="F31" s="959"/>
      <c r="G31" s="959"/>
      <c r="H31" s="959"/>
      <c r="I31" s="158" t="s">
        <v>594</v>
      </c>
      <c r="J31" s="959">
        <f>入力シート!C50</f>
        <v>0</v>
      </c>
      <c r="K31" s="959"/>
      <c r="L31" s="959"/>
      <c r="M31" s="959"/>
      <c r="N31" s="960"/>
    </row>
    <row r="32" spans="1:14" ht="36" customHeight="1">
      <c r="A32" s="950" t="s">
        <v>592</v>
      </c>
      <c r="B32" s="951"/>
      <c r="C32" s="951"/>
      <c r="D32" s="952"/>
      <c r="E32" s="945" t="str">
        <f>入力シート!C3</f>
        <v>令和4年6月22日</v>
      </c>
      <c r="F32" s="946"/>
      <c r="G32" s="946"/>
      <c r="H32" s="946"/>
      <c r="I32" s="946"/>
      <c r="J32" s="946"/>
      <c r="K32" s="946"/>
      <c r="L32" s="946"/>
      <c r="M32" s="946"/>
      <c r="N32" s="947"/>
    </row>
    <row r="33" spans="1:14" ht="36" customHeight="1">
      <c r="A33" s="950" t="s">
        <v>593</v>
      </c>
      <c r="B33" s="951"/>
      <c r="C33" s="951"/>
      <c r="D33" s="952"/>
      <c r="E33" s="953">
        <f>入力シート!C8</f>
        <v>0</v>
      </c>
      <c r="F33" s="954"/>
      <c r="G33" s="954"/>
      <c r="H33" s="954">
        <f>入力シート!C10</f>
        <v>0</v>
      </c>
      <c r="I33" s="954"/>
      <c r="J33" s="954"/>
      <c r="K33" s="159"/>
      <c r="L33" s="159"/>
      <c r="M33" s="159"/>
      <c r="N33" s="160"/>
    </row>
    <row r="35" spans="1:14">
      <c r="B35" s="155"/>
      <c r="C35" s="161"/>
      <c r="D35" s="161"/>
    </row>
    <row r="36" spans="1:14">
      <c r="B36" s="139"/>
      <c r="C36" s="147"/>
      <c r="D36" s="147"/>
    </row>
    <row r="37" spans="1:14">
      <c r="B37" s="139"/>
      <c r="C37" s="147"/>
      <c r="D37" s="147"/>
    </row>
    <row r="38" spans="1:14">
      <c r="A38" s="289" t="s">
        <v>1333</v>
      </c>
    </row>
    <row r="39" spans="1:14">
      <c r="A39" s="289" t="s">
        <v>1334</v>
      </c>
    </row>
    <row r="40" spans="1:14">
      <c r="A40" s="289" t="s">
        <v>1342</v>
      </c>
    </row>
    <row r="41" spans="1:14">
      <c r="A41" s="289" t="s">
        <v>1343</v>
      </c>
    </row>
    <row r="42" spans="1:14">
      <c r="N42" s="138" t="s">
        <v>579</v>
      </c>
    </row>
    <row r="46" spans="1:14" ht="28.5">
      <c r="A46" s="921" t="s">
        <v>581</v>
      </c>
      <c r="B46" s="921"/>
      <c r="C46" s="921"/>
      <c r="D46" s="921"/>
      <c r="E46" s="921"/>
      <c r="F46" s="921"/>
      <c r="G46" s="921"/>
      <c r="H46" s="921"/>
      <c r="I46" s="921"/>
      <c r="J46" s="921"/>
      <c r="K46" s="921"/>
      <c r="L46" s="921"/>
      <c r="M46" s="921"/>
      <c r="N46" s="921"/>
    </row>
    <row r="47" spans="1:14">
      <c r="D47" s="949" t="s">
        <v>826</v>
      </c>
      <c r="E47" s="949"/>
      <c r="F47" s="949"/>
      <c r="G47" s="949"/>
      <c r="H47" s="949"/>
      <c r="I47" s="949"/>
      <c r="J47" s="949"/>
      <c r="K47" s="949"/>
    </row>
    <row r="48" spans="1:14">
      <c r="L48" s="948" t="str">
        <f>入力シート!C3</f>
        <v>令和4年6月22日</v>
      </c>
      <c r="M48" s="948"/>
      <c r="N48" s="948"/>
    </row>
    <row r="50" spans="1:10">
      <c r="A50" s="934" t="s">
        <v>599</v>
      </c>
      <c r="B50" s="934"/>
      <c r="C50" s="114" t="s">
        <v>583</v>
      </c>
    </row>
    <row r="53" spans="1:10">
      <c r="F53" s="141" t="s">
        <v>727</v>
      </c>
    </row>
    <row r="56" spans="1:10">
      <c r="E56" s="114" t="s">
        <v>585</v>
      </c>
      <c r="G56" s="280">
        <f>入力シート!C22</f>
        <v>0</v>
      </c>
    </row>
    <row r="59" spans="1:10">
      <c r="E59" s="114" t="s">
        <v>586</v>
      </c>
      <c r="G59" s="141">
        <f>入力シート!C26</f>
        <v>0</v>
      </c>
    </row>
    <row r="62" spans="1:10" ht="18.75">
      <c r="E62" s="114" t="s">
        <v>584</v>
      </c>
      <c r="G62" s="325">
        <f>入力シート!C8</f>
        <v>0</v>
      </c>
      <c r="H62" s="325"/>
      <c r="I62" s="325">
        <f>入力シート!C10</f>
        <v>0</v>
      </c>
      <c r="J62" s="154"/>
    </row>
    <row r="65" spans="1:14">
      <c r="A65" s="114" t="s">
        <v>588</v>
      </c>
    </row>
    <row r="67" spans="1:14">
      <c r="H67" s="141"/>
    </row>
    <row r="68" spans="1:14">
      <c r="A68" s="920" t="s">
        <v>589</v>
      </c>
      <c r="B68" s="920"/>
      <c r="C68" s="920"/>
      <c r="D68" s="920"/>
      <c r="E68" s="920"/>
      <c r="F68" s="920"/>
      <c r="G68" s="920"/>
      <c r="H68" s="920"/>
      <c r="I68" s="920"/>
      <c r="J68" s="920"/>
      <c r="K68" s="920"/>
      <c r="L68" s="920"/>
      <c r="M68" s="920"/>
      <c r="N68" s="920"/>
    </row>
    <row r="70" spans="1:14">
      <c r="D70" s="157"/>
      <c r="E70" s="157"/>
    </row>
    <row r="71" spans="1:14" ht="35.25" customHeight="1">
      <c r="A71" s="939" t="s">
        <v>590</v>
      </c>
      <c r="B71" s="940"/>
      <c r="C71" s="940"/>
      <c r="D71" s="941"/>
      <c r="E71" s="942">
        <f>入力シート!C48</f>
        <v>0</v>
      </c>
      <c r="F71" s="943"/>
      <c r="G71" s="943"/>
      <c r="H71" s="943"/>
      <c r="I71" s="943"/>
      <c r="J71" s="943"/>
      <c r="K71" s="943"/>
      <c r="L71" s="943"/>
      <c r="M71" s="943"/>
      <c r="N71" s="944"/>
    </row>
    <row r="72" spans="1:14" ht="35.25" customHeight="1">
      <c r="A72" s="955" t="s">
        <v>591</v>
      </c>
      <c r="B72" s="956"/>
      <c r="C72" s="956"/>
      <c r="D72" s="957"/>
      <c r="E72" s="958">
        <f>入力シート!C49</f>
        <v>0</v>
      </c>
      <c r="F72" s="959"/>
      <c r="G72" s="959"/>
      <c r="H72" s="959"/>
      <c r="I72" s="158" t="s">
        <v>594</v>
      </c>
      <c r="J72" s="959">
        <f>入力シート!C50</f>
        <v>0</v>
      </c>
      <c r="K72" s="959"/>
      <c r="L72" s="959"/>
      <c r="M72" s="959"/>
      <c r="N72" s="960"/>
    </row>
    <row r="73" spans="1:14" ht="35.25" customHeight="1">
      <c r="A73" s="950" t="s">
        <v>592</v>
      </c>
      <c r="B73" s="951"/>
      <c r="C73" s="951"/>
      <c r="D73" s="952"/>
      <c r="E73" s="945" t="str">
        <f>入力シート!C3</f>
        <v>令和4年6月22日</v>
      </c>
      <c r="F73" s="946"/>
      <c r="G73" s="946"/>
      <c r="H73" s="946"/>
      <c r="I73" s="946"/>
      <c r="J73" s="946"/>
      <c r="K73" s="946"/>
      <c r="L73" s="946"/>
      <c r="M73" s="946"/>
      <c r="N73" s="947"/>
    </row>
    <row r="74" spans="1:14" ht="35.25" customHeight="1">
      <c r="A74" s="950" t="s">
        <v>593</v>
      </c>
      <c r="B74" s="951"/>
      <c r="C74" s="951"/>
      <c r="D74" s="952"/>
      <c r="E74" s="953">
        <f>入力シート!C8</f>
        <v>0</v>
      </c>
      <c r="F74" s="954"/>
      <c r="G74" s="954"/>
      <c r="H74" s="954">
        <f>入力シート!C10</f>
        <v>0</v>
      </c>
      <c r="I74" s="954"/>
      <c r="J74" s="954"/>
      <c r="K74" s="159"/>
      <c r="L74" s="159"/>
      <c r="M74" s="159"/>
      <c r="N74" s="160"/>
    </row>
    <row r="76" spans="1:14">
      <c r="B76" s="155"/>
      <c r="C76" s="161"/>
      <c r="D76" s="161"/>
    </row>
    <row r="77" spans="1:14">
      <c r="B77" s="139"/>
      <c r="C77" s="147"/>
      <c r="D77" s="147"/>
    </row>
    <row r="78" spans="1:14">
      <c r="B78" s="139"/>
      <c r="C78" s="147"/>
      <c r="D78" s="147"/>
    </row>
    <row r="79" spans="1:14">
      <c r="A79" s="289" t="s">
        <v>1333</v>
      </c>
    </row>
    <row r="80" spans="1:14">
      <c r="A80" s="289" t="s">
        <v>1334</v>
      </c>
    </row>
    <row r="81" spans="1:7">
      <c r="A81" s="289" t="s">
        <v>1342</v>
      </c>
    </row>
    <row r="82" spans="1:7">
      <c r="A82" s="289" t="s">
        <v>1343</v>
      </c>
    </row>
    <row r="83" spans="1:7">
      <c r="B83" s="139"/>
      <c r="C83" s="147"/>
      <c r="D83" s="147"/>
    </row>
    <row r="84" spans="1:7">
      <c r="B84" s="139"/>
      <c r="C84" s="147"/>
      <c r="D84" s="147"/>
      <c r="G84" s="141"/>
    </row>
    <row r="85" spans="1:7">
      <c r="B85" s="139"/>
      <c r="C85" s="147"/>
      <c r="D85" s="147"/>
    </row>
  </sheetData>
  <mergeCells count="30">
    <mergeCell ref="A5:N5"/>
    <mergeCell ref="A9:B9"/>
    <mergeCell ref="A27:N27"/>
    <mergeCell ref="A32:D32"/>
    <mergeCell ref="A33:D33"/>
    <mergeCell ref="K7:N7"/>
    <mergeCell ref="E33:G33"/>
    <mergeCell ref="H33:J33"/>
    <mergeCell ref="A31:D31"/>
    <mergeCell ref="A30:D30"/>
    <mergeCell ref="E31:H31"/>
    <mergeCell ref="J31:N31"/>
    <mergeCell ref="D6:K6"/>
    <mergeCell ref="A74:D74"/>
    <mergeCell ref="E74:G74"/>
    <mergeCell ref="H74:J74"/>
    <mergeCell ref="A72:D72"/>
    <mergeCell ref="E72:H72"/>
    <mergeCell ref="J72:N72"/>
    <mergeCell ref="A73:D73"/>
    <mergeCell ref="E73:N73"/>
    <mergeCell ref="A50:B50"/>
    <mergeCell ref="A68:N68"/>
    <mergeCell ref="A71:D71"/>
    <mergeCell ref="E71:N71"/>
    <mergeCell ref="E30:N30"/>
    <mergeCell ref="E32:N32"/>
    <mergeCell ref="L48:N48"/>
    <mergeCell ref="A46:N46"/>
    <mergeCell ref="D47:K47"/>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rowBreaks count="1" manualBreakCount="1">
    <brk id="41"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87"/>
  <sheetViews>
    <sheetView view="pageBreakPreview" topLeftCell="A64" zoomScaleNormal="100" zoomScaleSheetLayoutView="100" workbookViewId="0">
      <selection activeCell="E31" sqref="E31:N31"/>
    </sheetView>
  </sheetViews>
  <sheetFormatPr defaultColWidth="5.875" defaultRowHeight="14.25"/>
  <cols>
    <col min="1" max="13" width="5.875" style="114" customWidth="1"/>
    <col min="14" max="14" width="6.75" style="114" customWidth="1"/>
    <col min="15" max="16384" width="5.875" style="114"/>
  </cols>
  <sheetData>
    <row r="1" spans="1:14">
      <c r="N1" s="138" t="s">
        <v>582</v>
      </c>
    </row>
    <row r="5" spans="1:14" ht="28.5">
      <c r="A5" s="921" t="s">
        <v>600</v>
      </c>
      <c r="B5" s="921"/>
      <c r="C5" s="921"/>
      <c r="D5" s="921"/>
      <c r="E5" s="921"/>
      <c r="F5" s="921"/>
      <c r="G5" s="921"/>
      <c r="H5" s="921"/>
      <c r="I5" s="921"/>
      <c r="J5" s="921"/>
      <c r="K5" s="921"/>
      <c r="L5" s="921"/>
      <c r="M5" s="921"/>
      <c r="N5" s="921"/>
    </row>
    <row r="6" spans="1:14">
      <c r="D6" s="949" t="s">
        <v>825</v>
      </c>
      <c r="E6" s="949"/>
      <c r="F6" s="949"/>
      <c r="G6" s="949"/>
      <c r="H6" s="949"/>
      <c r="I6" s="949"/>
      <c r="J6" s="949"/>
      <c r="K6" s="949"/>
    </row>
    <row r="7" spans="1:14">
      <c r="J7" s="143"/>
      <c r="K7" s="143"/>
      <c r="L7" s="162"/>
      <c r="M7" s="162"/>
      <c r="N7" s="403" t="s">
        <v>1337</v>
      </c>
    </row>
    <row r="9" spans="1:14">
      <c r="A9" s="934">
        <f>入力シート!C53</f>
        <v>0</v>
      </c>
      <c r="B9" s="934"/>
      <c r="C9" s="114" t="s">
        <v>583</v>
      </c>
    </row>
    <row r="12" spans="1:14" ht="14.25" customHeight="1">
      <c r="F12" s="280" t="s">
        <v>728</v>
      </c>
    </row>
    <row r="13" spans="1:14" ht="14.25" customHeight="1"/>
    <row r="14" spans="1:14" ht="14.25" customHeight="1"/>
    <row r="15" spans="1:14" ht="14.25" customHeight="1">
      <c r="E15" s="114" t="s">
        <v>585</v>
      </c>
      <c r="G15" s="280">
        <f>入力シート!C22</f>
        <v>0</v>
      </c>
      <c r="H15" s="289"/>
      <c r="I15" s="289"/>
      <c r="J15" s="289"/>
    </row>
    <row r="16" spans="1:14" ht="14.25" customHeight="1">
      <c r="G16" s="289"/>
      <c r="H16" s="289"/>
      <c r="I16" s="289"/>
      <c r="J16" s="289"/>
    </row>
    <row r="17" spans="1:14" ht="14.25" customHeight="1">
      <c r="G17" s="289"/>
      <c r="H17" s="289"/>
      <c r="I17" s="289"/>
      <c r="J17" s="289"/>
    </row>
    <row r="18" spans="1:14" ht="14.25" customHeight="1">
      <c r="E18" s="114" t="s">
        <v>586</v>
      </c>
      <c r="G18" s="280">
        <f>入力シート!C26</f>
        <v>0</v>
      </c>
      <c r="H18" s="289"/>
      <c r="I18" s="289"/>
      <c r="J18" s="289"/>
    </row>
    <row r="19" spans="1:14">
      <c r="G19" s="289"/>
      <c r="H19" s="289"/>
      <c r="I19" s="289"/>
      <c r="J19" s="289"/>
    </row>
    <row r="20" spans="1:14">
      <c r="G20" s="289"/>
      <c r="H20" s="289"/>
      <c r="I20" s="289"/>
      <c r="J20" s="289"/>
    </row>
    <row r="21" spans="1:14">
      <c r="E21" s="114" t="s">
        <v>584</v>
      </c>
      <c r="G21" s="325">
        <f>入力シート!C8</f>
        <v>0</v>
      </c>
      <c r="H21" s="325"/>
      <c r="I21" s="325">
        <f>入力シート!C10</f>
        <v>0</v>
      </c>
      <c r="J21" s="325"/>
    </row>
    <row r="24" spans="1:14">
      <c r="A24" s="114" t="s">
        <v>601</v>
      </c>
    </row>
    <row r="26" spans="1:14">
      <c r="H26" s="141"/>
    </row>
    <row r="27" spans="1:14">
      <c r="A27" s="920" t="s">
        <v>589</v>
      </c>
      <c r="B27" s="920"/>
      <c r="C27" s="920"/>
      <c r="D27" s="920"/>
      <c r="E27" s="920"/>
      <c r="F27" s="920"/>
      <c r="G27" s="920"/>
      <c r="H27" s="920"/>
      <c r="I27" s="920"/>
      <c r="J27" s="920"/>
      <c r="K27" s="920"/>
      <c r="L27" s="920"/>
      <c r="M27" s="920"/>
      <c r="N27" s="920"/>
    </row>
    <row r="28" spans="1:14" ht="14.25" customHeight="1"/>
    <row r="29" spans="1:14" ht="14.25" customHeight="1"/>
    <row r="30" spans="1:14" ht="36" customHeight="1">
      <c r="A30" s="939" t="s">
        <v>604</v>
      </c>
      <c r="B30" s="940"/>
      <c r="C30" s="940"/>
      <c r="D30" s="941"/>
      <c r="E30" s="942">
        <f>入力シート!C48</f>
        <v>0</v>
      </c>
      <c r="F30" s="943"/>
      <c r="G30" s="943"/>
      <c r="H30" s="943"/>
      <c r="I30" s="943"/>
      <c r="J30" s="943"/>
      <c r="K30" s="943"/>
      <c r="L30" s="943"/>
      <c r="M30" s="943"/>
      <c r="N30" s="944"/>
    </row>
    <row r="31" spans="1:14" ht="36" customHeight="1">
      <c r="A31" s="939" t="s">
        <v>603</v>
      </c>
      <c r="B31" s="940"/>
      <c r="C31" s="940"/>
      <c r="D31" s="941"/>
      <c r="E31" s="942">
        <f>入力シート!C54</f>
        <v>0</v>
      </c>
      <c r="F31" s="943"/>
      <c r="G31" s="943"/>
      <c r="H31" s="943"/>
      <c r="I31" s="943"/>
      <c r="J31" s="943"/>
      <c r="K31" s="943"/>
      <c r="L31" s="943"/>
      <c r="M31" s="943"/>
      <c r="N31" s="944"/>
    </row>
    <row r="32" spans="1:14" ht="36" customHeight="1">
      <c r="A32" s="955" t="s">
        <v>591</v>
      </c>
      <c r="B32" s="956"/>
      <c r="C32" s="956"/>
      <c r="D32" s="957"/>
      <c r="E32" s="958">
        <f>入力シート!C55</f>
        <v>0</v>
      </c>
      <c r="F32" s="959"/>
      <c r="G32" s="959"/>
      <c r="H32" s="959"/>
      <c r="I32" s="158" t="s">
        <v>594</v>
      </c>
      <c r="J32" s="959">
        <f>入力シート!C56</f>
        <v>0</v>
      </c>
      <c r="K32" s="959"/>
      <c r="L32" s="959"/>
      <c r="M32" s="959"/>
      <c r="N32" s="960"/>
    </row>
    <row r="33" spans="1:14" ht="36" customHeight="1">
      <c r="A33" s="950" t="s">
        <v>605</v>
      </c>
      <c r="B33" s="951"/>
      <c r="C33" s="951"/>
      <c r="D33" s="952"/>
      <c r="E33" s="945" t="str">
        <f>入力シート!E52</f>
        <v>令和-118年1月0日</v>
      </c>
      <c r="F33" s="946"/>
      <c r="G33" s="946"/>
      <c r="H33" s="946"/>
      <c r="I33" s="946"/>
      <c r="J33" s="946"/>
      <c r="K33" s="946"/>
      <c r="L33" s="946"/>
      <c r="M33" s="946"/>
      <c r="N33" s="947"/>
    </row>
    <row r="34" spans="1:14" ht="36" customHeight="1">
      <c r="A34" s="950" t="s">
        <v>593</v>
      </c>
      <c r="B34" s="951"/>
      <c r="C34" s="951"/>
      <c r="D34" s="952"/>
      <c r="E34" s="953">
        <f>入力シート!C8</f>
        <v>0</v>
      </c>
      <c r="F34" s="954"/>
      <c r="G34" s="954"/>
      <c r="H34" s="954">
        <f>入力シート!C10</f>
        <v>0</v>
      </c>
      <c r="I34" s="954"/>
      <c r="J34" s="954"/>
      <c r="K34" s="159"/>
      <c r="L34" s="159"/>
      <c r="M34" s="159"/>
      <c r="N34" s="160"/>
    </row>
    <row r="36" spans="1:14">
      <c r="B36" s="155"/>
      <c r="C36" s="161"/>
      <c r="D36" s="161"/>
    </row>
    <row r="37" spans="1:14">
      <c r="B37" s="139"/>
      <c r="C37" s="147"/>
      <c r="D37" s="147"/>
    </row>
    <row r="38" spans="1:14">
      <c r="B38" s="139"/>
      <c r="C38" s="147"/>
      <c r="D38" s="147"/>
    </row>
    <row r="39" spans="1:14">
      <c r="A39" s="289" t="s">
        <v>1333</v>
      </c>
    </row>
    <row r="40" spans="1:14">
      <c r="A40" s="289" t="s">
        <v>1334</v>
      </c>
    </row>
    <row r="41" spans="1:14">
      <c r="A41" s="289" t="s">
        <v>1342</v>
      </c>
    </row>
    <row r="42" spans="1:14">
      <c r="A42" s="289" t="s">
        <v>1343</v>
      </c>
    </row>
    <row r="43" spans="1:14">
      <c r="N43" s="138" t="s">
        <v>582</v>
      </c>
    </row>
    <row r="47" spans="1:14" ht="28.5">
      <c r="A47" s="921" t="s">
        <v>600</v>
      </c>
      <c r="B47" s="921"/>
      <c r="C47" s="921"/>
      <c r="D47" s="921"/>
      <c r="E47" s="921"/>
      <c r="F47" s="921"/>
      <c r="G47" s="921"/>
      <c r="H47" s="921"/>
      <c r="I47" s="921"/>
      <c r="J47" s="921"/>
      <c r="K47" s="921"/>
      <c r="L47" s="921"/>
      <c r="M47" s="921"/>
      <c r="N47" s="921"/>
    </row>
    <row r="48" spans="1:14">
      <c r="D48" s="949" t="s">
        <v>826</v>
      </c>
      <c r="E48" s="949"/>
      <c r="F48" s="949"/>
      <c r="G48" s="949"/>
      <c r="H48" s="949"/>
      <c r="I48" s="949"/>
      <c r="J48" s="949"/>
      <c r="K48" s="949"/>
    </row>
    <row r="49" spans="1:14">
      <c r="J49" s="143"/>
      <c r="K49" s="143"/>
      <c r="L49" s="162"/>
      <c r="M49" s="162"/>
      <c r="N49" s="403" t="s">
        <v>1338</v>
      </c>
    </row>
    <row r="51" spans="1:14">
      <c r="A51" s="934" t="s">
        <v>599</v>
      </c>
      <c r="B51" s="934"/>
      <c r="C51" s="114" t="s">
        <v>583</v>
      </c>
    </row>
    <row r="54" spans="1:14">
      <c r="F54" s="280" t="s">
        <v>728</v>
      </c>
    </row>
    <row r="57" spans="1:14">
      <c r="E57" s="114" t="s">
        <v>585</v>
      </c>
      <c r="G57" s="280">
        <f>入力シート!C22</f>
        <v>0</v>
      </c>
      <c r="H57" s="289"/>
      <c r="I57" s="289"/>
    </row>
    <row r="58" spans="1:14">
      <c r="G58" s="289"/>
      <c r="H58" s="289"/>
      <c r="I58" s="289"/>
    </row>
    <row r="59" spans="1:14">
      <c r="G59" s="289"/>
      <c r="H59" s="289"/>
      <c r="I59" s="289"/>
    </row>
    <row r="60" spans="1:14">
      <c r="E60" s="114" t="s">
        <v>586</v>
      </c>
      <c r="G60" s="280">
        <f>入力シート!C26</f>
        <v>0</v>
      </c>
      <c r="H60" s="289"/>
      <c r="I60" s="289"/>
    </row>
    <row r="61" spans="1:14">
      <c r="G61" s="289"/>
      <c r="H61" s="289"/>
      <c r="I61" s="289"/>
    </row>
    <row r="62" spans="1:14">
      <c r="G62" s="289"/>
      <c r="H62" s="289"/>
      <c r="I62" s="289"/>
    </row>
    <row r="63" spans="1:14" ht="18.75">
      <c r="E63" s="114" t="s">
        <v>584</v>
      </c>
      <c r="G63" s="325">
        <f>入力シート!C8</f>
        <v>0</v>
      </c>
      <c r="H63" s="325"/>
      <c r="I63" s="325">
        <f>入力シート!C10</f>
        <v>0</v>
      </c>
      <c r="J63" s="154"/>
    </row>
    <row r="66" spans="1:14">
      <c r="A66" s="114" t="s">
        <v>601</v>
      </c>
    </row>
    <row r="68" spans="1:14">
      <c r="H68" s="141"/>
    </row>
    <row r="69" spans="1:14">
      <c r="A69" s="920" t="s">
        <v>589</v>
      </c>
      <c r="B69" s="920"/>
      <c r="C69" s="920"/>
      <c r="D69" s="920"/>
      <c r="E69" s="920"/>
      <c r="F69" s="920"/>
      <c r="G69" s="920"/>
      <c r="H69" s="920"/>
      <c r="I69" s="920"/>
      <c r="J69" s="920"/>
      <c r="K69" s="920"/>
      <c r="L69" s="920"/>
      <c r="M69" s="920"/>
      <c r="N69" s="920"/>
    </row>
    <row r="72" spans="1:14" ht="36" customHeight="1">
      <c r="A72" s="939" t="s">
        <v>604</v>
      </c>
      <c r="B72" s="940"/>
      <c r="C72" s="940"/>
      <c r="D72" s="941"/>
      <c r="E72" s="942">
        <f>入力シート!C48</f>
        <v>0</v>
      </c>
      <c r="F72" s="943"/>
      <c r="G72" s="943"/>
      <c r="H72" s="943"/>
      <c r="I72" s="943"/>
      <c r="J72" s="943"/>
      <c r="K72" s="943"/>
      <c r="L72" s="943"/>
      <c r="M72" s="943"/>
      <c r="N72" s="944"/>
    </row>
    <row r="73" spans="1:14" ht="35.25" customHeight="1">
      <c r="A73" s="939" t="s">
        <v>603</v>
      </c>
      <c r="B73" s="940"/>
      <c r="C73" s="940"/>
      <c r="D73" s="941"/>
      <c r="E73" s="942">
        <f>入力シート!C54</f>
        <v>0</v>
      </c>
      <c r="F73" s="943"/>
      <c r="G73" s="943"/>
      <c r="H73" s="943"/>
      <c r="I73" s="943"/>
      <c r="J73" s="943"/>
      <c r="K73" s="943"/>
      <c r="L73" s="943"/>
      <c r="M73" s="943"/>
      <c r="N73" s="944"/>
    </row>
    <row r="74" spans="1:14" ht="35.25" customHeight="1">
      <c r="A74" s="955" t="s">
        <v>591</v>
      </c>
      <c r="B74" s="956"/>
      <c r="C74" s="956"/>
      <c r="D74" s="957"/>
      <c r="E74" s="958">
        <f>入力シート!C55</f>
        <v>0</v>
      </c>
      <c r="F74" s="959"/>
      <c r="G74" s="959"/>
      <c r="H74" s="959"/>
      <c r="I74" s="158" t="s">
        <v>594</v>
      </c>
      <c r="J74" s="959">
        <f>入力シート!C56</f>
        <v>0</v>
      </c>
      <c r="K74" s="959"/>
      <c r="L74" s="959"/>
      <c r="M74" s="959"/>
      <c r="N74" s="960"/>
    </row>
    <row r="75" spans="1:14" ht="35.25" customHeight="1">
      <c r="A75" s="950" t="s">
        <v>605</v>
      </c>
      <c r="B75" s="951"/>
      <c r="C75" s="951"/>
      <c r="D75" s="952"/>
      <c r="E75" s="945" t="str">
        <f>入力シート!E52</f>
        <v>令和-118年1月0日</v>
      </c>
      <c r="F75" s="946"/>
      <c r="G75" s="946"/>
      <c r="H75" s="946"/>
      <c r="I75" s="946"/>
      <c r="J75" s="946"/>
      <c r="K75" s="946"/>
      <c r="L75" s="946"/>
      <c r="M75" s="946"/>
      <c r="N75" s="947"/>
    </row>
    <row r="76" spans="1:14" ht="35.25" customHeight="1">
      <c r="A76" s="950" t="s">
        <v>593</v>
      </c>
      <c r="B76" s="951"/>
      <c r="C76" s="951"/>
      <c r="D76" s="952"/>
      <c r="E76" s="953">
        <f>入力シート!C8</f>
        <v>0</v>
      </c>
      <c r="F76" s="954"/>
      <c r="G76" s="954"/>
      <c r="H76" s="954">
        <f>入力シート!C10</f>
        <v>0</v>
      </c>
      <c r="I76" s="954"/>
      <c r="J76" s="954"/>
      <c r="K76" s="159"/>
      <c r="L76" s="159"/>
      <c r="M76" s="159"/>
      <c r="N76" s="160"/>
    </row>
    <row r="78" spans="1:14">
      <c r="B78" s="155"/>
      <c r="C78" s="161"/>
      <c r="D78" s="161"/>
    </row>
    <row r="79" spans="1:14">
      <c r="B79" s="139"/>
      <c r="C79" s="147"/>
      <c r="D79" s="147"/>
    </row>
    <row r="80" spans="1:14">
      <c r="B80" s="139"/>
      <c r="C80" s="147"/>
      <c r="D80" s="147"/>
    </row>
    <row r="81" spans="1:7">
      <c r="A81" s="289" t="s">
        <v>1333</v>
      </c>
    </row>
    <row r="82" spans="1:7">
      <c r="A82" s="289" t="s">
        <v>1334</v>
      </c>
    </row>
    <row r="83" spans="1:7">
      <c r="A83" s="289" t="s">
        <v>1342</v>
      </c>
    </row>
    <row r="84" spans="1:7">
      <c r="A84" s="289" t="s">
        <v>1343</v>
      </c>
    </row>
    <row r="85" spans="1:7">
      <c r="B85" s="139"/>
      <c r="C85" s="147"/>
      <c r="D85" s="147"/>
    </row>
    <row r="86" spans="1:7">
      <c r="B86" s="139"/>
      <c r="C86" s="147"/>
      <c r="D86" s="147"/>
      <c r="G86" s="141"/>
    </row>
    <row r="87" spans="1:7">
      <c r="B87" s="139"/>
      <c r="C87" s="147"/>
      <c r="D87" s="147"/>
    </row>
  </sheetData>
  <mergeCells count="32">
    <mergeCell ref="E34:G34"/>
    <mergeCell ref="E75:N75"/>
    <mergeCell ref="A51:B51"/>
    <mergeCell ref="A69:N69"/>
    <mergeCell ref="A34:D34"/>
    <mergeCell ref="A73:D73"/>
    <mergeCell ref="E73:N73"/>
    <mergeCell ref="A47:N47"/>
    <mergeCell ref="H34:J34"/>
    <mergeCell ref="J74:N74"/>
    <mergeCell ref="A76:D76"/>
    <mergeCell ref="E76:G76"/>
    <mergeCell ref="H76:J76"/>
    <mergeCell ref="A74:D74"/>
    <mergeCell ref="E74:H74"/>
    <mergeCell ref="A75:D75"/>
    <mergeCell ref="D6:K6"/>
    <mergeCell ref="D48:K48"/>
    <mergeCell ref="A5:N5"/>
    <mergeCell ref="A72:D72"/>
    <mergeCell ref="E72:N72"/>
    <mergeCell ref="A30:D30"/>
    <mergeCell ref="E30:N30"/>
    <mergeCell ref="A9:B9"/>
    <mergeCell ref="A27:N27"/>
    <mergeCell ref="A33:D33"/>
    <mergeCell ref="A32:D32"/>
    <mergeCell ref="A31:D31"/>
    <mergeCell ref="E31:N31"/>
    <mergeCell ref="E33:N33"/>
    <mergeCell ref="E32:H32"/>
    <mergeCell ref="J32:N32"/>
  </mergeCells>
  <phoneticPr fontId="3"/>
  <pageMargins left="0.78740157480314965" right="0.78740157480314965" top="0.98425196850393704" bottom="0.98425196850393704" header="0.51181102362204722" footer="0.51181102362204722"/>
  <pageSetup paperSize="9" orientation="portrait" blackAndWhite="1" horizontalDpi="200" verticalDpi="200" r:id="rId1"/>
  <headerFooter alignWithMargins="0"/>
  <rowBreaks count="1" manualBreakCount="1">
    <brk id="42"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view="pageBreakPreview" zoomScaleNormal="100" zoomScaleSheetLayoutView="100" workbookViewId="0">
      <selection activeCell="M46" sqref="L46:M46"/>
    </sheetView>
  </sheetViews>
  <sheetFormatPr defaultColWidth="5.875" defaultRowHeight="14.25"/>
  <cols>
    <col min="1" max="13" width="5.875" style="114" customWidth="1"/>
    <col min="14" max="14" width="6.75" style="114" customWidth="1"/>
    <col min="15" max="16384" width="5.875" style="114"/>
  </cols>
  <sheetData>
    <row r="1" spans="1:14">
      <c r="N1" s="138" t="s">
        <v>602</v>
      </c>
    </row>
    <row r="5" spans="1:14" ht="28.5">
      <c r="A5" s="921" t="s">
        <v>612</v>
      </c>
      <c r="B5" s="921"/>
      <c r="C5" s="921"/>
      <c r="D5" s="921"/>
      <c r="E5" s="921"/>
      <c r="F5" s="921"/>
      <c r="G5" s="921"/>
      <c r="H5" s="921"/>
      <c r="I5" s="921"/>
      <c r="J5" s="921"/>
      <c r="K5" s="921"/>
      <c r="L5" s="921"/>
      <c r="M5" s="921"/>
      <c r="N5" s="921"/>
    </row>
    <row r="7" spans="1:14">
      <c r="L7" s="948" t="str">
        <f>入力シート!C3</f>
        <v>令和4年6月22日</v>
      </c>
      <c r="M7" s="948"/>
      <c r="N7" s="948"/>
    </row>
    <row r="9" spans="1:14">
      <c r="A9" s="114" t="s">
        <v>613</v>
      </c>
    </row>
    <row r="12" spans="1:14" ht="14.25" customHeight="1">
      <c r="F12" s="141" t="s">
        <v>614</v>
      </c>
    </row>
    <row r="13" spans="1:14" ht="14.25" customHeight="1"/>
    <row r="14" spans="1:14" ht="14.25" customHeight="1"/>
    <row r="15" spans="1:14" ht="14.25" customHeight="1">
      <c r="E15" s="114" t="s">
        <v>585</v>
      </c>
      <c r="G15" s="280">
        <f>入力シート!C22</f>
        <v>0</v>
      </c>
    </row>
    <row r="16" spans="1:14" ht="14.25" customHeight="1"/>
    <row r="17" spans="1:14" ht="14.25" customHeight="1"/>
    <row r="18" spans="1:14" ht="14.25" customHeight="1">
      <c r="E18" s="114" t="s">
        <v>586</v>
      </c>
      <c r="G18" s="141">
        <f>入力シート!C26</f>
        <v>0</v>
      </c>
    </row>
    <row r="21" spans="1:14" ht="18.75">
      <c r="E21" s="114" t="s">
        <v>584</v>
      </c>
      <c r="G21" s="325">
        <f>入力シート!C8</f>
        <v>0</v>
      </c>
      <c r="H21" s="325"/>
      <c r="I21" s="325">
        <f>入力シート!C10</f>
        <v>0</v>
      </c>
      <c r="J21" s="154"/>
    </row>
    <row r="24" spans="1:14" ht="24" customHeight="1">
      <c r="A24" s="289" t="s">
        <v>1339</v>
      </c>
    </row>
    <row r="25" spans="1:14" ht="24" customHeight="1">
      <c r="A25" s="289" t="s">
        <v>729</v>
      </c>
    </row>
    <row r="26" spans="1:14">
      <c r="H26" s="141"/>
    </row>
    <row r="27" spans="1:14" ht="24" customHeight="1">
      <c r="A27" s="920" t="s">
        <v>589</v>
      </c>
      <c r="B27" s="920"/>
      <c r="C27" s="920"/>
      <c r="D27" s="920"/>
      <c r="E27" s="920"/>
      <c r="F27" s="920"/>
      <c r="G27" s="920"/>
      <c r="H27" s="920"/>
      <c r="I27" s="920"/>
      <c r="J27" s="920"/>
      <c r="K27" s="920"/>
      <c r="L27" s="920"/>
      <c r="M27" s="920"/>
      <c r="N27" s="920"/>
    </row>
    <row r="28" spans="1:14" ht="14.25" customHeight="1"/>
    <row r="29" spans="1:14" ht="36" customHeight="1">
      <c r="A29" s="967" t="s">
        <v>617</v>
      </c>
      <c r="B29" s="950" t="s">
        <v>534</v>
      </c>
      <c r="C29" s="970"/>
      <c r="D29" s="971"/>
      <c r="E29" s="961">
        <f>入力シート!C58</f>
        <v>0</v>
      </c>
      <c r="F29" s="972"/>
      <c r="G29" s="164"/>
      <c r="H29" s="963">
        <f>入力シート!C59</f>
        <v>0</v>
      </c>
      <c r="I29" s="963"/>
      <c r="J29" s="164"/>
      <c r="K29" s="164"/>
      <c r="L29" s="164"/>
      <c r="M29" s="164"/>
      <c r="N29" s="165"/>
    </row>
    <row r="30" spans="1:14" ht="36" customHeight="1">
      <c r="A30" s="968"/>
      <c r="B30" s="939" t="s">
        <v>533</v>
      </c>
      <c r="C30" s="940"/>
      <c r="D30" s="941"/>
      <c r="E30" s="942">
        <f>入力シート!C61</f>
        <v>0</v>
      </c>
      <c r="F30" s="973"/>
      <c r="G30" s="973"/>
      <c r="H30" s="973"/>
      <c r="I30" s="973"/>
      <c r="J30" s="973"/>
      <c r="K30" s="973"/>
      <c r="L30" s="973"/>
      <c r="M30" s="973"/>
      <c r="N30" s="974"/>
    </row>
    <row r="31" spans="1:14" ht="36" customHeight="1">
      <c r="A31" s="968"/>
      <c r="B31" s="955"/>
      <c r="C31" s="956"/>
      <c r="D31" s="957"/>
      <c r="E31" s="166"/>
      <c r="F31" s="167"/>
      <c r="G31" s="167"/>
      <c r="H31" s="158" t="s">
        <v>616</v>
      </c>
      <c r="I31" s="158"/>
      <c r="J31" s="959">
        <f>入力シート!C62</f>
        <v>0</v>
      </c>
      <c r="K31" s="977"/>
      <c r="L31" s="977"/>
      <c r="M31" s="977"/>
      <c r="N31" s="978"/>
    </row>
    <row r="32" spans="1:14" ht="36" customHeight="1">
      <c r="A32" s="968"/>
      <c r="B32" s="950" t="s">
        <v>492</v>
      </c>
      <c r="C32" s="970"/>
      <c r="D32" s="971"/>
      <c r="E32" s="975">
        <f>入力シート!C63</f>
        <v>0</v>
      </c>
      <c r="F32" s="963"/>
      <c r="G32" s="963"/>
      <c r="H32" s="963"/>
      <c r="I32" s="963"/>
      <c r="J32" s="963"/>
      <c r="K32" s="963"/>
      <c r="L32" s="963"/>
      <c r="M32" s="963"/>
      <c r="N32" s="976"/>
    </row>
    <row r="33" spans="1:14" ht="36" customHeight="1">
      <c r="A33" s="968"/>
      <c r="B33" s="950" t="s">
        <v>484</v>
      </c>
      <c r="C33" s="970"/>
      <c r="D33" s="971"/>
      <c r="E33" s="945">
        <f>入力シート!C60</f>
        <v>0</v>
      </c>
      <c r="F33" s="946"/>
      <c r="G33" s="946"/>
      <c r="H33" s="946"/>
      <c r="I33" s="946"/>
      <c r="J33" s="946"/>
      <c r="K33" s="946"/>
      <c r="L33" s="946"/>
      <c r="M33" s="946"/>
      <c r="N33" s="947"/>
    </row>
    <row r="34" spans="1:14" ht="36" customHeight="1">
      <c r="A34" s="969"/>
      <c r="B34" s="950" t="s">
        <v>615</v>
      </c>
      <c r="C34" s="970"/>
      <c r="D34" s="971"/>
      <c r="E34" s="945" t="str">
        <f>入力シート!E57</f>
        <v>令和-118年1月0日</v>
      </c>
      <c r="F34" s="946"/>
      <c r="G34" s="946"/>
      <c r="H34" s="946"/>
      <c r="I34" s="946"/>
      <c r="J34" s="946"/>
      <c r="K34" s="946"/>
      <c r="L34" s="946"/>
      <c r="M34" s="946"/>
      <c r="N34" s="947"/>
    </row>
    <row r="35" spans="1:14" ht="36" customHeight="1">
      <c r="A35" s="964" t="s">
        <v>496</v>
      </c>
      <c r="B35" s="965"/>
      <c r="C35" s="965"/>
      <c r="D35" s="966"/>
      <c r="E35" s="961">
        <f>入力シート!C8</f>
        <v>0</v>
      </c>
      <c r="F35" s="962"/>
      <c r="G35" s="168"/>
      <c r="H35" s="963">
        <f>入力シート!C10</f>
        <v>0</v>
      </c>
      <c r="I35" s="963"/>
      <c r="J35" s="168"/>
      <c r="K35" s="159"/>
      <c r="L35" s="159"/>
      <c r="M35" s="159"/>
      <c r="N35" s="160"/>
    </row>
    <row r="37" spans="1:14">
      <c r="A37" s="289" t="s">
        <v>1340</v>
      </c>
    </row>
    <row r="38" spans="1:14">
      <c r="A38" s="289" t="s">
        <v>1341</v>
      </c>
    </row>
    <row r="39" spans="1:14">
      <c r="A39" s="289" t="s">
        <v>1344</v>
      </c>
    </row>
    <row r="40" spans="1:14">
      <c r="A40" s="289" t="s">
        <v>1345</v>
      </c>
    </row>
    <row r="41" spans="1:14">
      <c r="B41" s="139"/>
      <c r="C41" s="147"/>
      <c r="D41" s="147"/>
    </row>
    <row r="42" spans="1:14">
      <c r="B42" s="139"/>
      <c r="C42" s="147"/>
      <c r="D42" s="147"/>
      <c r="H42" s="141"/>
    </row>
    <row r="43" spans="1:14">
      <c r="B43" s="139"/>
      <c r="C43" s="147"/>
      <c r="D43" s="147"/>
      <c r="H43" s="141"/>
    </row>
    <row r="44" spans="1:14">
      <c r="B44" s="139"/>
      <c r="C44" s="147"/>
      <c r="D44" s="147"/>
    </row>
    <row r="45" spans="1:14">
      <c r="B45" s="139"/>
      <c r="C45" s="147"/>
      <c r="D45" s="147"/>
      <c r="G45" s="141"/>
    </row>
    <row r="46" spans="1:14">
      <c r="B46" s="139"/>
      <c r="C46" s="147"/>
      <c r="D46" s="147"/>
    </row>
  </sheetData>
  <mergeCells count="19">
    <mergeCell ref="A5:N5"/>
    <mergeCell ref="L7:N7"/>
    <mergeCell ref="A27:N27"/>
    <mergeCell ref="A29:A34"/>
    <mergeCell ref="B29:D29"/>
    <mergeCell ref="B34:D34"/>
    <mergeCell ref="B33:D33"/>
    <mergeCell ref="E29:F29"/>
    <mergeCell ref="H29:I29"/>
    <mergeCell ref="E30:N30"/>
    <mergeCell ref="E32:N32"/>
    <mergeCell ref="J31:N31"/>
    <mergeCell ref="B32:D32"/>
    <mergeCell ref="E35:F35"/>
    <mergeCell ref="B30:D31"/>
    <mergeCell ref="E34:N34"/>
    <mergeCell ref="H35:I35"/>
    <mergeCell ref="E33:N33"/>
    <mergeCell ref="A35:D35"/>
  </mergeCells>
  <phoneticPr fontId="3"/>
  <pageMargins left="0.98425196850393704" right="0.59055118110236227" top="0.98425196850393704" bottom="0.98425196850393704" header="0.51181102362204722" footer="0.51181102362204722"/>
  <pageSetup paperSize="9" orientation="portrait" horizontalDpi="200" verticalDpi="2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3"/>
  <sheetViews>
    <sheetView view="pageBreakPreview" zoomScaleNormal="100" zoomScaleSheetLayoutView="100" workbookViewId="0">
      <selection activeCell="L15" sqref="L15"/>
    </sheetView>
  </sheetViews>
  <sheetFormatPr defaultColWidth="5.875" defaultRowHeight="14.25"/>
  <cols>
    <col min="1" max="13" width="5.875" style="114" customWidth="1"/>
    <col min="14" max="14" width="6.75" style="114" customWidth="1"/>
    <col min="15" max="16384" width="5.875" style="114"/>
  </cols>
  <sheetData>
    <row r="1" spans="1:14">
      <c r="N1" s="138" t="s">
        <v>611</v>
      </c>
    </row>
    <row r="3" spans="1:14" ht="28.5">
      <c r="A3" s="921" t="s">
        <v>625</v>
      </c>
      <c r="B3" s="921"/>
      <c r="C3" s="921"/>
      <c r="D3" s="921"/>
      <c r="E3" s="921"/>
      <c r="F3" s="921"/>
      <c r="G3" s="921"/>
      <c r="H3" s="921"/>
      <c r="I3" s="921"/>
      <c r="J3" s="921"/>
      <c r="K3" s="921"/>
      <c r="L3" s="921"/>
      <c r="M3" s="921"/>
      <c r="N3" s="921"/>
    </row>
    <row r="5" spans="1:14">
      <c r="K5" s="303" t="s">
        <v>1346</v>
      </c>
      <c r="L5" s="162"/>
      <c r="M5" s="162"/>
      <c r="N5" s="162"/>
    </row>
    <row r="7" spans="1:14">
      <c r="A7" s="114" t="s">
        <v>613</v>
      </c>
    </row>
    <row r="9" spans="1:14" ht="14.25" customHeight="1">
      <c r="F9" s="141" t="s">
        <v>614</v>
      </c>
    </row>
    <row r="10" spans="1:14" ht="14.25" customHeight="1"/>
    <row r="11" spans="1:14" ht="14.25" customHeight="1">
      <c r="E11" s="114" t="s">
        <v>585</v>
      </c>
      <c r="G11" s="280">
        <f>入力シート!C22</f>
        <v>0</v>
      </c>
      <c r="H11" s="289"/>
      <c r="I11" s="289"/>
    </row>
    <row r="12" spans="1:14" ht="14.25" customHeight="1">
      <c r="G12" s="289"/>
      <c r="H12" s="289"/>
      <c r="I12" s="289"/>
    </row>
    <row r="13" spans="1:14" ht="14.25" customHeight="1">
      <c r="G13" s="289"/>
      <c r="H13" s="289"/>
      <c r="I13" s="289"/>
    </row>
    <row r="14" spans="1:14" ht="14.25" customHeight="1">
      <c r="E14" s="114" t="s">
        <v>586</v>
      </c>
      <c r="G14" s="280">
        <f>入力シート!C26</f>
        <v>0</v>
      </c>
      <c r="H14" s="289"/>
      <c r="I14" s="289"/>
    </row>
    <row r="15" spans="1:14">
      <c r="G15" s="289"/>
      <c r="H15" s="289"/>
      <c r="I15" s="289"/>
    </row>
    <row r="16" spans="1:14">
      <c r="G16" s="289"/>
      <c r="H16" s="289"/>
      <c r="I16" s="289"/>
    </row>
    <row r="17" spans="1:14" ht="18.75">
      <c r="E17" s="114" t="s">
        <v>584</v>
      </c>
      <c r="G17" s="325">
        <f>入力シート!C8</f>
        <v>0</v>
      </c>
      <c r="H17" s="325"/>
      <c r="I17" s="325">
        <f>入力シート!C10</f>
        <v>0</v>
      </c>
      <c r="J17" s="154"/>
    </row>
    <row r="19" spans="1:14" ht="24" customHeight="1">
      <c r="A19" s="289" t="s">
        <v>1347</v>
      </c>
    </row>
    <row r="20" spans="1:14" ht="24" customHeight="1">
      <c r="A20" s="289" t="s">
        <v>1348</v>
      </c>
    </row>
    <row r="21" spans="1:14">
      <c r="H21" s="141"/>
    </row>
    <row r="22" spans="1:14" ht="24" customHeight="1">
      <c r="A22" s="920" t="s">
        <v>589</v>
      </c>
      <c r="B22" s="920"/>
      <c r="C22" s="920"/>
      <c r="D22" s="920"/>
      <c r="E22" s="920"/>
      <c r="F22" s="920"/>
      <c r="G22" s="920"/>
      <c r="H22" s="920"/>
      <c r="I22" s="920"/>
      <c r="J22" s="920"/>
      <c r="K22" s="920"/>
      <c r="L22" s="920"/>
      <c r="M22" s="920"/>
      <c r="N22" s="920"/>
    </row>
    <row r="23" spans="1:14" ht="14.25" customHeight="1">
      <c r="A23" s="169"/>
      <c r="B23" s="169"/>
      <c r="C23" s="169"/>
      <c r="D23" s="169"/>
      <c r="E23" s="169"/>
      <c r="F23" s="169"/>
      <c r="G23" s="169"/>
      <c r="H23" s="169"/>
      <c r="I23" s="169"/>
      <c r="J23" s="169"/>
      <c r="K23" s="169"/>
      <c r="L23" s="169"/>
      <c r="M23" s="169"/>
      <c r="N23" s="169"/>
    </row>
    <row r="24" spans="1:14" ht="36" customHeight="1">
      <c r="A24" s="950" t="s">
        <v>627</v>
      </c>
      <c r="B24" s="970"/>
      <c r="C24" s="970"/>
      <c r="D24" s="971"/>
      <c r="E24" s="961">
        <f>入力シート!C58</f>
        <v>0</v>
      </c>
      <c r="F24" s="972"/>
      <c r="G24" s="170"/>
      <c r="H24" s="963">
        <f>入力シート!C59</f>
        <v>0</v>
      </c>
      <c r="I24" s="963"/>
      <c r="J24" s="170"/>
      <c r="K24" s="170"/>
      <c r="L24" s="170"/>
      <c r="M24" s="170"/>
      <c r="N24" s="171"/>
    </row>
    <row r="25" spans="1:14" ht="36" customHeight="1">
      <c r="A25" s="967" t="s">
        <v>628</v>
      </c>
      <c r="B25" s="950" t="s">
        <v>534</v>
      </c>
      <c r="C25" s="970"/>
      <c r="D25" s="971"/>
      <c r="E25" s="961">
        <f>入力シート!C66</f>
        <v>0</v>
      </c>
      <c r="F25" s="962"/>
      <c r="G25" s="164"/>
      <c r="H25" s="963">
        <f>入力シート!C67</f>
        <v>0</v>
      </c>
      <c r="I25" s="963"/>
      <c r="J25" s="164"/>
      <c r="K25" s="164"/>
      <c r="L25" s="164"/>
      <c r="M25" s="164"/>
      <c r="N25" s="165"/>
    </row>
    <row r="26" spans="1:14" ht="36" customHeight="1">
      <c r="A26" s="979"/>
      <c r="B26" s="939" t="s">
        <v>533</v>
      </c>
      <c r="C26" s="940"/>
      <c r="D26" s="941"/>
      <c r="E26" s="942">
        <f>入力シート!C69</f>
        <v>0</v>
      </c>
      <c r="F26" s="973"/>
      <c r="G26" s="973"/>
      <c r="H26" s="973"/>
      <c r="I26" s="973"/>
      <c r="J26" s="973"/>
      <c r="K26" s="973"/>
      <c r="L26" s="973"/>
      <c r="M26" s="973"/>
      <c r="N26" s="974"/>
    </row>
    <row r="27" spans="1:14" ht="36" customHeight="1">
      <c r="A27" s="979"/>
      <c r="B27" s="955"/>
      <c r="C27" s="956"/>
      <c r="D27" s="957"/>
      <c r="E27" s="166"/>
      <c r="F27" s="167"/>
      <c r="G27" s="167"/>
      <c r="H27" s="158" t="s">
        <v>616</v>
      </c>
      <c r="I27" s="158"/>
      <c r="J27" s="959">
        <f>入力シート!C70</f>
        <v>0</v>
      </c>
      <c r="K27" s="977"/>
      <c r="L27" s="977"/>
      <c r="M27" s="977"/>
      <c r="N27" s="978"/>
    </row>
    <row r="28" spans="1:14" ht="36" customHeight="1">
      <c r="A28" s="979"/>
      <c r="B28" s="950" t="s">
        <v>492</v>
      </c>
      <c r="C28" s="970"/>
      <c r="D28" s="971"/>
      <c r="E28" s="975">
        <f>入力シート!C71</f>
        <v>0</v>
      </c>
      <c r="F28" s="963"/>
      <c r="G28" s="963"/>
      <c r="H28" s="963"/>
      <c r="I28" s="963"/>
      <c r="J28" s="963"/>
      <c r="K28" s="963"/>
      <c r="L28" s="963"/>
      <c r="M28" s="963"/>
      <c r="N28" s="976"/>
    </row>
    <row r="29" spans="1:14" ht="36" customHeight="1">
      <c r="A29" s="979"/>
      <c r="B29" s="950" t="s">
        <v>484</v>
      </c>
      <c r="C29" s="970"/>
      <c r="D29" s="971"/>
      <c r="E29" s="945">
        <f>入力シート!C68</f>
        <v>0</v>
      </c>
      <c r="F29" s="946"/>
      <c r="G29" s="946"/>
      <c r="H29" s="946"/>
      <c r="I29" s="946"/>
      <c r="J29" s="946"/>
      <c r="K29" s="946"/>
      <c r="L29" s="946"/>
      <c r="M29" s="946"/>
      <c r="N29" s="947"/>
    </row>
    <row r="30" spans="1:14" ht="36" customHeight="1">
      <c r="A30" s="950" t="s">
        <v>605</v>
      </c>
      <c r="B30" s="970"/>
      <c r="C30" s="970"/>
      <c r="D30" s="971"/>
      <c r="E30" s="945" t="str">
        <f>入力シート!E65</f>
        <v>令和-118年1月0日</v>
      </c>
      <c r="F30" s="946"/>
      <c r="G30" s="946"/>
      <c r="H30" s="946"/>
      <c r="I30" s="946"/>
      <c r="J30" s="946"/>
      <c r="K30" s="946"/>
      <c r="L30" s="946"/>
      <c r="M30" s="946"/>
      <c r="N30" s="947"/>
    </row>
    <row r="31" spans="1:14" ht="36" customHeight="1">
      <c r="A31" s="950" t="s">
        <v>637</v>
      </c>
      <c r="B31" s="970"/>
      <c r="C31" s="970"/>
      <c r="D31" s="971"/>
      <c r="E31" s="945">
        <f>入力シート!C72</f>
        <v>0</v>
      </c>
      <c r="F31" s="946"/>
      <c r="G31" s="946"/>
      <c r="H31" s="946"/>
      <c r="I31" s="946"/>
      <c r="J31" s="946"/>
      <c r="K31" s="946"/>
      <c r="L31" s="946"/>
      <c r="M31" s="946"/>
      <c r="N31" s="947"/>
    </row>
    <row r="32" spans="1:14" ht="36" customHeight="1">
      <c r="A32" s="964" t="s">
        <v>496</v>
      </c>
      <c r="B32" s="965"/>
      <c r="C32" s="965"/>
      <c r="D32" s="966"/>
      <c r="E32" s="961">
        <f>入力シート!C8</f>
        <v>0</v>
      </c>
      <c r="F32" s="962"/>
      <c r="G32" s="168"/>
      <c r="H32" s="963">
        <f>入力シート!C10</f>
        <v>0</v>
      </c>
      <c r="I32" s="963"/>
      <c r="J32" s="168"/>
      <c r="K32" s="159"/>
      <c r="L32" s="159"/>
      <c r="M32" s="159"/>
      <c r="N32" s="160"/>
    </row>
    <row r="34" spans="1:8">
      <c r="A34" s="289" t="s">
        <v>1340</v>
      </c>
    </row>
    <row r="35" spans="1:8">
      <c r="A35" s="289" t="s">
        <v>1341</v>
      </c>
    </row>
    <row r="36" spans="1:8">
      <c r="A36" s="289" t="s">
        <v>1344</v>
      </c>
    </row>
    <row r="37" spans="1:8">
      <c r="A37" s="289" t="s">
        <v>1345</v>
      </c>
    </row>
    <row r="38" spans="1:8">
      <c r="B38" s="139"/>
      <c r="C38" s="147"/>
      <c r="D38" s="147"/>
    </row>
    <row r="39" spans="1:8">
      <c r="B39" s="139"/>
      <c r="C39" s="147"/>
      <c r="D39" s="147"/>
      <c r="H39" s="141"/>
    </row>
    <row r="40" spans="1:8">
      <c r="B40" s="139"/>
      <c r="C40" s="147"/>
      <c r="D40" s="147"/>
      <c r="H40" s="141"/>
    </row>
    <row r="41" spans="1:8">
      <c r="B41" s="139"/>
      <c r="C41" s="147"/>
      <c r="D41" s="147"/>
    </row>
    <row r="42" spans="1:8">
      <c r="B42" s="139"/>
      <c r="C42" s="147"/>
      <c r="D42" s="147"/>
      <c r="G42" s="141"/>
    </row>
    <row r="43" spans="1:8">
      <c r="B43" s="139"/>
      <c r="C43" s="147"/>
      <c r="D43" s="147"/>
    </row>
  </sheetData>
  <mergeCells count="23">
    <mergeCell ref="A3:N3"/>
    <mergeCell ref="A22:N22"/>
    <mergeCell ref="A24:D24"/>
    <mergeCell ref="E24:F24"/>
    <mergeCell ref="H24:I24"/>
    <mergeCell ref="A32:D32"/>
    <mergeCell ref="B29:D29"/>
    <mergeCell ref="B28:D28"/>
    <mergeCell ref="A31:D31"/>
    <mergeCell ref="E30:N30"/>
    <mergeCell ref="E32:F32"/>
    <mergeCell ref="H32:I32"/>
    <mergeCell ref="E31:N31"/>
    <mergeCell ref="B26:D27"/>
    <mergeCell ref="A25:A29"/>
    <mergeCell ref="A30:D30"/>
    <mergeCell ref="E26:N26"/>
    <mergeCell ref="E28:N28"/>
    <mergeCell ref="J27:N27"/>
    <mergeCell ref="E29:N29"/>
    <mergeCell ref="E25:F25"/>
    <mergeCell ref="H25:I25"/>
    <mergeCell ref="B25:D25"/>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0"/>
  <sheetViews>
    <sheetView view="pageBreakPreview" zoomScaleNormal="100" zoomScaleSheetLayoutView="100" workbookViewId="0">
      <selection activeCell="I37" sqref="I37"/>
    </sheetView>
  </sheetViews>
  <sheetFormatPr defaultColWidth="5.875" defaultRowHeight="14.25"/>
  <cols>
    <col min="1" max="13" width="5.875" style="114" customWidth="1"/>
    <col min="14" max="14" width="6.75" style="114" customWidth="1"/>
    <col min="15" max="16384" width="5.875" style="114"/>
  </cols>
  <sheetData>
    <row r="1" spans="1:14">
      <c r="N1" s="138" t="s">
        <v>626</v>
      </c>
    </row>
    <row r="3" spans="1:14" ht="28.5">
      <c r="A3" s="921" t="s">
        <v>638</v>
      </c>
      <c r="B3" s="921"/>
      <c r="C3" s="921"/>
      <c r="D3" s="921"/>
      <c r="E3" s="921"/>
      <c r="F3" s="921"/>
      <c r="G3" s="921"/>
      <c r="H3" s="921"/>
      <c r="I3" s="921"/>
      <c r="J3" s="921"/>
      <c r="K3" s="921"/>
      <c r="L3" s="921"/>
      <c r="M3" s="921"/>
      <c r="N3" s="921"/>
    </row>
    <row r="5" spans="1:14">
      <c r="K5" s="303" t="s">
        <v>1346</v>
      </c>
      <c r="L5" s="162"/>
      <c r="M5" s="162"/>
      <c r="N5" s="162"/>
    </row>
    <row r="7" spans="1:14">
      <c r="A7" s="114" t="s">
        <v>613</v>
      </c>
    </row>
    <row r="9" spans="1:14" ht="14.25" customHeight="1"/>
    <row r="10" spans="1:14" ht="14.25" customHeight="1">
      <c r="E10" s="114" t="s">
        <v>533</v>
      </c>
      <c r="G10" s="280">
        <f>入力シート!C22</f>
        <v>0</v>
      </c>
      <c r="H10" s="289"/>
      <c r="I10" s="289"/>
    </row>
    <row r="11" spans="1:14" ht="14.25" customHeight="1">
      <c r="G11" s="289"/>
      <c r="H11" s="289"/>
      <c r="I11" s="289"/>
    </row>
    <row r="12" spans="1:14">
      <c r="G12" s="289"/>
      <c r="H12" s="289"/>
      <c r="I12" s="289"/>
    </row>
    <row r="13" spans="1:14" ht="18.75">
      <c r="E13" s="114" t="s">
        <v>496</v>
      </c>
      <c r="G13" s="325">
        <f>入力シート!C8</f>
        <v>0</v>
      </c>
      <c r="H13" s="325"/>
      <c r="I13" s="325">
        <f>入力シート!C10</f>
        <v>0</v>
      </c>
      <c r="J13" s="154"/>
    </row>
    <row r="16" spans="1:14" ht="24" customHeight="1">
      <c r="A16" s="114" t="s">
        <v>640</v>
      </c>
    </row>
    <row r="17" spans="1:14" ht="24" customHeight="1">
      <c r="A17" s="114" t="s">
        <v>641</v>
      </c>
    </row>
    <row r="18" spans="1:14">
      <c r="H18" s="141"/>
    </row>
    <row r="19" spans="1:14" ht="24" customHeight="1">
      <c r="A19" s="920" t="s">
        <v>589</v>
      </c>
      <c r="B19" s="920"/>
      <c r="C19" s="920"/>
      <c r="D19" s="920"/>
      <c r="E19" s="920"/>
      <c r="F19" s="920"/>
      <c r="G19" s="920"/>
      <c r="H19" s="920"/>
      <c r="I19" s="920"/>
      <c r="J19" s="920"/>
      <c r="K19" s="920"/>
      <c r="L19" s="920"/>
      <c r="M19" s="920"/>
      <c r="N19" s="920"/>
    </row>
    <row r="20" spans="1:14" ht="14.25" customHeight="1">
      <c r="A20" s="169"/>
      <c r="B20" s="169"/>
      <c r="C20" s="169"/>
      <c r="D20" s="169"/>
      <c r="E20" s="169"/>
      <c r="F20" s="169"/>
      <c r="G20" s="169"/>
      <c r="H20" s="169"/>
      <c r="I20" s="169"/>
      <c r="J20" s="169"/>
      <c r="K20" s="169"/>
      <c r="L20" s="169"/>
      <c r="M20" s="169"/>
      <c r="N20" s="169"/>
    </row>
    <row r="21" spans="1:14" ht="36" customHeight="1">
      <c r="A21" s="950" t="s">
        <v>642</v>
      </c>
      <c r="B21" s="970"/>
      <c r="C21" s="970"/>
      <c r="D21" s="971"/>
      <c r="E21" s="961">
        <f>入力シート!C58</f>
        <v>0</v>
      </c>
      <c r="F21" s="972"/>
      <c r="G21" s="170"/>
      <c r="H21" s="963">
        <f>入力シート!C59</f>
        <v>0</v>
      </c>
      <c r="I21" s="963"/>
      <c r="J21" s="170"/>
      <c r="K21" s="170"/>
      <c r="L21" s="170"/>
      <c r="M21" s="170"/>
      <c r="N21" s="171"/>
    </row>
    <row r="22" spans="1:14" ht="36" customHeight="1">
      <c r="A22" s="950" t="s">
        <v>643</v>
      </c>
      <c r="B22" s="970"/>
      <c r="C22" s="970"/>
      <c r="D22" s="971"/>
      <c r="E22" s="961">
        <f>入力シート!C8</f>
        <v>0</v>
      </c>
      <c r="F22" s="962"/>
      <c r="G22" s="172"/>
      <c r="H22" s="963">
        <f>入力シート!C10</f>
        <v>0</v>
      </c>
      <c r="I22" s="963"/>
      <c r="J22" s="172"/>
      <c r="K22" s="172"/>
      <c r="L22" s="172"/>
      <c r="M22" s="172"/>
      <c r="N22" s="173"/>
    </row>
    <row r="23" spans="1:14" ht="36" customHeight="1">
      <c r="A23" s="950" t="s">
        <v>644</v>
      </c>
      <c r="B23" s="970"/>
      <c r="C23" s="970"/>
      <c r="D23" s="971"/>
      <c r="E23" s="975">
        <f>入力シート!C74</f>
        <v>0</v>
      </c>
      <c r="F23" s="963"/>
      <c r="G23" s="963"/>
      <c r="H23" s="963"/>
      <c r="I23" s="963"/>
      <c r="J23" s="963"/>
      <c r="K23" s="963"/>
      <c r="L23" s="963"/>
      <c r="M23" s="963"/>
      <c r="N23" s="976"/>
    </row>
    <row r="24" spans="1:14" ht="36" customHeight="1">
      <c r="A24" s="967" t="s">
        <v>645</v>
      </c>
      <c r="B24" s="950" t="s">
        <v>533</v>
      </c>
      <c r="C24" s="970"/>
      <c r="D24" s="971"/>
      <c r="E24" s="961">
        <f>入力シート!C76</f>
        <v>0</v>
      </c>
      <c r="F24" s="962"/>
      <c r="G24" s="164"/>
      <c r="H24" s="963">
        <f>入力シート!C77</f>
        <v>0</v>
      </c>
      <c r="I24" s="963"/>
      <c r="J24" s="164"/>
      <c r="K24" s="164"/>
      <c r="L24" s="164"/>
      <c r="M24" s="164"/>
      <c r="N24" s="165"/>
    </row>
    <row r="25" spans="1:14" ht="36" customHeight="1">
      <c r="A25" s="979"/>
      <c r="B25" s="939" t="s">
        <v>534</v>
      </c>
      <c r="C25" s="940"/>
      <c r="D25" s="941"/>
      <c r="E25" s="942">
        <f>入力シート!C79</f>
        <v>0</v>
      </c>
      <c r="F25" s="973"/>
      <c r="G25" s="973"/>
      <c r="H25" s="973"/>
      <c r="I25" s="973"/>
      <c r="J25" s="973"/>
      <c r="K25" s="973"/>
      <c r="L25" s="973"/>
      <c r="M25" s="973"/>
      <c r="N25" s="974"/>
    </row>
    <row r="26" spans="1:14" ht="36" customHeight="1">
      <c r="A26" s="979"/>
      <c r="B26" s="955"/>
      <c r="C26" s="956"/>
      <c r="D26" s="957"/>
      <c r="E26" s="166"/>
      <c r="F26" s="167"/>
      <c r="G26" s="167"/>
      <c r="H26" s="158" t="s">
        <v>616</v>
      </c>
      <c r="I26" s="158"/>
      <c r="J26" s="959">
        <f>入力シート!C80</f>
        <v>0</v>
      </c>
      <c r="K26" s="977"/>
      <c r="L26" s="977"/>
      <c r="M26" s="977"/>
      <c r="N26" s="978"/>
    </row>
    <row r="27" spans="1:14" ht="36" customHeight="1">
      <c r="A27" s="979"/>
      <c r="B27" s="950" t="s">
        <v>484</v>
      </c>
      <c r="C27" s="970"/>
      <c r="D27" s="971"/>
      <c r="E27" s="980">
        <f>入力シート!C78</f>
        <v>0</v>
      </c>
      <c r="F27" s="981"/>
      <c r="G27" s="981"/>
      <c r="H27" s="981"/>
      <c r="I27" s="981"/>
      <c r="J27" s="981"/>
      <c r="K27" s="981"/>
      <c r="L27" s="981"/>
      <c r="M27" s="981"/>
      <c r="N27" s="982"/>
    </row>
    <row r="28" spans="1:14" ht="36" customHeight="1">
      <c r="A28" s="979"/>
      <c r="B28" s="950" t="s">
        <v>492</v>
      </c>
      <c r="C28" s="970"/>
      <c r="D28" s="971"/>
      <c r="E28" s="945">
        <f>入力シート!C81</f>
        <v>0</v>
      </c>
      <c r="F28" s="946"/>
      <c r="G28" s="946"/>
      <c r="H28" s="946"/>
      <c r="I28" s="946"/>
      <c r="J28" s="946"/>
      <c r="K28" s="946"/>
      <c r="L28" s="946"/>
      <c r="M28" s="946"/>
      <c r="N28" s="947"/>
    </row>
    <row r="29" spans="1:14" ht="36" customHeight="1">
      <c r="A29" s="950" t="s">
        <v>646</v>
      </c>
      <c r="B29" s="970"/>
      <c r="C29" s="970"/>
      <c r="D29" s="971"/>
      <c r="E29" s="945" t="str">
        <f>入力シート!E75</f>
        <v>令和-118年1月0日</v>
      </c>
      <c r="F29" s="946"/>
      <c r="G29" s="946"/>
      <c r="H29" s="946"/>
      <c r="I29" s="946"/>
      <c r="J29" s="946"/>
      <c r="K29" s="946"/>
      <c r="L29" s="946"/>
      <c r="M29" s="946"/>
      <c r="N29" s="947"/>
    </row>
    <row r="31" spans="1:14">
      <c r="A31" s="289" t="s">
        <v>1333</v>
      </c>
    </row>
    <row r="32" spans="1:14">
      <c r="A32" s="289" t="s">
        <v>1334</v>
      </c>
    </row>
    <row r="33" spans="1:8">
      <c r="A33" s="289" t="s">
        <v>1342</v>
      </c>
    </row>
    <row r="34" spans="1:8">
      <c r="A34" s="289" t="s">
        <v>1343</v>
      </c>
    </row>
    <row r="35" spans="1:8">
      <c r="B35" s="139"/>
      <c r="C35" s="147"/>
      <c r="D35" s="147"/>
    </row>
    <row r="36" spans="1:8">
      <c r="B36" s="139"/>
      <c r="C36" s="147"/>
      <c r="D36" s="147"/>
      <c r="H36" s="141"/>
    </row>
    <row r="37" spans="1:8">
      <c r="B37" s="139"/>
      <c r="C37" s="147"/>
      <c r="D37" s="147"/>
      <c r="H37" s="141"/>
    </row>
    <row r="38" spans="1:8">
      <c r="B38" s="139"/>
      <c r="C38" s="147"/>
      <c r="D38" s="147"/>
    </row>
    <row r="39" spans="1:8">
      <c r="B39" s="139"/>
      <c r="C39" s="147"/>
      <c r="D39" s="147"/>
      <c r="G39" s="141"/>
    </row>
    <row r="40" spans="1:8">
      <c r="B40" s="139"/>
      <c r="C40" s="147"/>
      <c r="D40" s="147"/>
    </row>
  </sheetData>
  <mergeCells count="23">
    <mergeCell ref="E29:N29"/>
    <mergeCell ref="B28:D28"/>
    <mergeCell ref="A29:D29"/>
    <mergeCell ref="A24:A28"/>
    <mergeCell ref="B27:D27"/>
    <mergeCell ref="E27:N27"/>
    <mergeCell ref="H24:I24"/>
    <mergeCell ref="B24:D24"/>
    <mergeCell ref="J26:N26"/>
    <mergeCell ref="B25:D26"/>
    <mergeCell ref="E24:F24"/>
    <mergeCell ref="E25:N25"/>
    <mergeCell ref="E22:F22"/>
    <mergeCell ref="A22:D22"/>
    <mergeCell ref="E28:N28"/>
    <mergeCell ref="A23:D23"/>
    <mergeCell ref="H22:I22"/>
    <mergeCell ref="E23:N23"/>
    <mergeCell ref="A3:N3"/>
    <mergeCell ref="A19:N19"/>
    <mergeCell ref="A21:D21"/>
    <mergeCell ref="E21:F21"/>
    <mergeCell ref="H21:I21"/>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104"/>
  <sheetViews>
    <sheetView view="pageBreakPreview" topLeftCell="A4" zoomScaleNormal="100" zoomScaleSheetLayoutView="100" workbookViewId="0">
      <selection activeCell="S11" sqref="S11"/>
    </sheetView>
  </sheetViews>
  <sheetFormatPr defaultColWidth="5.125" defaultRowHeight="14.25"/>
  <cols>
    <col min="1" max="2" width="6.75" style="114" customWidth="1"/>
    <col min="3" max="16" width="5.125" style="114"/>
    <col min="17" max="17" width="5.125" style="114" customWidth="1"/>
    <col min="18" max="16384" width="5.125" style="114"/>
  </cols>
  <sheetData>
    <row r="1" spans="1:17">
      <c r="Q1" s="138" t="s">
        <v>639</v>
      </c>
    </row>
    <row r="3" spans="1:17" ht="28.5">
      <c r="A3" s="921" t="s">
        <v>678</v>
      </c>
      <c r="B3" s="921"/>
      <c r="C3" s="921"/>
      <c r="D3" s="921"/>
      <c r="E3" s="921"/>
      <c r="F3" s="921"/>
      <c r="G3" s="921"/>
      <c r="H3" s="921"/>
      <c r="I3" s="921"/>
      <c r="J3" s="921"/>
      <c r="K3" s="921"/>
      <c r="L3" s="921"/>
      <c r="M3" s="921"/>
      <c r="N3" s="921"/>
      <c r="O3" s="921"/>
      <c r="P3" s="921"/>
      <c r="Q3" s="921"/>
    </row>
    <row r="4" spans="1:17" ht="15" customHeight="1">
      <c r="A4" s="189"/>
      <c r="B4" s="189"/>
      <c r="C4" s="189"/>
      <c r="D4" s="189"/>
      <c r="E4" s="189"/>
      <c r="F4" s="189"/>
      <c r="G4" s="189"/>
      <c r="H4" s="189"/>
      <c r="I4" s="189"/>
      <c r="J4" s="189"/>
      <c r="K4" s="189"/>
      <c r="L4" s="189"/>
      <c r="M4" s="189"/>
      <c r="N4" s="189"/>
    </row>
    <row r="5" spans="1:17" ht="15" customHeight="1">
      <c r="A5" s="189"/>
      <c r="B5" s="189"/>
      <c r="C5" s="189"/>
      <c r="D5" s="189"/>
      <c r="E5" s="189"/>
      <c r="F5" s="189"/>
      <c r="G5" s="189"/>
      <c r="H5" s="189"/>
      <c r="I5" s="189"/>
      <c r="J5" s="189"/>
      <c r="K5" s="189"/>
      <c r="L5" s="189"/>
      <c r="M5" s="189"/>
      <c r="N5" s="189"/>
    </row>
    <row r="6" spans="1:17">
      <c r="A6" s="114" t="s">
        <v>679</v>
      </c>
    </row>
    <row r="7" spans="1:17" ht="13.5" customHeight="1"/>
    <row r="9" spans="1:17">
      <c r="B9" s="304" t="s">
        <v>1346</v>
      </c>
      <c r="C9" s="162"/>
      <c r="D9" s="162"/>
      <c r="E9" s="143"/>
      <c r="F9" s="143"/>
    </row>
    <row r="12" spans="1:17" ht="18.75">
      <c r="H12" s="154"/>
      <c r="J12" s="290" t="s">
        <v>728</v>
      </c>
      <c r="L12" s="154">
        <f>入力シート!C8</f>
        <v>0</v>
      </c>
      <c r="M12" s="154"/>
      <c r="N12" s="154">
        <f>入力シート!C10</f>
        <v>0</v>
      </c>
      <c r="Q12" s="157"/>
    </row>
    <row r="15" spans="1:17">
      <c r="A15" s="114" t="s">
        <v>613</v>
      </c>
    </row>
    <row r="17" spans="1:17" ht="24" customHeight="1">
      <c r="A17" s="920" t="s">
        <v>589</v>
      </c>
      <c r="B17" s="920"/>
      <c r="C17" s="920"/>
      <c r="D17" s="920"/>
      <c r="E17" s="920"/>
      <c r="F17" s="920"/>
      <c r="G17" s="920"/>
      <c r="H17" s="920"/>
      <c r="I17" s="920"/>
      <c r="J17" s="920"/>
      <c r="K17" s="920"/>
      <c r="L17" s="920"/>
      <c r="M17" s="920"/>
      <c r="N17" s="920"/>
      <c r="O17" s="920"/>
      <c r="P17" s="920"/>
      <c r="Q17" s="920"/>
    </row>
    <row r="18" spans="1:17" ht="14.25" customHeight="1">
      <c r="A18" s="169"/>
      <c r="B18" s="169"/>
      <c r="C18" s="169"/>
      <c r="D18" s="169"/>
      <c r="E18" s="169"/>
      <c r="F18" s="169"/>
      <c r="G18" s="169"/>
      <c r="H18" s="169"/>
      <c r="I18" s="169"/>
      <c r="J18" s="169"/>
      <c r="K18" s="169"/>
      <c r="L18" s="169"/>
      <c r="M18" s="169"/>
      <c r="N18" s="169"/>
    </row>
    <row r="19" spans="1:17" ht="21" customHeight="1">
      <c r="A19" s="1013" t="s">
        <v>534</v>
      </c>
      <c r="B19" s="1014"/>
      <c r="C19" s="1013" t="s">
        <v>533</v>
      </c>
      <c r="D19" s="1015"/>
      <c r="E19" s="1015"/>
      <c r="F19" s="1014"/>
      <c r="G19" s="190" t="s">
        <v>680</v>
      </c>
      <c r="H19" s="190" t="s">
        <v>491</v>
      </c>
      <c r="I19" s="1013" t="s">
        <v>681</v>
      </c>
      <c r="J19" s="1015"/>
      <c r="K19" s="1014"/>
      <c r="L19" s="1013" t="s">
        <v>682</v>
      </c>
      <c r="M19" s="1015"/>
      <c r="N19" s="1015"/>
      <c r="O19" s="1014"/>
      <c r="P19" s="1013" t="s">
        <v>683</v>
      </c>
      <c r="Q19" s="1014"/>
    </row>
    <row r="20" spans="1:17" ht="21" customHeight="1">
      <c r="A20" s="999"/>
      <c r="B20" s="1000"/>
      <c r="C20" s="1003"/>
      <c r="D20" s="1004"/>
      <c r="E20" s="1004"/>
      <c r="F20" s="1005"/>
      <c r="G20" s="1009"/>
      <c r="H20" s="1011" t="s">
        <v>229</v>
      </c>
      <c r="I20" s="990" t="s">
        <v>229</v>
      </c>
      <c r="J20" s="991"/>
      <c r="K20" s="992"/>
      <c r="L20" s="996" t="s">
        <v>1349</v>
      </c>
      <c r="M20" s="997"/>
      <c r="N20" s="997"/>
      <c r="O20" s="998"/>
      <c r="P20" s="983" t="s">
        <v>229</v>
      </c>
      <c r="Q20" s="984"/>
    </row>
    <row r="21" spans="1:17" ht="21" customHeight="1">
      <c r="A21" s="1001"/>
      <c r="B21" s="1002"/>
      <c r="C21" s="1006"/>
      <c r="D21" s="1007"/>
      <c r="E21" s="1007"/>
      <c r="F21" s="1008"/>
      <c r="G21" s="1010"/>
      <c r="H21" s="1012"/>
      <c r="I21" s="993"/>
      <c r="J21" s="994"/>
      <c r="K21" s="995"/>
      <c r="L21" s="987" t="s">
        <v>1350</v>
      </c>
      <c r="M21" s="988"/>
      <c r="N21" s="988"/>
      <c r="O21" s="989"/>
      <c r="P21" s="985"/>
      <c r="Q21" s="986"/>
    </row>
    <row r="22" spans="1:17" ht="21" customHeight="1">
      <c r="A22" s="999"/>
      <c r="B22" s="1000"/>
      <c r="C22" s="1003"/>
      <c r="D22" s="1004"/>
      <c r="E22" s="1004"/>
      <c r="F22" s="1005"/>
      <c r="G22" s="1009"/>
      <c r="H22" s="1011" t="s">
        <v>229</v>
      </c>
      <c r="I22" s="990" t="s">
        <v>229</v>
      </c>
      <c r="J22" s="991"/>
      <c r="K22" s="992"/>
      <c r="L22" s="996" t="s">
        <v>1349</v>
      </c>
      <c r="M22" s="997"/>
      <c r="N22" s="997"/>
      <c r="O22" s="998"/>
      <c r="P22" s="983" t="s">
        <v>229</v>
      </c>
      <c r="Q22" s="984"/>
    </row>
    <row r="23" spans="1:17" ht="21" customHeight="1">
      <c r="A23" s="1001"/>
      <c r="B23" s="1002"/>
      <c r="C23" s="1006"/>
      <c r="D23" s="1007"/>
      <c r="E23" s="1007"/>
      <c r="F23" s="1008"/>
      <c r="G23" s="1010"/>
      <c r="H23" s="1012"/>
      <c r="I23" s="993"/>
      <c r="J23" s="994"/>
      <c r="K23" s="995"/>
      <c r="L23" s="987" t="s">
        <v>1350</v>
      </c>
      <c r="M23" s="988"/>
      <c r="N23" s="988"/>
      <c r="O23" s="989"/>
      <c r="P23" s="985"/>
      <c r="Q23" s="986"/>
    </row>
    <row r="24" spans="1:17" ht="21" customHeight="1">
      <c r="A24" s="999"/>
      <c r="B24" s="1000"/>
      <c r="C24" s="1003"/>
      <c r="D24" s="1004"/>
      <c r="E24" s="1004"/>
      <c r="F24" s="1005"/>
      <c r="G24" s="1009"/>
      <c r="H24" s="1011" t="s">
        <v>229</v>
      </c>
      <c r="I24" s="990" t="s">
        <v>229</v>
      </c>
      <c r="J24" s="991"/>
      <c r="K24" s="992"/>
      <c r="L24" s="996" t="s">
        <v>1349</v>
      </c>
      <c r="M24" s="997"/>
      <c r="N24" s="997"/>
      <c r="O24" s="998"/>
      <c r="P24" s="983" t="s">
        <v>229</v>
      </c>
      <c r="Q24" s="984"/>
    </row>
    <row r="25" spans="1:17" ht="21" customHeight="1">
      <c r="A25" s="1001"/>
      <c r="B25" s="1002"/>
      <c r="C25" s="1006"/>
      <c r="D25" s="1007"/>
      <c r="E25" s="1007"/>
      <c r="F25" s="1008"/>
      <c r="G25" s="1010"/>
      <c r="H25" s="1012"/>
      <c r="I25" s="993"/>
      <c r="J25" s="994"/>
      <c r="K25" s="995"/>
      <c r="L25" s="987" t="s">
        <v>1350</v>
      </c>
      <c r="M25" s="988"/>
      <c r="N25" s="988"/>
      <c r="O25" s="989"/>
      <c r="P25" s="985"/>
      <c r="Q25" s="986"/>
    </row>
    <row r="26" spans="1:17" ht="21" customHeight="1">
      <c r="A26" s="999"/>
      <c r="B26" s="1000"/>
      <c r="C26" s="1003"/>
      <c r="D26" s="1004"/>
      <c r="E26" s="1004"/>
      <c r="F26" s="1005"/>
      <c r="G26" s="1009"/>
      <c r="H26" s="1011" t="s">
        <v>229</v>
      </c>
      <c r="I26" s="990" t="s">
        <v>229</v>
      </c>
      <c r="J26" s="991"/>
      <c r="K26" s="992"/>
      <c r="L26" s="996" t="s">
        <v>1349</v>
      </c>
      <c r="M26" s="997"/>
      <c r="N26" s="997"/>
      <c r="O26" s="998"/>
      <c r="P26" s="983" t="s">
        <v>229</v>
      </c>
      <c r="Q26" s="984"/>
    </row>
    <row r="27" spans="1:17" ht="21" customHeight="1">
      <c r="A27" s="1001"/>
      <c r="B27" s="1002"/>
      <c r="C27" s="1006"/>
      <c r="D27" s="1007"/>
      <c r="E27" s="1007"/>
      <c r="F27" s="1008"/>
      <c r="G27" s="1010"/>
      <c r="H27" s="1012"/>
      <c r="I27" s="993"/>
      <c r="J27" s="994"/>
      <c r="K27" s="995"/>
      <c r="L27" s="987" t="s">
        <v>1350</v>
      </c>
      <c r="M27" s="988"/>
      <c r="N27" s="988"/>
      <c r="O27" s="989"/>
      <c r="P27" s="985"/>
      <c r="Q27" s="986"/>
    </row>
    <row r="28" spans="1:17" ht="21" customHeight="1">
      <c r="A28" s="999"/>
      <c r="B28" s="1000"/>
      <c r="C28" s="1003"/>
      <c r="D28" s="1004"/>
      <c r="E28" s="1004"/>
      <c r="F28" s="1005"/>
      <c r="G28" s="1009"/>
      <c r="H28" s="1011" t="s">
        <v>229</v>
      </c>
      <c r="I28" s="990" t="s">
        <v>229</v>
      </c>
      <c r="J28" s="991"/>
      <c r="K28" s="992"/>
      <c r="L28" s="996" t="s">
        <v>1349</v>
      </c>
      <c r="M28" s="997"/>
      <c r="N28" s="997"/>
      <c r="O28" s="998"/>
      <c r="P28" s="983" t="s">
        <v>229</v>
      </c>
      <c r="Q28" s="984"/>
    </row>
    <row r="29" spans="1:17" ht="21" customHeight="1">
      <c r="A29" s="1001"/>
      <c r="B29" s="1002"/>
      <c r="C29" s="1006"/>
      <c r="D29" s="1007"/>
      <c r="E29" s="1007"/>
      <c r="F29" s="1008"/>
      <c r="G29" s="1010"/>
      <c r="H29" s="1012"/>
      <c r="I29" s="993"/>
      <c r="J29" s="994"/>
      <c r="K29" s="995"/>
      <c r="L29" s="987" t="s">
        <v>1350</v>
      </c>
      <c r="M29" s="988"/>
      <c r="N29" s="988"/>
      <c r="O29" s="989"/>
      <c r="P29" s="985"/>
      <c r="Q29" s="986"/>
    </row>
    <row r="30" spans="1:17" ht="21" customHeight="1">
      <c r="A30" s="999"/>
      <c r="B30" s="1000"/>
      <c r="C30" s="1003"/>
      <c r="D30" s="1004"/>
      <c r="E30" s="1004"/>
      <c r="F30" s="1005"/>
      <c r="G30" s="1009"/>
      <c r="H30" s="1011" t="s">
        <v>229</v>
      </c>
      <c r="I30" s="990" t="s">
        <v>229</v>
      </c>
      <c r="J30" s="991"/>
      <c r="K30" s="992"/>
      <c r="L30" s="996" t="s">
        <v>1349</v>
      </c>
      <c r="M30" s="997"/>
      <c r="N30" s="997"/>
      <c r="O30" s="998"/>
      <c r="P30" s="983" t="s">
        <v>229</v>
      </c>
      <c r="Q30" s="984"/>
    </row>
    <row r="31" spans="1:17" ht="21" customHeight="1">
      <c r="A31" s="1001"/>
      <c r="B31" s="1002"/>
      <c r="C31" s="1006"/>
      <c r="D31" s="1007"/>
      <c r="E31" s="1007"/>
      <c r="F31" s="1008"/>
      <c r="G31" s="1010"/>
      <c r="H31" s="1012"/>
      <c r="I31" s="993"/>
      <c r="J31" s="994"/>
      <c r="K31" s="995"/>
      <c r="L31" s="987" t="s">
        <v>1350</v>
      </c>
      <c r="M31" s="988"/>
      <c r="N31" s="988"/>
      <c r="O31" s="989"/>
      <c r="P31" s="985"/>
      <c r="Q31" s="986"/>
    </row>
    <row r="32" spans="1:17" ht="21" customHeight="1">
      <c r="A32" s="999"/>
      <c r="B32" s="1000"/>
      <c r="C32" s="1003"/>
      <c r="D32" s="1004"/>
      <c r="E32" s="1004"/>
      <c r="F32" s="1005"/>
      <c r="G32" s="1009"/>
      <c r="H32" s="1011" t="s">
        <v>229</v>
      </c>
      <c r="I32" s="990" t="s">
        <v>229</v>
      </c>
      <c r="J32" s="991"/>
      <c r="K32" s="992"/>
      <c r="L32" s="996" t="s">
        <v>1349</v>
      </c>
      <c r="M32" s="997"/>
      <c r="N32" s="997"/>
      <c r="O32" s="998"/>
      <c r="P32" s="983" t="s">
        <v>229</v>
      </c>
      <c r="Q32" s="984"/>
    </row>
    <row r="33" spans="1:17" ht="21" customHeight="1">
      <c r="A33" s="1001"/>
      <c r="B33" s="1002"/>
      <c r="C33" s="1006"/>
      <c r="D33" s="1007"/>
      <c r="E33" s="1007"/>
      <c r="F33" s="1008"/>
      <c r="G33" s="1010"/>
      <c r="H33" s="1012"/>
      <c r="I33" s="993"/>
      <c r="J33" s="994"/>
      <c r="K33" s="995"/>
      <c r="L33" s="987" t="s">
        <v>1350</v>
      </c>
      <c r="M33" s="988"/>
      <c r="N33" s="988"/>
      <c r="O33" s="989"/>
      <c r="P33" s="985"/>
      <c r="Q33" s="986"/>
    </row>
    <row r="34" spans="1:17" ht="21" customHeight="1">
      <c r="A34" s="999"/>
      <c r="B34" s="1000"/>
      <c r="C34" s="1003"/>
      <c r="D34" s="1004"/>
      <c r="E34" s="1004"/>
      <c r="F34" s="1005"/>
      <c r="G34" s="1009"/>
      <c r="H34" s="1011" t="s">
        <v>229</v>
      </c>
      <c r="I34" s="990" t="s">
        <v>229</v>
      </c>
      <c r="J34" s="991"/>
      <c r="K34" s="992"/>
      <c r="L34" s="996" t="s">
        <v>1349</v>
      </c>
      <c r="M34" s="997"/>
      <c r="N34" s="997"/>
      <c r="O34" s="998"/>
      <c r="P34" s="983" t="s">
        <v>229</v>
      </c>
      <c r="Q34" s="984"/>
    </row>
    <row r="35" spans="1:17" ht="21" customHeight="1">
      <c r="A35" s="1001"/>
      <c r="B35" s="1002"/>
      <c r="C35" s="1006"/>
      <c r="D35" s="1007"/>
      <c r="E35" s="1007"/>
      <c r="F35" s="1008"/>
      <c r="G35" s="1010"/>
      <c r="H35" s="1012"/>
      <c r="I35" s="993"/>
      <c r="J35" s="994"/>
      <c r="K35" s="995"/>
      <c r="L35" s="987" t="s">
        <v>1350</v>
      </c>
      <c r="M35" s="988"/>
      <c r="N35" s="988"/>
      <c r="O35" s="989"/>
      <c r="P35" s="985"/>
      <c r="Q35" s="986"/>
    </row>
    <row r="36" spans="1:17" ht="21" customHeight="1">
      <c r="A36" s="999"/>
      <c r="B36" s="1000"/>
      <c r="C36" s="1003"/>
      <c r="D36" s="1004"/>
      <c r="E36" s="1004"/>
      <c r="F36" s="1005"/>
      <c r="G36" s="1009"/>
      <c r="H36" s="1011" t="s">
        <v>229</v>
      </c>
      <c r="I36" s="990" t="s">
        <v>229</v>
      </c>
      <c r="J36" s="991"/>
      <c r="K36" s="992"/>
      <c r="L36" s="996" t="s">
        <v>1349</v>
      </c>
      <c r="M36" s="997"/>
      <c r="N36" s="997"/>
      <c r="O36" s="998"/>
      <c r="P36" s="983" t="s">
        <v>229</v>
      </c>
      <c r="Q36" s="984"/>
    </row>
    <row r="37" spans="1:17" ht="21" customHeight="1">
      <c r="A37" s="1001"/>
      <c r="B37" s="1002"/>
      <c r="C37" s="1006"/>
      <c r="D37" s="1007"/>
      <c r="E37" s="1007"/>
      <c r="F37" s="1008"/>
      <c r="G37" s="1010"/>
      <c r="H37" s="1012"/>
      <c r="I37" s="993"/>
      <c r="J37" s="994"/>
      <c r="K37" s="995"/>
      <c r="L37" s="987" t="s">
        <v>1350</v>
      </c>
      <c r="M37" s="988"/>
      <c r="N37" s="988"/>
      <c r="O37" s="989"/>
      <c r="P37" s="985"/>
      <c r="Q37" s="986"/>
    </row>
    <row r="38" spans="1:17" ht="21" customHeight="1">
      <c r="A38" s="999"/>
      <c r="B38" s="1000"/>
      <c r="C38" s="1003"/>
      <c r="D38" s="1004"/>
      <c r="E38" s="1004"/>
      <c r="F38" s="1005"/>
      <c r="G38" s="1009"/>
      <c r="H38" s="1011" t="s">
        <v>229</v>
      </c>
      <c r="I38" s="990" t="s">
        <v>229</v>
      </c>
      <c r="J38" s="991"/>
      <c r="K38" s="992"/>
      <c r="L38" s="996" t="s">
        <v>1349</v>
      </c>
      <c r="M38" s="997"/>
      <c r="N38" s="997"/>
      <c r="O38" s="998"/>
      <c r="P38" s="983" t="s">
        <v>229</v>
      </c>
      <c r="Q38" s="984"/>
    </row>
    <row r="39" spans="1:17" ht="21" customHeight="1">
      <c r="A39" s="1001"/>
      <c r="B39" s="1002"/>
      <c r="C39" s="1006"/>
      <c r="D39" s="1007"/>
      <c r="E39" s="1007"/>
      <c r="F39" s="1008"/>
      <c r="G39" s="1010"/>
      <c r="H39" s="1012"/>
      <c r="I39" s="993"/>
      <c r="J39" s="994"/>
      <c r="K39" s="995"/>
      <c r="L39" s="987" t="s">
        <v>1350</v>
      </c>
      <c r="M39" s="988"/>
      <c r="N39" s="988"/>
      <c r="O39" s="989"/>
      <c r="P39" s="985"/>
      <c r="Q39" s="986"/>
    </row>
    <row r="40" spans="1:17" ht="21" customHeight="1">
      <c r="A40" s="999"/>
      <c r="B40" s="1000"/>
      <c r="C40" s="1003"/>
      <c r="D40" s="1004"/>
      <c r="E40" s="1004"/>
      <c r="F40" s="1005"/>
      <c r="G40" s="1009"/>
      <c r="H40" s="1011" t="s">
        <v>229</v>
      </c>
      <c r="I40" s="990" t="s">
        <v>229</v>
      </c>
      <c r="J40" s="991"/>
      <c r="K40" s="992"/>
      <c r="L40" s="996" t="s">
        <v>1349</v>
      </c>
      <c r="M40" s="997"/>
      <c r="N40" s="997"/>
      <c r="O40" s="998"/>
      <c r="P40" s="983" t="s">
        <v>229</v>
      </c>
      <c r="Q40" s="984"/>
    </row>
    <row r="41" spans="1:17" ht="21" customHeight="1">
      <c r="A41" s="1001"/>
      <c r="B41" s="1002"/>
      <c r="C41" s="1006"/>
      <c r="D41" s="1007"/>
      <c r="E41" s="1007"/>
      <c r="F41" s="1008"/>
      <c r="G41" s="1010"/>
      <c r="H41" s="1012"/>
      <c r="I41" s="993"/>
      <c r="J41" s="994"/>
      <c r="K41" s="995"/>
      <c r="L41" s="987" t="s">
        <v>1350</v>
      </c>
      <c r="M41" s="988"/>
      <c r="N41" s="988"/>
      <c r="O41" s="989"/>
      <c r="P41" s="985"/>
      <c r="Q41" s="986"/>
    </row>
    <row r="42" spans="1:17" ht="21" customHeight="1">
      <c r="A42" s="1013" t="s">
        <v>534</v>
      </c>
      <c r="B42" s="1014"/>
      <c r="C42" s="1013" t="s">
        <v>533</v>
      </c>
      <c r="D42" s="1015"/>
      <c r="E42" s="1015"/>
      <c r="F42" s="1014"/>
      <c r="G42" s="190" t="s">
        <v>680</v>
      </c>
      <c r="H42" s="190" t="s">
        <v>491</v>
      </c>
      <c r="I42" s="1013" t="s">
        <v>681</v>
      </c>
      <c r="J42" s="1015"/>
      <c r="K42" s="1014"/>
      <c r="L42" s="1013" t="s">
        <v>682</v>
      </c>
      <c r="M42" s="1015"/>
      <c r="N42" s="1015"/>
      <c r="O42" s="1014"/>
      <c r="P42" s="1013" t="s">
        <v>683</v>
      </c>
      <c r="Q42" s="1014"/>
    </row>
    <row r="43" spans="1:17" ht="21" customHeight="1">
      <c r="A43" s="999"/>
      <c r="B43" s="1000"/>
      <c r="C43" s="1003"/>
      <c r="D43" s="1004"/>
      <c r="E43" s="1004"/>
      <c r="F43" s="1005"/>
      <c r="G43" s="1009"/>
      <c r="H43" s="1011" t="s">
        <v>229</v>
      </c>
      <c r="I43" s="990" t="s">
        <v>229</v>
      </c>
      <c r="J43" s="991"/>
      <c r="K43" s="992"/>
      <c r="L43" s="996" t="s">
        <v>1349</v>
      </c>
      <c r="M43" s="997"/>
      <c r="N43" s="997"/>
      <c r="O43" s="998"/>
      <c r="P43" s="983" t="s">
        <v>229</v>
      </c>
      <c r="Q43" s="984"/>
    </row>
    <row r="44" spans="1:17" ht="21" customHeight="1">
      <c r="A44" s="1001"/>
      <c r="B44" s="1002"/>
      <c r="C44" s="1006"/>
      <c r="D44" s="1007"/>
      <c r="E44" s="1007"/>
      <c r="F44" s="1008"/>
      <c r="G44" s="1010"/>
      <c r="H44" s="1012"/>
      <c r="I44" s="993"/>
      <c r="J44" s="994"/>
      <c r="K44" s="995"/>
      <c r="L44" s="987" t="s">
        <v>1350</v>
      </c>
      <c r="M44" s="988"/>
      <c r="N44" s="988"/>
      <c r="O44" s="989"/>
      <c r="P44" s="985"/>
      <c r="Q44" s="986"/>
    </row>
    <row r="45" spans="1:17" ht="21" customHeight="1">
      <c r="A45" s="999"/>
      <c r="B45" s="1000"/>
      <c r="C45" s="1003"/>
      <c r="D45" s="1004"/>
      <c r="E45" s="1004"/>
      <c r="F45" s="1005"/>
      <c r="G45" s="1009"/>
      <c r="H45" s="1011" t="s">
        <v>229</v>
      </c>
      <c r="I45" s="990" t="s">
        <v>229</v>
      </c>
      <c r="J45" s="991"/>
      <c r="K45" s="992"/>
      <c r="L45" s="996" t="s">
        <v>1349</v>
      </c>
      <c r="M45" s="997"/>
      <c r="N45" s="997"/>
      <c r="O45" s="998"/>
      <c r="P45" s="983" t="s">
        <v>229</v>
      </c>
      <c r="Q45" s="984"/>
    </row>
    <row r="46" spans="1:17" ht="21" customHeight="1">
      <c r="A46" s="1001"/>
      <c r="B46" s="1002"/>
      <c r="C46" s="1006"/>
      <c r="D46" s="1007"/>
      <c r="E46" s="1007"/>
      <c r="F46" s="1008"/>
      <c r="G46" s="1010"/>
      <c r="H46" s="1012"/>
      <c r="I46" s="993"/>
      <c r="J46" s="994"/>
      <c r="K46" s="995"/>
      <c r="L46" s="987" t="s">
        <v>1350</v>
      </c>
      <c r="M46" s="988"/>
      <c r="N46" s="988"/>
      <c r="O46" s="989"/>
      <c r="P46" s="985"/>
      <c r="Q46" s="986"/>
    </row>
    <row r="47" spans="1:17" ht="21" customHeight="1">
      <c r="A47" s="999"/>
      <c r="B47" s="1000"/>
      <c r="C47" s="1003"/>
      <c r="D47" s="1004"/>
      <c r="E47" s="1004"/>
      <c r="F47" s="1005"/>
      <c r="G47" s="1009"/>
      <c r="H47" s="1011" t="s">
        <v>229</v>
      </c>
      <c r="I47" s="990" t="s">
        <v>229</v>
      </c>
      <c r="J47" s="991"/>
      <c r="K47" s="992"/>
      <c r="L47" s="996" t="s">
        <v>1349</v>
      </c>
      <c r="M47" s="997"/>
      <c r="N47" s="997"/>
      <c r="O47" s="998"/>
      <c r="P47" s="983" t="s">
        <v>229</v>
      </c>
      <c r="Q47" s="984"/>
    </row>
    <row r="48" spans="1:17" ht="21" customHeight="1">
      <c r="A48" s="1001"/>
      <c r="B48" s="1002"/>
      <c r="C48" s="1006"/>
      <c r="D48" s="1007"/>
      <c r="E48" s="1007"/>
      <c r="F48" s="1008"/>
      <c r="G48" s="1010"/>
      <c r="H48" s="1012"/>
      <c r="I48" s="993"/>
      <c r="J48" s="994"/>
      <c r="K48" s="995"/>
      <c r="L48" s="987" t="s">
        <v>1350</v>
      </c>
      <c r="M48" s="988"/>
      <c r="N48" s="988"/>
      <c r="O48" s="989"/>
      <c r="P48" s="985"/>
      <c r="Q48" s="986"/>
    </row>
    <row r="49" spans="1:17" ht="21" customHeight="1">
      <c r="A49" s="999"/>
      <c r="B49" s="1000"/>
      <c r="C49" s="1003"/>
      <c r="D49" s="1004"/>
      <c r="E49" s="1004"/>
      <c r="F49" s="1005"/>
      <c r="G49" s="1009"/>
      <c r="H49" s="1011" t="s">
        <v>229</v>
      </c>
      <c r="I49" s="990" t="s">
        <v>229</v>
      </c>
      <c r="J49" s="991"/>
      <c r="K49" s="992"/>
      <c r="L49" s="996" t="s">
        <v>1349</v>
      </c>
      <c r="M49" s="997"/>
      <c r="N49" s="997"/>
      <c r="O49" s="998"/>
      <c r="P49" s="983" t="s">
        <v>229</v>
      </c>
      <c r="Q49" s="984"/>
    </row>
    <row r="50" spans="1:17" ht="21" customHeight="1">
      <c r="A50" s="1001"/>
      <c r="B50" s="1002"/>
      <c r="C50" s="1006"/>
      <c r="D50" s="1007"/>
      <c r="E50" s="1007"/>
      <c r="F50" s="1008"/>
      <c r="G50" s="1010"/>
      <c r="H50" s="1012"/>
      <c r="I50" s="993"/>
      <c r="J50" s="994"/>
      <c r="K50" s="995"/>
      <c r="L50" s="987" t="s">
        <v>1350</v>
      </c>
      <c r="M50" s="988"/>
      <c r="N50" s="988"/>
      <c r="O50" s="989"/>
      <c r="P50" s="985"/>
      <c r="Q50" s="986"/>
    </row>
    <row r="51" spans="1:17" ht="21" customHeight="1">
      <c r="A51" s="999"/>
      <c r="B51" s="1000"/>
      <c r="C51" s="1003"/>
      <c r="D51" s="1004"/>
      <c r="E51" s="1004"/>
      <c r="F51" s="1005"/>
      <c r="G51" s="1009"/>
      <c r="H51" s="1011" t="s">
        <v>229</v>
      </c>
      <c r="I51" s="990" t="s">
        <v>229</v>
      </c>
      <c r="J51" s="991"/>
      <c r="K51" s="992"/>
      <c r="L51" s="996" t="s">
        <v>1349</v>
      </c>
      <c r="M51" s="997"/>
      <c r="N51" s="997"/>
      <c r="O51" s="998"/>
      <c r="P51" s="983" t="s">
        <v>229</v>
      </c>
      <c r="Q51" s="984"/>
    </row>
    <row r="52" spans="1:17" ht="21" customHeight="1">
      <c r="A52" s="1001"/>
      <c r="B52" s="1002"/>
      <c r="C52" s="1006"/>
      <c r="D52" s="1007"/>
      <c r="E52" s="1007"/>
      <c r="F52" s="1008"/>
      <c r="G52" s="1010"/>
      <c r="H52" s="1012"/>
      <c r="I52" s="993"/>
      <c r="J52" s="994"/>
      <c r="K52" s="995"/>
      <c r="L52" s="987" t="s">
        <v>1350</v>
      </c>
      <c r="M52" s="988"/>
      <c r="N52" s="988"/>
      <c r="O52" s="989"/>
      <c r="P52" s="985"/>
      <c r="Q52" s="986"/>
    </row>
    <row r="53" spans="1:17" ht="21" customHeight="1">
      <c r="A53" s="999"/>
      <c r="B53" s="1000"/>
      <c r="C53" s="1003"/>
      <c r="D53" s="1004"/>
      <c r="E53" s="1004"/>
      <c r="F53" s="1005"/>
      <c r="G53" s="1009"/>
      <c r="H53" s="1011" t="s">
        <v>229</v>
      </c>
      <c r="I53" s="990" t="s">
        <v>229</v>
      </c>
      <c r="J53" s="991"/>
      <c r="K53" s="992"/>
      <c r="L53" s="996" t="s">
        <v>1349</v>
      </c>
      <c r="M53" s="997"/>
      <c r="N53" s="997"/>
      <c r="O53" s="998"/>
      <c r="P53" s="983" t="s">
        <v>229</v>
      </c>
      <c r="Q53" s="984"/>
    </row>
    <row r="54" spans="1:17" ht="21" customHeight="1">
      <c r="A54" s="1001"/>
      <c r="B54" s="1002"/>
      <c r="C54" s="1006"/>
      <c r="D54" s="1007"/>
      <c r="E54" s="1007"/>
      <c r="F54" s="1008"/>
      <c r="G54" s="1010"/>
      <c r="H54" s="1012"/>
      <c r="I54" s="993"/>
      <c r="J54" s="994"/>
      <c r="K54" s="995"/>
      <c r="L54" s="987" t="s">
        <v>1350</v>
      </c>
      <c r="M54" s="988"/>
      <c r="N54" s="988"/>
      <c r="O54" s="989"/>
      <c r="P54" s="985"/>
      <c r="Q54" s="986"/>
    </row>
    <row r="55" spans="1:17" ht="21" customHeight="1">
      <c r="A55" s="999"/>
      <c r="B55" s="1000"/>
      <c r="C55" s="1003"/>
      <c r="D55" s="1004"/>
      <c r="E55" s="1004"/>
      <c r="F55" s="1005"/>
      <c r="G55" s="1009"/>
      <c r="H55" s="1011" t="s">
        <v>229</v>
      </c>
      <c r="I55" s="990" t="s">
        <v>229</v>
      </c>
      <c r="J55" s="991"/>
      <c r="K55" s="992"/>
      <c r="L55" s="996" t="s">
        <v>1349</v>
      </c>
      <c r="M55" s="997"/>
      <c r="N55" s="997"/>
      <c r="O55" s="998"/>
      <c r="P55" s="983" t="s">
        <v>229</v>
      </c>
      <c r="Q55" s="984"/>
    </row>
    <row r="56" spans="1:17" ht="21" customHeight="1">
      <c r="A56" s="1001"/>
      <c r="B56" s="1002"/>
      <c r="C56" s="1006"/>
      <c r="D56" s="1007"/>
      <c r="E56" s="1007"/>
      <c r="F56" s="1008"/>
      <c r="G56" s="1010"/>
      <c r="H56" s="1012"/>
      <c r="I56" s="993"/>
      <c r="J56" s="994"/>
      <c r="K56" s="995"/>
      <c r="L56" s="987" t="s">
        <v>1350</v>
      </c>
      <c r="M56" s="988"/>
      <c r="N56" s="988"/>
      <c r="O56" s="989"/>
      <c r="P56" s="985"/>
      <c r="Q56" s="986"/>
    </row>
    <row r="57" spans="1:17" ht="21" customHeight="1">
      <c r="A57" s="999"/>
      <c r="B57" s="1000"/>
      <c r="C57" s="1003"/>
      <c r="D57" s="1004"/>
      <c r="E57" s="1004"/>
      <c r="F57" s="1005"/>
      <c r="G57" s="1009"/>
      <c r="H57" s="1011" t="s">
        <v>229</v>
      </c>
      <c r="I57" s="990" t="s">
        <v>229</v>
      </c>
      <c r="J57" s="991"/>
      <c r="K57" s="992"/>
      <c r="L57" s="996" t="s">
        <v>1349</v>
      </c>
      <c r="M57" s="997"/>
      <c r="N57" s="997"/>
      <c r="O57" s="998"/>
      <c r="P57" s="983" t="s">
        <v>229</v>
      </c>
      <c r="Q57" s="984"/>
    </row>
    <row r="58" spans="1:17" ht="21" customHeight="1">
      <c r="A58" s="1001"/>
      <c r="B58" s="1002"/>
      <c r="C58" s="1006"/>
      <c r="D58" s="1007"/>
      <c r="E58" s="1007"/>
      <c r="F58" s="1008"/>
      <c r="G58" s="1010"/>
      <c r="H58" s="1012"/>
      <c r="I58" s="993"/>
      <c r="J58" s="994"/>
      <c r="K58" s="995"/>
      <c r="L58" s="987" t="s">
        <v>1350</v>
      </c>
      <c r="M58" s="988"/>
      <c r="N58" s="988"/>
      <c r="O58" s="989"/>
      <c r="P58" s="985"/>
      <c r="Q58" s="986"/>
    </row>
    <row r="59" spans="1:17" ht="21" customHeight="1">
      <c r="A59" s="999"/>
      <c r="B59" s="1000"/>
      <c r="C59" s="1003"/>
      <c r="D59" s="1004"/>
      <c r="E59" s="1004"/>
      <c r="F59" s="1005"/>
      <c r="G59" s="1009"/>
      <c r="H59" s="1011" t="s">
        <v>229</v>
      </c>
      <c r="I59" s="990" t="s">
        <v>229</v>
      </c>
      <c r="J59" s="991"/>
      <c r="K59" s="992"/>
      <c r="L59" s="996" t="s">
        <v>1349</v>
      </c>
      <c r="M59" s="997"/>
      <c r="N59" s="997"/>
      <c r="O59" s="998"/>
      <c r="P59" s="983" t="s">
        <v>229</v>
      </c>
      <c r="Q59" s="984"/>
    </row>
    <row r="60" spans="1:17" ht="21" customHeight="1">
      <c r="A60" s="1001"/>
      <c r="B60" s="1002"/>
      <c r="C60" s="1006"/>
      <c r="D60" s="1007"/>
      <c r="E60" s="1007"/>
      <c r="F60" s="1008"/>
      <c r="G60" s="1010"/>
      <c r="H60" s="1012"/>
      <c r="I60" s="993"/>
      <c r="J60" s="994"/>
      <c r="K60" s="995"/>
      <c r="L60" s="987" t="s">
        <v>1350</v>
      </c>
      <c r="M60" s="988"/>
      <c r="N60" s="988"/>
      <c r="O60" s="989"/>
      <c r="P60" s="985"/>
      <c r="Q60" s="986"/>
    </row>
    <row r="61" spans="1:17" ht="21" customHeight="1">
      <c r="A61" s="999"/>
      <c r="B61" s="1000"/>
      <c r="C61" s="1003"/>
      <c r="D61" s="1004"/>
      <c r="E61" s="1004"/>
      <c r="F61" s="1005"/>
      <c r="G61" s="1009"/>
      <c r="H61" s="1011" t="s">
        <v>229</v>
      </c>
      <c r="I61" s="990" t="s">
        <v>229</v>
      </c>
      <c r="J61" s="991"/>
      <c r="K61" s="992"/>
      <c r="L61" s="996" t="s">
        <v>1349</v>
      </c>
      <c r="M61" s="997"/>
      <c r="N61" s="997"/>
      <c r="O61" s="998"/>
      <c r="P61" s="983" t="s">
        <v>229</v>
      </c>
      <c r="Q61" s="984"/>
    </row>
    <row r="62" spans="1:17" ht="21" customHeight="1">
      <c r="A62" s="1001"/>
      <c r="B62" s="1002"/>
      <c r="C62" s="1006"/>
      <c r="D62" s="1007"/>
      <c r="E62" s="1007"/>
      <c r="F62" s="1008"/>
      <c r="G62" s="1010"/>
      <c r="H62" s="1012"/>
      <c r="I62" s="993"/>
      <c r="J62" s="994"/>
      <c r="K62" s="995"/>
      <c r="L62" s="987" t="s">
        <v>1350</v>
      </c>
      <c r="M62" s="988"/>
      <c r="N62" s="988"/>
      <c r="O62" s="989"/>
      <c r="P62" s="985"/>
      <c r="Q62" s="986"/>
    </row>
    <row r="63" spans="1:17" ht="21" customHeight="1">
      <c r="A63" s="999"/>
      <c r="B63" s="1000"/>
      <c r="C63" s="1003"/>
      <c r="D63" s="1004"/>
      <c r="E63" s="1004"/>
      <c r="F63" s="1005"/>
      <c r="G63" s="1009"/>
      <c r="H63" s="1011" t="s">
        <v>229</v>
      </c>
      <c r="I63" s="990" t="s">
        <v>229</v>
      </c>
      <c r="J63" s="991"/>
      <c r="K63" s="992"/>
      <c r="L63" s="996" t="s">
        <v>1349</v>
      </c>
      <c r="M63" s="997"/>
      <c r="N63" s="997"/>
      <c r="O63" s="998"/>
      <c r="P63" s="983" t="s">
        <v>229</v>
      </c>
      <c r="Q63" s="984"/>
    </row>
    <row r="64" spans="1:17" ht="21" customHeight="1">
      <c r="A64" s="1001"/>
      <c r="B64" s="1002"/>
      <c r="C64" s="1006"/>
      <c r="D64" s="1007"/>
      <c r="E64" s="1007"/>
      <c r="F64" s="1008"/>
      <c r="G64" s="1010"/>
      <c r="H64" s="1012"/>
      <c r="I64" s="993"/>
      <c r="J64" s="994"/>
      <c r="K64" s="995"/>
      <c r="L64" s="987" t="s">
        <v>1350</v>
      </c>
      <c r="M64" s="988"/>
      <c r="N64" s="988"/>
      <c r="O64" s="989"/>
      <c r="P64" s="985"/>
      <c r="Q64" s="986"/>
    </row>
    <row r="65" spans="1:17" ht="21" customHeight="1">
      <c r="A65" s="999"/>
      <c r="B65" s="1000"/>
      <c r="C65" s="1003"/>
      <c r="D65" s="1004"/>
      <c r="E65" s="1004"/>
      <c r="F65" s="1005"/>
      <c r="G65" s="1009"/>
      <c r="H65" s="1011" t="s">
        <v>229</v>
      </c>
      <c r="I65" s="990" t="s">
        <v>229</v>
      </c>
      <c r="J65" s="991"/>
      <c r="K65" s="992"/>
      <c r="L65" s="996" t="s">
        <v>1349</v>
      </c>
      <c r="M65" s="997"/>
      <c r="N65" s="997"/>
      <c r="O65" s="998"/>
      <c r="P65" s="983" t="s">
        <v>229</v>
      </c>
      <c r="Q65" s="984"/>
    </row>
    <row r="66" spans="1:17" ht="21" customHeight="1">
      <c r="A66" s="1001"/>
      <c r="B66" s="1002"/>
      <c r="C66" s="1006"/>
      <c r="D66" s="1007"/>
      <c r="E66" s="1007"/>
      <c r="F66" s="1008"/>
      <c r="G66" s="1010"/>
      <c r="H66" s="1012"/>
      <c r="I66" s="993"/>
      <c r="J66" s="994"/>
      <c r="K66" s="995"/>
      <c r="L66" s="987" t="s">
        <v>1350</v>
      </c>
      <c r="M66" s="988"/>
      <c r="N66" s="988"/>
      <c r="O66" s="989"/>
      <c r="P66" s="985"/>
      <c r="Q66" s="986"/>
    </row>
    <row r="67" spans="1:17" ht="21" customHeight="1">
      <c r="A67" s="999"/>
      <c r="B67" s="1000"/>
      <c r="C67" s="1003"/>
      <c r="D67" s="1004"/>
      <c r="E67" s="1004"/>
      <c r="F67" s="1005"/>
      <c r="G67" s="1009"/>
      <c r="H67" s="1011" t="s">
        <v>229</v>
      </c>
      <c r="I67" s="990" t="s">
        <v>229</v>
      </c>
      <c r="J67" s="991"/>
      <c r="K67" s="992"/>
      <c r="L67" s="996" t="s">
        <v>1349</v>
      </c>
      <c r="M67" s="997"/>
      <c r="N67" s="997"/>
      <c r="O67" s="998"/>
      <c r="P67" s="983" t="s">
        <v>229</v>
      </c>
      <c r="Q67" s="984"/>
    </row>
    <row r="68" spans="1:17" ht="21" customHeight="1">
      <c r="A68" s="1001"/>
      <c r="B68" s="1002"/>
      <c r="C68" s="1006"/>
      <c r="D68" s="1007"/>
      <c r="E68" s="1007"/>
      <c r="F68" s="1008"/>
      <c r="G68" s="1010"/>
      <c r="H68" s="1012"/>
      <c r="I68" s="993"/>
      <c r="J68" s="994"/>
      <c r="K68" s="995"/>
      <c r="L68" s="987" t="s">
        <v>1350</v>
      </c>
      <c r="M68" s="988"/>
      <c r="N68" s="988"/>
      <c r="O68" s="989"/>
      <c r="P68" s="985"/>
      <c r="Q68" s="986"/>
    </row>
    <row r="69" spans="1:17">
      <c r="A69" s="191" t="s">
        <v>1351</v>
      </c>
      <c r="B69" s="191"/>
      <c r="C69" s="191"/>
      <c r="D69" s="191"/>
      <c r="E69" s="191"/>
      <c r="F69" s="191"/>
      <c r="G69" s="191"/>
      <c r="H69" s="191"/>
      <c r="I69" s="191"/>
      <c r="J69" s="191"/>
      <c r="K69" s="191"/>
      <c r="L69" s="191"/>
      <c r="M69" s="191"/>
      <c r="N69" s="191"/>
      <c r="O69" s="191"/>
      <c r="P69" s="191"/>
      <c r="Q69" s="191"/>
    </row>
    <row r="70" spans="1:17">
      <c r="A70" s="191" t="s">
        <v>684</v>
      </c>
    </row>
    <row r="71" spans="1:17">
      <c r="A71" s="191" t="s">
        <v>395</v>
      </c>
    </row>
    <row r="72" spans="1:17">
      <c r="A72" s="191" t="s">
        <v>1023</v>
      </c>
      <c r="B72" s="191"/>
      <c r="C72" s="191"/>
      <c r="D72" s="191"/>
      <c r="E72" s="191"/>
      <c r="F72" s="191"/>
      <c r="G72" s="191"/>
      <c r="H72" s="191"/>
      <c r="I72" s="191"/>
      <c r="J72" s="191"/>
      <c r="K72" s="191"/>
      <c r="L72" s="191"/>
      <c r="M72" s="191"/>
      <c r="N72" s="191"/>
      <c r="O72" s="191"/>
      <c r="P72" s="191"/>
      <c r="Q72" s="191"/>
    </row>
    <row r="73" spans="1:17">
      <c r="A73" s="191" t="s">
        <v>1024</v>
      </c>
      <c r="B73" s="191"/>
      <c r="C73" s="191"/>
      <c r="D73" s="191"/>
      <c r="E73" s="191"/>
      <c r="F73" s="191"/>
      <c r="G73" s="191"/>
      <c r="H73" s="191"/>
      <c r="I73" s="191"/>
      <c r="J73" s="191"/>
      <c r="K73" s="191"/>
      <c r="L73" s="191"/>
      <c r="M73" s="191"/>
      <c r="N73" s="191"/>
      <c r="O73" s="191"/>
      <c r="P73" s="191"/>
      <c r="Q73" s="191"/>
    </row>
    <row r="74" spans="1:17">
      <c r="A74" s="191" t="s">
        <v>1056</v>
      </c>
      <c r="B74" s="191"/>
      <c r="C74" s="191"/>
      <c r="D74" s="191"/>
      <c r="E74" s="191"/>
      <c r="F74" s="191"/>
      <c r="G74" s="191"/>
      <c r="H74" s="191"/>
      <c r="I74" s="191"/>
      <c r="J74" s="191"/>
      <c r="K74" s="191"/>
      <c r="L74" s="191"/>
      <c r="M74" s="191"/>
      <c r="N74" s="191"/>
      <c r="O74" s="191"/>
      <c r="P74" s="191"/>
      <c r="Q74" s="191"/>
    </row>
    <row r="75" spans="1:17">
      <c r="A75" s="191" t="s">
        <v>1057</v>
      </c>
      <c r="B75" s="191"/>
      <c r="C75" s="191"/>
      <c r="D75" s="191"/>
      <c r="E75" s="191"/>
      <c r="F75" s="191"/>
      <c r="G75" s="191"/>
      <c r="H75" s="191"/>
      <c r="I75" s="191"/>
      <c r="J75" s="191"/>
      <c r="K75" s="191"/>
      <c r="L75" s="191"/>
      <c r="M75" s="191"/>
      <c r="N75" s="191"/>
      <c r="O75" s="191"/>
      <c r="P75" s="191"/>
      <c r="Q75" s="191"/>
    </row>
    <row r="76" spans="1:17">
      <c r="A76" s="191" t="s">
        <v>1058</v>
      </c>
      <c r="B76" s="191"/>
      <c r="C76" s="191"/>
      <c r="D76" s="191"/>
      <c r="E76" s="191"/>
      <c r="F76" s="191"/>
      <c r="G76" s="191"/>
      <c r="H76" s="191"/>
      <c r="I76" s="191"/>
      <c r="J76" s="191"/>
      <c r="K76" s="191"/>
      <c r="L76" s="191"/>
      <c r="M76" s="191"/>
      <c r="N76" s="191"/>
      <c r="O76" s="191"/>
      <c r="P76" s="191"/>
      <c r="Q76" s="191"/>
    </row>
    <row r="77" spans="1:17">
      <c r="A77" s="191" t="s">
        <v>1059</v>
      </c>
      <c r="B77" s="191"/>
      <c r="C77" s="191"/>
      <c r="D77" s="191"/>
      <c r="E77" s="191"/>
      <c r="F77" s="191"/>
      <c r="G77" s="191"/>
      <c r="H77" s="191"/>
      <c r="I77" s="191"/>
      <c r="J77" s="191"/>
      <c r="K77" s="191"/>
      <c r="L77" s="191"/>
      <c r="M77" s="191"/>
      <c r="N77" s="191"/>
      <c r="O77" s="191"/>
      <c r="P77" s="191"/>
      <c r="Q77" s="191"/>
    </row>
    <row r="78" spans="1:17">
      <c r="A78" s="191" t="s">
        <v>1060</v>
      </c>
      <c r="B78" s="191"/>
      <c r="C78" s="191"/>
      <c r="D78" s="191"/>
      <c r="E78" s="191"/>
      <c r="F78" s="191"/>
      <c r="G78" s="191"/>
      <c r="H78" s="191"/>
      <c r="I78" s="191"/>
      <c r="J78" s="191"/>
      <c r="K78" s="191"/>
      <c r="L78" s="191"/>
      <c r="M78" s="191"/>
      <c r="N78" s="191"/>
      <c r="O78" s="191"/>
      <c r="P78" s="191"/>
      <c r="Q78" s="191"/>
    </row>
    <row r="79" spans="1:17">
      <c r="A79" s="191" t="s">
        <v>1061</v>
      </c>
      <c r="B79" s="191"/>
      <c r="C79" s="191"/>
      <c r="D79" s="191"/>
      <c r="E79" s="191"/>
      <c r="F79" s="191"/>
      <c r="G79" s="191"/>
      <c r="H79" s="191"/>
      <c r="I79" s="191"/>
      <c r="J79" s="191"/>
      <c r="K79" s="191"/>
      <c r="L79" s="191"/>
      <c r="M79" s="191"/>
      <c r="N79" s="191"/>
      <c r="O79" s="191"/>
      <c r="P79" s="191"/>
      <c r="Q79" s="191"/>
    </row>
    <row r="80" spans="1:17">
      <c r="A80" s="191" t="s">
        <v>1352</v>
      </c>
      <c r="B80" s="191"/>
      <c r="C80" s="191"/>
      <c r="D80" s="191"/>
      <c r="E80" s="191"/>
      <c r="F80" s="191"/>
      <c r="G80" s="191"/>
      <c r="H80" s="191"/>
      <c r="I80" s="191"/>
      <c r="J80" s="191"/>
      <c r="K80" s="191"/>
      <c r="L80" s="191"/>
      <c r="M80" s="191"/>
      <c r="N80" s="191"/>
      <c r="O80" s="191"/>
      <c r="P80" s="191"/>
      <c r="Q80" s="191"/>
    </row>
    <row r="81" spans="1:17">
      <c r="A81" s="191" t="s">
        <v>1353</v>
      </c>
      <c r="B81" s="191"/>
      <c r="C81" s="191"/>
      <c r="D81" s="191"/>
      <c r="E81" s="191"/>
      <c r="F81" s="191"/>
      <c r="G81" s="191"/>
      <c r="H81" s="191"/>
      <c r="I81" s="191"/>
      <c r="J81" s="191"/>
      <c r="K81" s="191"/>
      <c r="L81" s="191"/>
      <c r="M81" s="191"/>
      <c r="N81" s="191"/>
      <c r="O81" s="191"/>
      <c r="P81" s="191"/>
      <c r="Q81" s="191"/>
    </row>
    <row r="82" spans="1:17">
      <c r="A82" s="191" t="s">
        <v>1354</v>
      </c>
      <c r="B82" s="191"/>
      <c r="C82" s="191"/>
      <c r="D82" s="191"/>
      <c r="E82" s="191"/>
      <c r="F82" s="191"/>
      <c r="G82" s="191"/>
      <c r="H82" s="191"/>
      <c r="I82" s="191"/>
      <c r="J82" s="191"/>
      <c r="K82" s="191"/>
      <c r="L82" s="191"/>
      <c r="M82" s="191"/>
      <c r="N82" s="191"/>
      <c r="O82" s="191"/>
      <c r="P82" s="191"/>
      <c r="Q82" s="191"/>
    </row>
    <row r="83" spans="1:17">
      <c r="A83" s="191" t="s">
        <v>1355</v>
      </c>
      <c r="B83" s="191"/>
      <c r="C83" s="191"/>
      <c r="D83" s="191"/>
      <c r="E83" s="191"/>
      <c r="F83" s="191"/>
      <c r="G83" s="191"/>
      <c r="H83" s="191"/>
      <c r="I83" s="191"/>
      <c r="J83" s="191"/>
      <c r="K83" s="191"/>
      <c r="L83" s="191"/>
      <c r="M83" s="191"/>
      <c r="N83" s="191"/>
      <c r="O83" s="191"/>
      <c r="P83" s="191"/>
      <c r="Q83" s="191"/>
    </row>
    <row r="84" spans="1:17">
      <c r="A84" s="191" t="s">
        <v>1356</v>
      </c>
      <c r="B84" s="191"/>
      <c r="C84" s="191"/>
      <c r="D84" s="191"/>
      <c r="E84" s="191"/>
      <c r="F84" s="191"/>
      <c r="G84" s="191"/>
      <c r="H84" s="191"/>
      <c r="I84" s="191"/>
      <c r="J84" s="191"/>
      <c r="K84" s="191"/>
      <c r="L84" s="191"/>
      <c r="M84" s="191"/>
      <c r="N84" s="191"/>
      <c r="O84" s="191"/>
      <c r="P84" s="191"/>
      <c r="Q84" s="191"/>
    </row>
    <row r="85" spans="1:17">
      <c r="A85" s="191"/>
      <c r="B85" s="191"/>
      <c r="C85" s="191"/>
      <c r="D85" s="191"/>
      <c r="E85" s="191"/>
      <c r="F85" s="191"/>
      <c r="G85" s="191"/>
      <c r="H85" s="191"/>
      <c r="I85" s="191"/>
      <c r="J85" s="191"/>
      <c r="K85" s="191"/>
      <c r="L85" s="191"/>
      <c r="M85" s="191"/>
      <c r="N85" s="191"/>
      <c r="O85" s="191"/>
      <c r="P85" s="191"/>
      <c r="Q85" s="191"/>
    </row>
    <row r="86" spans="1:17">
      <c r="A86" s="191"/>
      <c r="B86" s="191"/>
      <c r="C86" s="191"/>
      <c r="D86" s="191"/>
      <c r="E86" s="191"/>
      <c r="F86" s="191"/>
      <c r="G86" s="191"/>
      <c r="H86" s="191"/>
      <c r="I86" s="191"/>
      <c r="J86" s="191"/>
      <c r="K86" s="191"/>
      <c r="L86" s="191"/>
      <c r="M86" s="191"/>
      <c r="N86" s="191"/>
      <c r="O86" s="191"/>
      <c r="P86" s="191"/>
      <c r="Q86" s="191"/>
    </row>
    <row r="87" spans="1:17">
      <c r="A87" s="191"/>
      <c r="B87" s="191"/>
      <c r="C87" s="191"/>
      <c r="D87" s="191"/>
      <c r="E87" s="191"/>
      <c r="F87" s="191"/>
      <c r="G87" s="191"/>
      <c r="H87" s="191"/>
      <c r="I87" s="191"/>
      <c r="J87" s="191"/>
      <c r="K87" s="191"/>
      <c r="L87" s="191"/>
      <c r="M87" s="191"/>
      <c r="N87" s="191"/>
      <c r="O87" s="191"/>
      <c r="P87" s="191"/>
      <c r="Q87" s="191"/>
    </row>
    <row r="88" spans="1:17">
      <c r="A88" s="191"/>
      <c r="B88" s="191"/>
      <c r="C88" s="191"/>
      <c r="D88" s="191"/>
      <c r="E88" s="191"/>
      <c r="F88" s="191"/>
      <c r="G88" s="191"/>
      <c r="H88" s="191"/>
      <c r="I88" s="191"/>
      <c r="J88" s="191"/>
      <c r="K88" s="191"/>
      <c r="L88" s="191"/>
      <c r="M88" s="191"/>
      <c r="N88" s="191"/>
      <c r="O88" s="191"/>
      <c r="P88" s="191"/>
      <c r="Q88" s="191"/>
    </row>
    <row r="89" spans="1:17">
      <c r="A89" s="191"/>
      <c r="B89" s="191"/>
      <c r="C89" s="191"/>
      <c r="D89" s="191"/>
      <c r="E89" s="191"/>
      <c r="F89" s="191"/>
      <c r="G89" s="191"/>
      <c r="H89" s="191"/>
      <c r="I89" s="191"/>
      <c r="J89" s="191"/>
      <c r="K89" s="191"/>
      <c r="L89" s="191"/>
      <c r="M89" s="191"/>
      <c r="N89" s="191"/>
      <c r="O89" s="191"/>
      <c r="P89" s="191"/>
      <c r="Q89" s="191"/>
    </row>
    <row r="90" spans="1:17">
      <c r="A90" s="191"/>
      <c r="B90" s="191"/>
      <c r="C90" s="191"/>
      <c r="D90" s="191"/>
      <c r="E90" s="191"/>
      <c r="F90" s="191"/>
      <c r="G90" s="191"/>
      <c r="H90" s="191"/>
      <c r="I90" s="191"/>
      <c r="J90" s="191"/>
      <c r="K90" s="191"/>
      <c r="L90" s="191"/>
      <c r="M90" s="191"/>
      <c r="N90" s="191"/>
      <c r="O90" s="191"/>
      <c r="P90" s="191"/>
      <c r="Q90" s="191"/>
    </row>
    <row r="91" spans="1:17">
      <c r="A91" s="191"/>
      <c r="B91" s="191"/>
      <c r="C91" s="191"/>
      <c r="D91" s="191"/>
      <c r="E91" s="191"/>
      <c r="F91" s="191"/>
      <c r="G91" s="191"/>
      <c r="H91" s="191"/>
      <c r="I91" s="191"/>
      <c r="J91" s="191"/>
      <c r="K91" s="191"/>
      <c r="L91" s="191"/>
      <c r="M91" s="191"/>
      <c r="N91" s="191"/>
      <c r="O91" s="191"/>
      <c r="P91" s="191"/>
      <c r="Q91" s="191"/>
    </row>
    <row r="92" spans="1:17">
      <c r="A92" s="191"/>
      <c r="B92" s="191"/>
      <c r="C92" s="191"/>
      <c r="D92" s="191"/>
      <c r="E92" s="191"/>
      <c r="F92" s="191"/>
      <c r="G92" s="191"/>
      <c r="H92" s="191"/>
      <c r="I92" s="191"/>
      <c r="J92" s="191"/>
      <c r="K92" s="191"/>
      <c r="L92" s="191"/>
      <c r="M92" s="191"/>
      <c r="N92" s="191"/>
      <c r="O92" s="191"/>
      <c r="P92" s="191"/>
      <c r="Q92" s="191"/>
    </row>
    <row r="93" spans="1:17">
      <c r="A93" s="191"/>
      <c r="B93" s="191"/>
      <c r="C93" s="191"/>
      <c r="D93" s="191"/>
      <c r="E93" s="191"/>
      <c r="F93" s="191"/>
      <c r="G93" s="191"/>
      <c r="H93" s="191"/>
      <c r="I93" s="191"/>
      <c r="J93" s="191"/>
      <c r="K93" s="191"/>
      <c r="L93" s="191"/>
      <c r="M93" s="191"/>
      <c r="N93" s="191"/>
      <c r="O93" s="191"/>
      <c r="P93" s="191"/>
      <c r="Q93" s="191"/>
    </row>
    <row r="94" spans="1:17">
      <c r="A94" s="191"/>
      <c r="B94" s="191"/>
      <c r="C94" s="191"/>
      <c r="D94" s="191"/>
      <c r="E94" s="191"/>
      <c r="F94" s="191"/>
      <c r="G94" s="191"/>
      <c r="H94" s="191"/>
      <c r="I94" s="191"/>
      <c r="J94" s="191"/>
      <c r="K94" s="191"/>
      <c r="L94" s="191"/>
      <c r="M94" s="191"/>
      <c r="N94" s="191"/>
      <c r="O94" s="191"/>
      <c r="P94" s="191"/>
      <c r="Q94" s="191"/>
    </row>
    <row r="95" spans="1:17">
      <c r="A95" s="191"/>
      <c r="B95" s="191"/>
      <c r="C95" s="191"/>
      <c r="D95" s="191"/>
      <c r="E95" s="191"/>
      <c r="F95" s="191"/>
      <c r="G95" s="191"/>
      <c r="H95" s="191"/>
      <c r="I95" s="191"/>
      <c r="J95" s="191"/>
      <c r="K95" s="191"/>
      <c r="L95" s="191"/>
      <c r="M95" s="191"/>
      <c r="N95" s="191"/>
      <c r="O95" s="191"/>
      <c r="P95" s="191"/>
      <c r="Q95" s="191"/>
    </row>
    <row r="96" spans="1:17">
      <c r="A96" s="191"/>
      <c r="B96" s="191"/>
      <c r="C96" s="191"/>
      <c r="D96" s="191"/>
      <c r="E96" s="191"/>
      <c r="F96" s="191"/>
      <c r="G96" s="191"/>
      <c r="H96" s="191"/>
      <c r="I96" s="191"/>
      <c r="J96" s="191"/>
      <c r="K96" s="191"/>
      <c r="L96" s="191"/>
      <c r="M96" s="191"/>
      <c r="N96" s="191"/>
      <c r="O96" s="191"/>
      <c r="P96" s="191"/>
      <c r="Q96" s="191"/>
    </row>
    <row r="97" spans="1:17">
      <c r="A97" s="191"/>
      <c r="B97" s="191"/>
      <c r="C97" s="191"/>
      <c r="D97" s="191"/>
      <c r="E97" s="191"/>
      <c r="F97" s="191"/>
      <c r="G97" s="191"/>
      <c r="H97" s="191"/>
      <c r="I97" s="191"/>
      <c r="J97" s="191"/>
      <c r="K97" s="191"/>
      <c r="L97" s="191"/>
      <c r="M97" s="191"/>
      <c r="N97" s="191"/>
      <c r="O97" s="191"/>
      <c r="P97" s="191"/>
      <c r="Q97" s="191"/>
    </row>
    <row r="98" spans="1:17">
      <c r="A98" s="191"/>
      <c r="B98" s="191"/>
      <c r="C98" s="191"/>
      <c r="D98" s="191"/>
      <c r="E98" s="191"/>
      <c r="F98" s="191"/>
      <c r="G98" s="191"/>
      <c r="H98" s="191"/>
      <c r="I98" s="191"/>
      <c r="J98" s="191"/>
      <c r="K98" s="191"/>
      <c r="L98" s="191"/>
      <c r="M98" s="191"/>
      <c r="N98" s="191"/>
      <c r="O98" s="191"/>
      <c r="P98" s="191"/>
      <c r="Q98" s="191"/>
    </row>
    <row r="99" spans="1:17">
      <c r="A99" s="191"/>
      <c r="B99" s="191"/>
      <c r="C99" s="191"/>
      <c r="D99" s="191"/>
      <c r="E99" s="191"/>
      <c r="F99" s="191"/>
      <c r="G99" s="191"/>
      <c r="H99" s="191"/>
      <c r="I99" s="191"/>
      <c r="J99" s="191"/>
      <c r="K99" s="191"/>
      <c r="L99" s="191"/>
      <c r="M99" s="191"/>
      <c r="N99" s="191"/>
      <c r="O99" s="191"/>
      <c r="P99" s="191"/>
      <c r="Q99" s="191"/>
    </row>
    <row r="100" spans="1:17">
      <c r="A100" s="191"/>
      <c r="B100" s="191"/>
      <c r="C100" s="191"/>
      <c r="D100" s="191"/>
      <c r="E100" s="191"/>
      <c r="F100" s="191"/>
      <c r="G100" s="191"/>
      <c r="H100" s="191"/>
      <c r="I100" s="191"/>
      <c r="J100" s="191"/>
      <c r="K100" s="191"/>
      <c r="L100" s="191"/>
      <c r="M100" s="191"/>
      <c r="N100" s="191"/>
      <c r="O100" s="191"/>
      <c r="P100" s="191"/>
      <c r="Q100" s="191"/>
    </row>
    <row r="101" spans="1:17">
      <c r="A101" s="191"/>
      <c r="B101" s="191"/>
      <c r="C101" s="191"/>
      <c r="D101" s="191"/>
      <c r="E101" s="191"/>
      <c r="F101" s="191"/>
      <c r="G101" s="191"/>
      <c r="H101" s="191"/>
      <c r="I101" s="191"/>
      <c r="J101" s="191"/>
      <c r="K101" s="191"/>
      <c r="L101" s="191"/>
      <c r="M101" s="191"/>
      <c r="N101" s="191"/>
      <c r="O101" s="191"/>
      <c r="P101" s="191"/>
      <c r="Q101" s="191"/>
    </row>
    <row r="102" spans="1:17">
      <c r="A102" s="191"/>
      <c r="B102" s="191"/>
      <c r="C102" s="191"/>
      <c r="D102" s="191"/>
      <c r="E102" s="191"/>
      <c r="F102" s="191"/>
      <c r="G102" s="191"/>
      <c r="H102" s="191"/>
      <c r="I102" s="191"/>
      <c r="J102" s="191"/>
      <c r="K102" s="191"/>
      <c r="L102" s="191"/>
      <c r="M102" s="191"/>
      <c r="N102" s="191"/>
      <c r="O102" s="191"/>
      <c r="P102" s="191"/>
      <c r="Q102" s="191"/>
    </row>
    <row r="103" spans="1:17">
      <c r="A103" s="191"/>
      <c r="B103" s="191"/>
      <c r="C103" s="191"/>
      <c r="D103" s="191"/>
      <c r="E103" s="191"/>
      <c r="F103" s="191"/>
      <c r="G103" s="191"/>
      <c r="H103" s="191"/>
      <c r="I103" s="191"/>
      <c r="J103" s="191"/>
      <c r="K103" s="191"/>
      <c r="L103" s="191"/>
      <c r="M103" s="191"/>
      <c r="N103" s="191"/>
      <c r="O103" s="191"/>
      <c r="P103" s="191"/>
      <c r="Q103" s="191"/>
    </row>
    <row r="104" spans="1:17">
      <c r="A104" s="191"/>
      <c r="B104" s="191"/>
      <c r="C104" s="191"/>
      <c r="D104" s="191"/>
      <c r="E104" s="191"/>
      <c r="F104" s="191"/>
      <c r="G104" s="191"/>
      <c r="H104" s="191"/>
      <c r="I104" s="191"/>
      <c r="J104" s="191"/>
      <c r="K104" s="191"/>
      <c r="L104" s="191"/>
      <c r="M104" s="191"/>
      <c r="N104" s="191"/>
      <c r="O104" s="191"/>
      <c r="P104" s="191"/>
      <c r="Q104" s="191"/>
    </row>
  </sheetData>
  <mergeCells count="204">
    <mergeCell ref="A3:Q3"/>
    <mergeCell ref="A17:Q17"/>
    <mergeCell ref="P19:Q19"/>
    <mergeCell ref="I20:K21"/>
    <mergeCell ref="H20:H21"/>
    <mergeCell ref="I24:K25"/>
    <mergeCell ref="L24:O24"/>
    <mergeCell ref="A24:B25"/>
    <mergeCell ref="C24:F25"/>
    <mergeCell ref="G24:G25"/>
    <mergeCell ref="H24:H25"/>
    <mergeCell ref="P24:Q25"/>
    <mergeCell ref="L25:O25"/>
    <mergeCell ref="L20:O20"/>
    <mergeCell ref="L21:O21"/>
    <mergeCell ref="L22:O22"/>
    <mergeCell ref="P22:Q23"/>
    <mergeCell ref="L23:O23"/>
    <mergeCell ref="A22:B23"/>
    <mergeCell ref="C19:F19"/>
    <mergeCell ref="I19:K19"/>
    <mergeCell ref="C22:F23"/>
    <mergeCell ref="G22:G23"/>
    <mergeCell ref="H22:H23"/>
    <mergeCell ref="I22:K23"/>
    <mergeCell ref="A20:B21"/>
    <mergeCell ref="C20:F21"/>
    <mergeCell ref="G20:G21"/>
    <mergeCell ref="L19:O19"/>
    <mergeCell ref="P20:Q21"/>
    <mergeCell ref="A19:B19"/>
    <mergeCell ref="P30:Q31"/>
    <mergeCell ref="L31:O31"/>
    <mergeCell ref="I30:K31"/>
    <mergeCell ref="L30:O30"/>
    <mergeCell ref="A30:B31"/>
    <mergeCell ref="C30:F31"/>
    <mergeCell ref="G30:G31"/>
    <mergeCell ref="H30:H31"/>
    <mergeCell ref="P26:Q27"/>
    <mergeCell ref="L27:O27"/>
    <mergeCell ref="I28:K29"/>
    <mergeCell ref="L28:O28"/>
    <mergeCell ref="P28:Q29"/>
    <mergeCell ref="L29:O29"/>
    <mergeCell ref="I26:K27"/>
    <mergeCell ref="L26:O26"/>
    <mergeCell ref="A28:B29"/>
    <mergeCell ref="C28:F29"/>
    <mergeCell ref="G28:G29"/>
    <mergeCell ref="H28:H29"/>
    <mergeCell ref="A26:B27"/>
    <mergeCell ref="C26:F27"/>
    <mergeCell ref="G26:G27"/>
    <mergeCell ref="H26:H27"/>
    <mergeCell ref="H34:H35"/>
    <mergeCell ref="H36:H37"/>
    <mergeCell ref="A36:B37"/>
    <mergeCell ref="C36:F37"/>
    <mergeCell ref="G36:G37"/>
    <mergeCell ref="A34:B35"/>
    <mergeCell ref="C34:F35"/>
    <mergeCell ref="G34:G35"/>
    <mergeCell ref="A32:B33"/>
    <mergeCell ref="C32:F33"/>
    <mergeCell ref="G32:G33"/>
    <mergeCell ref="H32:H33"/>
    <mergeCell ref="L40:O40"/>
    <mergeCell ref="P36:Q37"/>
    <mergeCell ref="P38:Q39"/>
    <mergeCell ref="L39:O39"/>
    <mergeCell ref="L36:O36"/>
    <mergeCell ref="L38:O38"/>
    <mergeCell ref="P40:Q41"/>
    <mergeCell ref="L41:O41"/>
    <mergeCell ref="I32:K33"/>
    <mergeCell ref="L32:O32"/>
    <mergeCell ref="P32:Q33"/>
    <mergeCell ref="L33:O33"/>
    <mergeCell ref="I36:K37"/>
    <mergeCell ref="L37:O37"/>
    <mergeCell ref="I34:K35"/>
    <mergeCell ref="L34:O34"/>
    <mergeCell ref="P34:Q35"/>
    <mergeCell ref="L35:O35"/>
    <mergeCell ref="G38:G39"/>
    <mergeCell ref="A38:B39"/>
    <mergeCell ref="C38:F39"/>
    <mergeCell ref="C42:F42"/>
    <mergeCell ref="I42:K42"/>
    <mergeCell ref="H38:H39"/>
    <mergeCell ref="I38:K39"/>
    <mergeCell ref="A40:B41"/>
    <mergeCell ref="C40:F41"/>
    <mergeCell ref="G40:G41"/>
    <mergeCell ref="H40:H41"/>
    <mergeCell ref="I40:K41"/>
    <mergeCell ref="P45:Q46"/>
    <mergeCell ref="L46:O46"/>
    <mergeCell ref="I45:K46"/>
    <mergeCell ref="L45:O45"/>
    <mergeCell ref="A45:B46"/>
    <mergeCell ref="C45:F46"/>
    <mergeCell ref="G45:G46"/>
    <mergeCell ref="H45:H46"/>
    <mergeCell ref="P42:Q42"/>
    <mergeCell ref="A43:B44"/>
    <mergeCell ref="C43:F44"/>
    <mergeCell ref="G43:G44"/>
    <mergeCell ref="H43:H44"/>
    <mergeCell ref="I43:K44"/>
    <mergeCell ref="L43:O43"/>
    <mergeCell ref="P43:Q44"/>
    <mergeCell ref="L44:O44"/>
    <mergeCell ref="A42:B42"/>
    <mergeCell ref="L42:O42"/>
    <mergeCell ref="A51:B52"/>
    <mergeCell ref="C51:F52"/>
    <mergeCell ref="G51:G52"/>
    <mergeCell ref="A53:B54"/>
    <mergeCell ref="C53:F54"/>
    <mergeCell ref="G53:G54"/>
    <mergeCell ref="I55:K56"/>
    <mergeCell ref="L55:O55"/>
    <mergeCell ref="P47:Q48"/>
    <mergeCell ref="L48:O48"/>
    <mergeCell ref="P49:Q50"/>
    <mergeCell ref="L50:O50"/>
    <mergeCell ref="I49:K50"/>
    <mergeCell ref="L49:O49"/>
    <mergeCell ref="I47:K48"/>
    <mergeCell ref="L47:O47"/>
    <mergeCell ref="A47:B48"/>
    <mergeCell ref="C47:F48"/>
    <mergeCell ref="G47:G48"/>
    <mergeCell ref="H47:H48"/>
    <mergeCell ref="A49:B50"/>
    <mergeCell ref="C49:F50"/>
    <mergeCell ref="G49:G50"/>
    <mergeCell ref="H49:H50"/>
    <mergeCell ref="P51:Q52"/>
    <mergeCell ref="L52:O52"/>
    <mergeCell ref="P53:Q54"/>
    <mergeCell ref="H51:H52"/>
    <mergeCell ref="I53:K54"/>
    <mergeCell ref="L53:O53"/>
    <mergeCell ref="L54:O54"/>
    <mergeCell ref="H53:H54"/>
    <mergeCell ref="I51:K52"/>
    <mergeCell ref="L51:O51"/>
    <mergeCell ref="A55:B56"/>
    <mergeCell ref="C55:F56"/>
    <mergeCell ref="G55:G56"/>
    <mergeCell ref="H55:H56"/>
    <mergeCell ref="P59:Q60"/>
    <mergeCell ref="L60:O60"/>
    <mergeCell ref="I57:K58"/>
    <mergeCell ref="L57:O57"/>
    <mergeCell ref="I59:K60"/>
    <mergeCell ref="L59:O59"/>
    <mergeCell ref="A59:B60"/>
    <mergeCell ref="C59:F60"/>
    <mergeCell ref="G59:G60"/>
    <mergeCell ref="H59:H60"/>
    <mergeCell ref="P55:Q56"/>
    <mergeCell ref="L56:O56"/>
    <mergeCell ref="A57:B58"/>
    <mergeCell ref="C57:F58"/>
    <mergeCell ref="G57:G58"/>
    <mergeCell ref="H57:H58"/>
    <mergeCell ref="P57:Q58"/>
    <mergeCell ref="L58:O58"/>
    <mergeCell ref="P61:Q62"/>
    <mergeCell ref="P63:Q64"/>
    <mergeCell ref="L64:O64"/>
    <mergeCell ref="A61:B62"/>
    <mergeCell ref="C61:F62"/>
    <mergeCell ref="G61:G62"/>
    <mergeCell ref="H61:H62"/>
    <mergeCell ref="I61:K62"/>
    <mergeCell ref="L61:O61"/>
    <mergeCell ref="L62:O62"/>
    <mergeCell ref="P65:Q66"/>
    <mergeCell ref="L66:O66"/>
    <mergeCell ref="P67:Q68"/>
    <mergeCell ref="L68:O68"/>
    <mergeCell ref="I67:K68"/>
    <mergeCell ref="L67:O67"/>
    <mergeCell ref="I65:K66"/>
    <mergeCell ref="L65:O65"/>
    <mergeCell ref="A63:B64"/>
    <mergeCell ref="C63:F64"/>
    <mergeCell ref="A67:B68"/>
    <mergeCell ref="C67:F68"/>
    <mergeCell ref="G67:G68"/>
    <mergeCell ref="H67:H68"/>
    <mergeCell ref="A65:B66"/>
    <mergeCell ref="C65:F66"/>
    <mergeCell ref="G65:G66"/>
    <mergeCell ref="H65:H66"/>
    <mergeCell ref="G63:G64"/>
    <mergeCell ref="H63:H64"/>
    <mergeCell ref="I63:K64"/>
    <mergeCell ref="L63:O63"/>
  </mergeCells>
  <phoneticPr fontId="3"/>
  <dataValidations count="3">
    <dataValidation type="list" allowBlank="1" showInputMessage="1" showErrorMessage="1" sqref="H20:H41 H43:H68" xr:uid="{00000000-0002-0000-1000-000000000000}">
      <formula1>"　,男,女"</formula1>
    </dataValidation>
    <dataValidation type="list" allowBlank="1" showInputMessage="1" showErrorMessage="1" sqref="I20:K41 I43:K68" xr:uid="{00000000-0002-0000-1000-000001000000}">
      <formula1>"　,車上運動員,事務員,手話通訳者,要約筆記者"</formula1>
    </dataValidation>
    <dataValidation type="list" allowBlank="1" showInputMessage="1" showErrorMessage="1" sqref="P20:Q41 P43:Q68" xr:uid="{00000000-0002-0000-1000-000002000000}">
      <formula1>"　,公職選挙法施行令第129条第7項に規定する場合である"</formula1>
    </dataValidation>
  </dataValidations>
  <pageMargins left="0.78740157480314965" right="0.19685039370078741" top="0.78740157480314965" bottom="0.78740157480314965" header="0.51181102362204722" footer="0.51181102362204722"/>
  <pageSetup paperSize="9" orientation="portrait" blackAndWhite="1" horizontalDpi="200" verticalDpi="200" r:id="rId1"/>
  <headerFooter alignWithMargins="0"/>
  <rowBreaks count="1" manualBreakCount="1">
    <brk id="41" max="16"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49"/>
  <sheetViews>
    <sheetView view="pageBreakPreview" zoomScaleNormal="100" zoomScaleSheetLayoutView="100" workbookViewId="0">
      <selection activeCell="M37" sqref="M37"/>
    </sheetView>
  </sheetViews>
  <sheetFormatPr defaultColWidth="9" defaultRowHeight="14.25"/>
  <cols>
    <col min="1" max="16384" width="9" style="114"/>
  </cols>
  <sheetData>
    <row r="1" spans="1:9">
      <c r="I1" s="290" t="s">
        <v>171</v>
      </c>
    </row>
    <row r="4" spans="1:9" ht="28.5">
      <c r="A4" s="917" t="s">
        <v>654</v>
      </c>
      <c r="B4" s="917"/>
      <c r="C4" s="917"/>
      <c r="D4" s="917"/>
      <c r="E4" s="917"/>
      <c r="F4" s="917"/>
      <c r="G4" s="917"/>
      <c r="H4" s="917"/>
      <c r="I4" s="917"/>
    </row>
    <row r="5" spans="1:9" ht="14.25" customHeight="1">
      <c r="A5" s="174"/>
      <c r="B5" s="174"/>
      <c r="C5" s="174"/>
      <c r="D5" s="174"/>
      <c r="E5" s="174"/>
      <c r="F5" s="174"/>
      <c r="G5" s="174"/>
      <c r="H5" s="174"/>
      <c r="I5" s="174"/>
    </row>
    <row r="6" spans="1:9" ht="14.25" customHeight="1">
      <c r="A6" s="174"/>
      <c r="B6" s="174"/>
      <c r="C6" s="174"/>
      <c r="D6" s="174"/>
      <c r="E6" s="174"/>
      <c r="F6" s="174"/>
      <c r="G6" s="174"/>
      <c r="H6" s="174"/>
      <c r="I6" s="174"/>
    </row>
    <row r="7" spans="1:9" ht="14.25" customHeight="1">
      <c r="A7" s="169"/>
      <c r="B7" s="174"/>
      <c r="C7" s="174"/>
      <c r="D7" s="174"/>
      <c r="E7" s="174"/>
      <c r="F7" s="174"/>
      <c r="G7" s="174"/>
      <c r="H7" s="174"/>
      <c r="I7" s="174"/>
    </row>
    <row r="8" spans="1:9" ht="18" customHeight="1">
      <c r="A8" s="292" t="s">
        <v>1545</v>
      </c>
      <c r="B8" s="174"/>
      <c r="C8" s="174"/>
      <c r="D8" s="174"/>
      <c r="E8" s="174"/>
      <c r="F8" s="174"/>
      <c r="G8" s="174"/>
      <c r="H8" s="174"/>
      <c r="I8" s="174"/>
    </row>
    <row r="9" spans="1:9" ht="18" customHeight="1">
      <c r="A9" s="293" t="s">
        <v>1546</v>
      </c>
      <c r="B9" s="174"/>
      <c r="C9" s="174"/>
      <c r="D9" s="174"/>
      <c r="E9" s="174"/>
      <c r="F9" s="174"/>
      <c r="G9" s="174"/>
      <c r="H9" s="174"/>
      <c r="I9" s="174"/>
    </row>
    <row r="10" spans="1:9" ht="18" customHeight="1">
      <c r="A10" s="293" t="s">
        <v>1547</v>
      </c>
      <c r="B10" s="174"/>
      <c r="C10" s="174"/>
      <c r="D10" s="174"/>
      <c r="E10" s="174"/>
      <c r="F10" s="174"/>
      <c r="G10" s="174"/>
      <c r="H10" s="174"/>
      <c r="I10" s="174"/>
    </row>
    <row r="11" spans="1:9" ht="14.25" customHeight="1">
      <c r="A11" s="169"/>
      <c r="B11" s="174"/>
      <c r="C11" s="174"/>
      <c r="D11" s="174"/>
      <c r="E11" s="174"/>
      <c r="F11" s="174"/>
      <c r="G11" s="174"/>
      <c r="H11" s="174"/>
      <c r="I11" s="174"/>
    </row>
    <row r="12" spans="1:9" ht="14.25" customHeight="1">
      <c r="A12" s="169"/>
      <c r="B12" s="174"/>
      <c r="C12" s="174"/>
      <c r="D12" s="174"/>
      <c r="E12" s="174"/>
      <c r="F12" s="174"/>
      <c r="G12" s="174"/>
      <c r="H12" s="174"/>
      <c r="I12" s="174"/>
    </row>
    <row r="13" spans="1:9" ht="14.25" customHeight="1">
      <c r="A13" s="169"/>
      <c r="B13" s="918" t="str">
        <f>入力シート!C3</f>
        <v>令和4年6月22日</v>
      </c>
      <c r="C13" s="919"/>
      <c r="D13" s="174"/>
      <c r="E13" s="174"/>
      <c r="F13" s="174"/>
      <c r="G13" s="174"/>
      <c r="H13" s="174"/>
      <c r="I13" s="174"/>
    </row>
    <row r="14" spans="1:9" ht="14.25" customHeight="1">
      <c r="A14" s="169"/>
      <c r="B14" s="174"/>
      <c r="C14" s="174"/>
      <c r="D14" s="174"/>
      <c r="E14" s="174"/>
      <c r="F14" s="174"/>
      <c r="G14" s="174"/>
      <c r="H14" s="174"/>
      <c r="I14" s="174"/>
    </row>
    <row r="15" spans="1:9" ht="14.25" customHeight="1">
      <c r="A15" s="169"/>
      <c r="B15" s="174"/>
      <c r="C15" s="174"/>
      <c r="D15" s="174"/>
      <c r="E15" s="174"/>
      <c r="F15" s="174"/>
      <c r="G15" s="174"/>
      <c r="H15" s="174"/>
      <c r="I15" s="174"/>
    </row>
    <row r="16" spans="1:9" ht="14.25" customHeight="1">
      <c r="A16" s="169"/>
      <c r="B16" s="174"/>
      <c r="C16" s="174"/>
      <c r="D16" s="174"/>
      <c r="E16" s="174"/>
      <c r="F16" s="174"/>
      <c r="G16" s="174"/>
      <c r="H16" s="174"/>
      <c r="I16" s="174"/>
    </row>
    <row r="17" spans="1:9" ht="14.25" customHeight="1">
      <c r="A17" s="169"/>
      <c r="B17" s="174"/>
      <c r="C17" s="174"/>
      <c r="D17" s="174"/>
      <c r="E17" s="157" t="s">
        <v>544</v>
      </c>
      <c r="F17" s="174"/>
      <c r="G17" s="174"/>
      <c r="H17" s="174"/>
      <c r="I17" s="174"/>
    </row>
    <row r="18" spans="1:9" ht="14.25" customHeight="1">
      <c r="A18" s="169"/>
      <c r="B18" s="174"/>
      <c r="C18" s="174"/>
      <c r="D18" s="174"/>
      <c r="E18" s="174"/>
      <c r="F18" s="174"/>
      <c r="G18" s="174"/>
      <c r="H18" s="174"/>
      <c r="I18" s="174"/>
    </row>
    <row r="19" spans="1:9" ht="14.25" customHeight="1">
      <c r="A19" s="169"/>
      <c r="B19" s="174"/>
      <c r="C19" s="174"/>
      <c r="D19" s="174"/>
      <c r="E19" s="114" t="s">
        <v>585</v>
      </c>
      <c r="F19" s="712">
        <f>入力シート!C22</f>
        <v>0</v>
      </c>
      <c r="G19" s="174"/>
      <c r="H19" s="174"/>
      <c r="I19" s="174"/>
    </row>
    <row r="20" spans="1:9" ht="14.25" customHeight="1">
      <c r="A20" s="169"/>
      <c r="B20" s="174"/>
      <c r="C20" s="174"/>
      <c r="D20" s="174"/>
      <c r="E20" s="174"/>
      <c r="F20" s="174"/>
      <c r="G20" s="174"/>
      <c r="H20" s="174"/>
      <c r="I20" s="174"/>
    </row>
    <row r="21" spans="1:9">
      <c r="E21" s="114" t="s">
        <v>584</v>
      </c>
      <c r="F21" s="141">
        <f>入力シート!C8</f>
        <v>0</v>
      </c>
      <c r="G21" s="141">
        <f>入力シート!C10</f>
        <v>0</v>
      </c>
    </row>
    <row r="25" spans="1:9">
      <c r="A25" s="289" t="s">
        <v>1357</v>
      </c>
    </row>
    <row r="29" spans="1:9">
      <c r="A29" s="920" t="s">
        <v>589</v>
      </c>
      <c r="B29" s="920"/>
      <c r="C29" s="920"/>
      <c r="D29" s="920"/>
      <c r="E29" s="920"/>
      <c r="F29" s="920"/>
      <c r="G29" s="920"/>
      <c r="H29" s="920"/>
      <c r="I29" s="920"/>
    </row>
    <row r="32" spans="1:9" ht="14.25" customHeight="1"/>
    <row r="33" spans="1:9" ht="14.25" customHeight="1">
      <c r="A33" s="114" t="s">
        <v>655</v>
      </c>
    </row>
    <row r="34" spans="1:9" ht="14.25" customHeight="1"/>
    <row r="35" spans="1:9">
      <c r="A35" s="114" t="s">
        <v>656</v>
      </c>
      <c r="D35" s="175"/>
      <c r="E35" s="175"/>
      <c r="F35" s="175"/>
      <c r="G35" s="175"/>
      <c r="H35" s="143"/>
      <c r="I35" s="152"/>
    </row>
    <row r="36" spans="1:9">
      <c r="D36" s="175"/>
      <c r="E36" s="175"/>
      <c r="F36" s="175"/>
      <c r="G36" s="175"/>
      <c r="H36" s="143"/>
      <c r="I36" s="152"/>
    </row>
    <row r="37" spans="1:9">
      <c r="D37" s="175"/>
      <c r="E37" s="175"/>
      <c r="F37" s="175"/>
      <c r="G37" s="175"/>
      <c r="H37" s="143"/>
      <c r="I37" s="152"/>
    </row>
    <row r="38" spans="1:9">
      <c r="D38" s="175"/>
      <c r="E38" s="175"/>
      <c r="F38" s="175"/>
      <c r="G38" s="175"/>
      <c r="H38" s="143"/>
      <c r="I38" s="152"/>
    </row>
    <row r="39" spans="1:9">
      <c r="D39" s="175"/>
      <c r="E39" s="175"/>
      <c r="F39" s="175"/>
      <c r="G39" s="175"/>
      <c r="H39" s="143"/>
      <c r="I39" s="152"/>
    </row>
    <row r="40" spans="1:9">
      <c r="D40" s="143"/>
      <c r="E40" s="143"/>
      <c r="F40" s="143"/>
      <c r="G40" s="143"/>
      <c r="H40" s="143"/>
      <c r="I40" s="152"/>
    </row>
    <row r="41" spans="1:9">
      <c r="B41" s="139"/>
      <c r="C41" s="140"/>
      <c r="D41" s="152"/>
      <c r="E41" s="152"/>
      <c r="F41" s="152"/>
      <c r="G41" s="152"/>
      <c r="H41" s="152"/>
      <c r="I41" s="152"/>
    </row>
    <row r="42" spans="1:9">
      <c r="B42" s="139"/>
      <c r="C42" s="140"/>
    </row>
    <row r="44" spans="1:9">
      <c r="A44" s="289" t="s">
        <v>1548</v>
      </c>
    </row>
    <row r="45" spans="1:9">
      <c r="A45" s="289" t="s">
        <v>1549</v>
      </c>
    </row>
    <row r="46" spans="1:9">
      <c r="A46" s="289" t="s">
        <v>1550</v>
      </c>
    </row>
    <row r="47" spans="1:9">
      <c r="A47" s="289" t="s">
        <v>1551</v>
      </c>
    </row>
    <row r="49" spans="5:7">
      <c r="E49" s="138"/>
      <c r="F49" s="141"/>
      <c r="G49" s="141"/>
    </row>
  </sheetData>
  <mergeCells count="3">
    <mergeCell ref="A4:I4"/>
    <mergeCell ref="B13:C13"/>
    <mergeCell ref="A29:I29"/>
  </mergeCells>
  <phoneticPr fontId="3"/>
  <pageMargins left="0.98425196850393704" right="0.59055118110236227"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8"/>
  <sheetViews>
    <sheetView view="pageBreakPreview" topLeftCell="A10" zoomScaleNormal="100" zoomScaleSheetLayoutView="100" workbookViewId="0">
      <selection activeCell="L34" sqref="L34"/>
    </sheetView>
  </sheetViews>
  <sheetFormatPr defaultColWidth="9" defaultRowHeight="14.25"/>
  <cols>
    <col min="1" max="8" width="10.125" style="114" customWidth="1"/>
    <col min="9" max="9" width="8.625" style="114" customWidth="1"/>
    <col min="10" max="16384" width="9" style="114"/>
  </cols>
  <sheetData>
    <row r="1" spans="1:9">
      <c r="I1" s="290" t="s">
        <v>159</v>
      </c>
    </row>
    <row r="4" spans="1:9" ht="28.5">
      <c r="A4" s="917" t="s">
        <v>657</v>
      </c>
      <c r="B4" s="917"/>
      <c r="C4" s="917"/>
      <c r="D4" s="917"/>
      <c r="E4" s="917"/>
      <c r="F4" s="917"/>
      <c r="G4" s="917"/>
      <c r="H4" s="917"/>
      <c r="I4" s="917"/>
    </row>
    <row r="5" spans="1:9" ht="14.25" customHeight="1">
      <c r="A5" s="174"/>
      <c r="B5" s="174"/>
      <c r="C5" s="174"/>
      <c r="D5" s="174"/>
      <c r="E5" s="174"/>
      <c r="F5" s="174"/>
      <c r="G5" s="174"/>
      <c r="H5" s="174"/>
      <c r="I5" s="174"/>
    </row>
    <row r="6" spans="1:9" ht="14.25" customHeight="1">
      <c r="A6" s="174"/>
      <c r="B6" s="174"/>
      <c r="C6" s="174"/>
      <c r="D6" s="174"/>
      <c r="E6" s="174"/>
      <c r="F6" s="174"/>
      <c r="G6" s="174"/>
      <c r="H6" s="174"/>
      <c r="I6" s="174"/>
    </row>
    <row r="7" spans="1:9" ht="14.25" customHeight="1">
      <c r="A7" s="169"/>
      <c r="B7" s="174"/>
      <c r="C7" s="174"/>
      <c r="D7" s="174"/>
      <c r="E7" s="174"/>
      <c r="F7" s="174"/>
      <c r="G7" s="174"/>
      <c r="H7" s="174"/>
      <c r="I7" s="174"/>
    </row>
    <row r="8" spans="1:9" ht="18" customHeight="1">
      <c r="A8" s="397" t="s">
        <v>1360</v>
      </c>
      <c r="B8" s="398"/>
      <c r="C8" s="398"/>
      <c r="D8" s="174"/>
      <c r="E8" s="174"/>
      <c r="F8" s="174"/>
      <c r="G8" s="174"/>
      <c r="H8" s="174"/>
      <c r="I8" s="174"/>
    </row>
    <row r="9" spans="1:9" ht="18" customHeight="1">
      <c r="A9" s="293" t="s">
        <v>1299</v>
      </c>
      <c r="B9" s="174"/>
      <c r="C9" s="174"/>
      <c r="D9" s="174"/>
      <c r="E9" s="174"/>
      <c r="F9" s="174"/>
      <c r="G9" s="174"/>
      <c r="H9" s="174"/>
      <c r="I9" s="174"/>
    </row>
    <row r="10" spans="1:9" ht="18" customHeight="1">
      <c r="A10" s="157"/>
      <c r="B10" s="174"/>
      <c r="C10" s="174"/>
      <c r="D10" s="174"/>
      <c r="E10" s="174"/>
      <c r="F10" s="174"/>
      <c r="G10" s="174"/>
      <c r="H10" s="174"/>
      <c r="I10" s="174"/>
    </row>
    <row r="11" spans="1:9" ht="14.25" customHeight="1">
      <c r="A11" s="169"/>
      <c r="B11" s="174"/>
      <c r="C11" s="174"/>
      <c r="D11" s="174"/>
      <c r="E11" s="174"/>
      <c r="F11" s="174"/>
      <c r="G11" s="174"/>
      <c r="H11" s="174"/>
      <c r="I11" s="174"/>
    </row>
    <row r="12" spans="1:9" ht="14.25" customHeight="1">
      <c r="A12" s="169"/>
      <c r="B12" s="174"/>
      <c r="C12" s="174"/>
      <c r="D12" s="174"/>
      <c r="E12" s="174"/>
      <c r="F12" s="174"/>
      <c r="G12" s="174"/>
      <c r="H12" s="174"/>
      <c r="I12" s="174"/>
    </row>
    <row r="13" spans="1:9" ht="14.25" customHeight="1">
      <c r="A13" s="169"/>
      <c r="B13" s="1016" t="s">
        <v>1361</v>
      </c>
      <c r="C13" s="1016"/>
      <c r="D13" s="1016"/>
      <c r="E13" s="174"/>
      <c r="F13" s="174"/>
      <c r="G13" s="174"/>
      <c r="H13" s="174"/>
      <c r="I13" s="174"/>
    </row>
    <row r="14" spans="1:9" ht="14.25" customHeight="1">
      <c r="A14" s="169"/>
      <c r="B14" s="174"/>
      <c r="C14" s="174"/>
      <c r="D14" s="174"/>
      <c r="E14" s="174"/>
      <c r="F14" s="174"/>
      <c r="G14" s="174"/>
      <c r="H14" s="174"/>
      <c r="I14" s="174"/>
    </row>
    <row r="15" spans="1:9" ht="14.25" customHeight="1">
      <c r="A15" s="169"/>
      <c r="B15" s="174"/>
      <c r="C15" s="174"/>
      <c r="D15" s="174"/>
      <c r="E15" s="174"/>
      <c r="F15" s="174"/>
      <c r="G15" s="174"/>
      <c r="H15" s="174"/>
      <c r="I15" s="174"/>
    </row>
    <row r="16" spans="1:9" ht="14.25" customHeight="1">
      <c r="A16" s="169"/>
      <c r="B16" s="174"/>
      <c r="C16" s="174"/>
      <c r="D16" s="174"/>
      <c r="E16" s="174"/>
      <c r="F16" s="174"/>
      <c r="G16" s="174"/>
      <c r="H16" s="174"/>
      <c r="I16" s="174"/>
    </row>
    <row r="17" spans="1:9" ht="14.25" customHeight="1">
      <c r="A17" s="169"/>
      <c r="B17" s="174"/>
      <c r="C17" s="174"/>
      <c r="D17" s="174"/>
      <c r="E17" s="157" t="s">
        <v>544</v>
      </c>
      <c r="F17" s="174"/>
      <c r="G17" s="174"/>
      <c r="H17" s="174"/>
      <c r="I17" s="174"/>
    </row>
    <row r="18" spans="1:9" ht="14.25" customHeight="1">
      <c r="A18" s="169"/>
      <c r="B18" s="174"/>
      <c r="C18" s="174"/>
      <c r="D18" s="174"/>
      <c r="E18" s="174"/>
      <c r="F18" s="174"/>
      <c r="G18" s="174"/>
      <c r="H18" s="174"/>
      <c r="I18" s="174"/>
    </row>
    <row r="19" spans="1:9" ht="14.25" customHeight="1">
      <c r="A19" s="169"/>
      <c r="B19" s="174"/>
      <c r="C19" s="174"/>
      <c r="D19" s="174"/>
      <c r="E19" s="114" t="s">
        <v>585</v>
      </c>
      <c r="F19" s="712">
        <f>入力シート!C22</f>
        <v>0</v>
      </c>
      <c r="G19" s="174"/>
      <c r="H19" s="174"/>
      <c r="I19" s="174"/>
    </row>
    <row r="20" spans="1:9" ht="14.25" customHeight="1">
      <c r="A20" s="169"/>
      <c r="B20" s="174"/>
      <c r="C20" s="174"/>
      <c r="D20" s="174"/>
      <c r="E20" s="174"/>
      <c r="F20" s="174"/>
      <c r="G20" s="174"/>
      <c r="H20" s="174"/>
      <c r="I20" s="174"/>
    </row>
    <row r="21" spans="1:9">
      <c r="E21" s="114" t="s">
        <v>584</v>
      </c>
      <c r="F21" s="141">
        <f>入力シート!C8</f>
        <v>0</v>
      </c>
      <c r="G21" s="141">
        <f>入力シート!C10</f>
        <v>0</v>
      </c>
    </row>
    <row r="25" spans="1:9">
      <c r="A25" s="289" t="s">
        <v>1357</v>
      </c>
    </row>
    <row r="31" spans="1:9" ht="14.25" customHeight="1"/>
    <row r="32" spans="1:9" ht="14.25" customHeight="1">
      <c r="A32" s="289" t="s">
        <v>1552</v>
      </c>
    </row>
    <row r="33" spans="1:7" ht="14.25" customHeight="1">
      <c r="A33" s="289" t="s">
        <v>1553</v>
      </c>
    </row>
    <row r="34" spans="1:7">
      <c r="A34" s="289" t="s">
        <v>1554</v>
      </c>
    </row>
    <row r="35" spans="1:7">
      <c r="A35" s="289" t="s">
        <v>1555</v>
      </c>
    </row>
    <row r="40" spans="1:7">
      <c r="B40" s="139"/>
      <c r="C40" s="140"/>
    </row>
    <row r="41" spans="1:7">
      <c r="B41" s="139"/>
      <c r="C41" s="140"/>
    </row>
    <row r="43" spans="1:7">
      <c r="E43" s="138"/>
      <c r="F43" s="145"/>
    </row>
    <row r="48" spans="1:7">
      <c r="E48" s="138"/>
      <c r="F48" s="141"/>
      <c r="G48" s="141"/>
    </row>
  </sheetData>
  <mergeCells count="2">
    <mergeCell ref="A4:I4"/>
    <mergeCell ref="B13:D13"/>
  </mergeCells>
  <phoneticPr fontId="3"/>
  <pageMargins left="0.98425196850393704" right="0.59055118110236227" top="0.78740157480314965" bottom="0.78740157480314965" header="0.51181102362204722" footer="0.51181102362204722"/>
  <pageSetup paperSize="9" scale="92" orientation="portrait" blackAndWhite="1"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3"/>
  <sheetViews>
    <sheetView view="pageBreakPreview" topLeftCell="A13" zoomScale="80" zoomScaleNormal="100" zoomScaleSheetLayoutView="80" workbookViewId="0">
      <selection activeCell="C82" sqref="C82"/>
    </sheetView>
  </sheetViews>
  <sheetFormatPr defaultColWidth="9" defaultRowHeight="21" customHeight="1"/>
  <cols>
    <col min="1" max="1" width="31.625" style="4" customWidth="1"/>
    <col min="2" max="2" width="24.375" style="4" bestFit="1" customWidth="1"/>
    <col min="3" max="3" width="31.5" style="5" bestFit="1" customWidth="1"/>
    <col min="4" max="4" width="47.25" style="4" customWidth="1"/>
    <col min="5" max="5" width="26.625" style="4" customWidth="1"/>
    <col min="6" max="6" width="10.5" style="4" bestFit="1" customWidth="1"/>
    <col min="7" max="7" width="24.375" style="4" bestFit="1" customWidth="1"/>
    <col min="8" max="8" width="15" style="4" bestFit="1" customWidth="1"/>
    <col min="9" max="9" width="26.5" style="4" customWidth="1"/>
    <col min="10" max="10" width="28.25" style="4" customWidth="1"/>
    <col min="11" max="16384" width="9" style="4"/>
  </cols>
  <sheetData>
    <row r="1" spans="1:8" ht="21" customHeight="1">
      <c r="A1" s="44" t="s">
        <v>497</v>
      </c>
      <c r="B1" s="45"/>
      <c r="C1" s="832" t="s">
        <v>1307</v>
      </c>
      <c r="D1" s="833"/>
      <c r="E1" s="834"/>
    </row>
    <row r="2" spans="1:8" ht="21" customHeight="1">
      <c r="A2" s="35" t="s">
        <v>1049</v>
      </c>
      <c r="B2" s="36"/>
      <c r="C2" s="491">
        <v>44734</v>
      </c>
      <c r="D2" s="489"/>
      <c r="E2" s="490"/>
    </row>
    <row r="3" spans="1:8" ht="21" customHeight="1">
      <c r="A3" s="35" t="s">
        <v>1047</v>
      </c>
      <c r="B3" s="36"/>
      <c r="C3" s="63" t="str">
        <f>CONCATENATE("令和",IF(YEAR(C2)-2018=1,"元",YEAR(C2)-2018),"年",MONTH(C2),"月",DAY(C2),"日")</f>
        <v>令和4年6月22日</v>
      </c>
      <c r="D3" s="67"/>
      <c r="E3" s="68"/>
    </row>
    <row r="4" spans="1:8" ht="21" customHeight="1">
      <c r="A4" s="33" t="s">
        <v>501</v>
      </c>
      <c r="B4" s="34" t="s">
        <v>261</v>
      </c>
      <c r="C4" s="64" t="s">
        <v>1048</v>
      </c>
      <c r="D4" s="38"/>
      <c r="E4" s="40"/>
      <c r="F4" s="6"/>
    </row>
    <row r="5" spans="1:8" ht="21" customHeight="1">
      <c r="A5" s="41"/>
      <c r="B5" s="43" t="s">
        <v>262</v>
      </c>
      <c r="C5" s="65">
        <v>4</v>
      </c>
      <c r="D5" s="7"/>
      <c r="E5" s="42"/>
      <c r="F5" s="6"/>
    </row>
    <row r="6" spans="1:8" ht="21" customHeight="1">
      <c r="A6" s="41"/>
      <c r="B6" s="43" t="s">
        <v>263</v>
      </c>
      <c r="C6" s="449">
        <v>7</v>
      </c>
      <c r="D6" s="7"/>
      <c r="E6" s="42"/>
      <c r="F6" s="6"/>
    </row>
    <row r="7" spans="1:8" ht="21" customHeight="1">
      <c r="A7" s="35"/>
      <c r="B7" s="36" t="s">
        <v>264</v>
      </c>
      <c r="C7" s="66">
        <v>10</v>
      </c>
      <c r="D7" s="150" t="s">
        <v>1050</v>
      </c>
      <c r="E7" s="715">
        <v>44752</v>
      </c>
      <c r="F7" s="6"/>
    </row>
    <row r="8" spans="1:8" ht="21" customHeight="1">
      <c r="A8" s="33" t="s">
        <v>503</v>
      </c>
      <c r="B8" s="34" t="s">
        <v>530</v>
      </c>
      <c r="C8" s="95"/>
      <c r="D8" s="93" t="s">
        <v>390</v>
      </c>
      <c r="E8" s="34"/>
    </row>
    <row r="9" spans="1:8" ht="21" customHeight="1">
      <c r="A9" s="41" t="s">
        <v>504</v>
      </c>
      <c r="B9" s="43" t="s">
        <v>530</v>
      </c>
      <c r="C9" s="96"/>
      <c r="D9" s="7"/>
      <c r="E9" s="43"/>
    </row>
    <row r="10" spans="1:8" ht="21" customHeight="1">
      <c r="A10" s="41" t="s">
        <v>505</v>
      </c>
      <c r="B10" s="43" t="s">
        <v>530</v>
      </c>
      <c r="C10" s="96"/>
      <c r="D10" s="7"/>
      <c r="E10" s="43"/>
    </row>
    <row r="11" spans="1:8" ht="21" customHeight="1">
      <c r="A11" s="35" t="s">
        <v>506</v>
      </c>
      <c r="B11" s="36" t="s">
        <v>530</v>
      </c>
      <c r="C11" s="97"/>
      <c r="D11" s="268" t="s">
        <v>1011</v>
      </c>
      <c r="E11" s="450" t="str">
        <f>C8&amp;C10</f>
        <v/>
      </c>
    </row>
    <row r="12" spans="1:8" ht="21" customHeight="1">
      <c r="A12" s="44" t="s">
        <v>507</v>
      </c>
      <c r="B12" s="45" t="s">
        <v>525</v>
      </c>
      <c r="C12" s="98"/>
      <c r="D12" s="46"/>
      <c r="E12" s="45"/>
    </row>
    <row r="13" spans="1:8" ht="21" customHeight="1">
      <c r="A13" s="33" t="s">
        <v>498</v>
      </c>
      <c r="B13" s="34" t="s">
        <v>529</v>
      </c>
      <c r="C13" s="99"/>
      <c r="D13" s="38" t="s">
        <v>511</v>
      </c>
      <c r="E13" s="40"/>
    </row>
    <row r="14" spans="1:8" ht="21" customHeight="1">
      <c r="A14" s="41"/>
      <c r="B14" s="43"/>
      <c r="C14" s="100"/>
      <c r="D14" s="149" t="s">
        <v>549</v>
      </c>
      <c r="E14" s="59" t="str">
        <f>IF(C13="S","昭和",IF(C13="H","平成",IF(C13=" "," "," ")))</f>
        <v xml:space="preserve"> </v>
      </c>
      <c r="G14" s="267"/>
      <c r="H14" s="267"/>
    </row>
    <row r="15" spans="1:8" ht="21" customHeight="1">
      <c r="A15" s="41"/>
      <c r="B15" s="43" t="s">
        <v>526</v>
      </c>
      <c r="C15" s="707"/>
      <c r="D15" s="7" t="s">
        <v>392</v>
      </c>
      <c r="E15" s="57"/>
      <c r="G15" s="267"/>
      <c r="H15" s="267"/>
    </row>
    <row r="16" spans="1:8" ht="21" customHeight="1">
      <c r="A16" s="41"/>
      <c r="B16" s="43" t="s">
        <v>527</v>
      </c>
      <c r="C16" s="707"/>
      <c r="D16" s="299" t="s">
        <v>379</v>
      </c>
      <c r="E16" s="300" t="e">
        <f>DATEDIF(E17,E7,"y")</f>
        <v>#VALUE!</v>
      </c>
      <c r="F16" s="6"/>
      <c r="G16" s="267"/>
      <c r="H16" s="267"/>
    </row>
    <row r="17" spans="1:8" ht="21" customHeight="1">
      <c r="A17" s="41"/>
      <c r="B17" s="43" t="s">
        <v>528</v>
      </c>
      <c r="C17" s="707"/>
      <c r="D17" s="149" t="s">
        <v>547</v>
      </c>
      <c r="E17" s="60" t="str">
        <f>TEXT(C13&amp;C15&amp;"/"&amp;C16&amp;"/"&amp;C17,"YYYY/M/D")</f>
        <v>//</v>
      </c>
      <c r="G17" s="267"/>
      <c r="H17" s="267"/>
    </row>
    <row r="18" spans="1:8" ht="21" customHeight="1">
      <c r="A18" s="41"/>
      <c r="B18" s="43" t="s">
        <v>709</v>
      </c>
      <c r="C18" s="389" t="str">
        <f>NUMBERSTRING(C15,1)</f>
        <v>〇</v>
      </c>
      <c r="D18" s="149" t="s">
        <v>548</v>
      </c>
      <c r="E18" s="61" t="str">
        <f>TEXT(E17,"gggge年m月d日")</f>
        <v>//</v>
      </c>
      <c r="F18" s="6"/>
      <c r="G18" s="267"/>
      <c r="H18" s="267"/>
    </row>
    <row r="19" spans="1:8" ht="21" customHeight="1">
      <c r="A19" s="41"/>
      <c r="B19" s="43" t="s">
        <v>710</v>
      </c>
      <c r="C19" s="389" t="str">
        <f>NUMBERSTRING(C16,1)</f>
        <v>〇</v>
      </c>
      <c r="D19" s="149" t="s">
        <v>708</v>
      </c>
      <c r="E19" s="387" t="str">
        <f>CONCATENATE(E14,C18,"年",C19,"月",C20,"日")</f>
        <v xml:space="preserve"> 〇年〇月〇日</v>
      </c>
      <c r="F19" s="6"/>
      <c r="G19" s="267"/>
      <c r="H19" s="267"/>
    </row>
    <row r="20" spans="1:8" ht="21" customHeight="1">
      <c r="A20" s="41"/>
      <c r="B20" s="43" t="s">
        <v>711</v>
      </c>
      <c r="C20" s="389" t="str">
        <f>NUMBERSTRING(C17,1)</f>
        <v>〇</v>
      </c>
      <c r="D20" s="149"/>
      <c r="E20" s="390"/>
      <c r="F20" s="6"/>
      <c r="G20" s="267"/>
      <c r="H20" s="267"/>
    </row>
    <row r="21" spans="1:8" ht="21" customHeight="1">
      <c r="A21" s="33" t="s">
        <v>499</v>
      </c>
      <c r="B21" s="34" t="s">
        <v>530</v>
      </c>
      <c r="C21" s="837"/>
      <c r="D21" s="838"/>
      <c r="E21" s="49"/>
      <c r="F21" s="6"/>
      <c r="G21" s="267"/>
      <c r="H21" s="267"/>
    </row>
    <row r="22" spans="1:8" ht="21" customHeight="1">
      <c r="A22" s="41" t="s">
        <v>500</v>
      </c>
      <c r="B22" s="43"/>
      <c r="C22" s="706"/>
      <c r="D22" s="388"/>
      <c r="E22" s="51"/>
      <c r="F22" s="6"/>
      <c r="G22" s="267"/>
      <c r="H22" s="267"/>
    </row>
    <row r="23" spans="1:8" ht="21" customHeight="1">
      <c r="A23" s="41"/>
      <c r="B23" s="43" t="s">
        <v>707</v>
      </c>
      <c r="C23" s="385" t="str">
        <f>ASC(C22)</f>
        <v/>
      </c>
      <c r="D23" s="386"/>
      <c r="E23" s="387"/>
      <c r="F23" s="6"/>
      <c r="G23" s="267"/>
      <c r="H23" s="267"/>
    </row>
    <row r="24" spans="1:8" ht="21" customHeight="1">
      <c r="A24" s="41"/>
      <c r="B24" s="43" t="s">
        <v>716</v>
      </c>
      <c r="C24" s="385" t="str">
        <f>SUBSTITUTE(SUBSTITUTE(SUBSTITUTE(SUBSTITUTE(SUBSTITUTE(ASC(C23),1,"一"),2,"二"),3,"三"),4,"四"),5,"五")</f>
        <v/>
      </c>
      <c r="D24" s="386"/>
      <c r="E24" s="387"/>
      <c r="F24" s="6"/>
      <c r="G24" s="267"/>
      <c r="H24" s="267"/>
    </row>
    <row r="25" spans="1:8" ht="21" customHeight="1">
      <c r="A25" s="41"/>
      <c r="B25" s="43" t="s">
        <v>717</v>
      </c>
      <c r="C25" s="385" t="str">
        <f>SUBSTITUTE(SUBSTITUTE(SUBSTITUTE(SUBSTITUTE(SUBSTITUTE(C24,6,"六"),7,"七"),8,"八"),9,"九"),0,"〇")</f>
        <v/>
      </c>
      <c r="D25" s="386"/>
      <c r="E25" s="387"/>
      <c r="F25" s="6"/>
      <c r="G25" s="267"/>
      <c r="H25" s="267"/>
    </row>
    <row r="26" spans="1:8" ht="21" customHeight="1">
      <c r="A26" s="41" t="s">
        <v>587</v>
      </c>
      <c r="B26" s="43" t="s">
        <v>530</v>
      </c>
      <c r="C26" s="826"/>
      <c r="D26" s="827"/>
      <c r="E26" s="51"/>
      <c r="F26" s="6"/>
      <c r="G26" s="267"/>
      <c r="H26" s="267"/>
    </row>
    <row r="27" spans="1:8" ht="21" customHeight="1">
      <c r="A27" s="41" t="s">
        <v>502</v>
      </c>
      <c r="B27" s="43" t="s">
        <v>530</v>
      </c>
      <c r="C27" s="826"/>
      <c r="D27" s="827"/>
      <c r="E27" s="51"/>
      <c r="G27" s="267"/>
      <c r="H27" s="267"/>
    </row>
    <row r="28" spans="1:8" ht="21" customHeight="1">
      <c r="A28" s="41" t="s">
        <v>818</v>
      </c>
      <c r="B28" s="43" t="s">
        <v>530</v>
      </c>
      <c r="C28" s="828"/>
      <c r="D28" s="828"/>
      <c r="E28" s="829"/>
      <c r="G28" s="267"/>
      <c r="H28" s="267"/>
    </row>
    <row r="29" spans="1:8" ht="21" customHeight="1">
      <c r="A29" s="41" t="s">
        <v>540</v>
      </c>
      <c r="B29" s="43" t="s">
        <v>530</v>
      </c>
      <c r="C29" s="96"/>
      <c r="D29" s="7"/>
      <c r="E29" s="43"/>
      <c r="G29" s="267"/>
      <c r="H29" s="267"/>
    </row>
    <row r="30" spans="1:8" ht="21" customHeight="1">
      <c r="A30" s="41" t="s">
        <v>203</v>
      </c>
      <c r="B30" s="43" t="s">
        <v>530</v>
      </c>
      <c r="C30" s="96"/>
      <c r="D30" s="7"/>
      <c r="E30" s="43"/>
      <c r="G30" s="267"/>
      <c r="H30" s="267"/>
    </row>
    <row r="31" spans="1:8" ht="21" customHeight="1">
      <c r="A31" s="41" t="s">
        <v>541</v>
      </c>
      <c r="B31" s="43"/>
      <c r="C31" s="96"/>
      <c r="D31" s="151" t="s">
        <v>158</v>
      </c>
      <c r="E31" s="94">
        <f>H31</f>
        <v>119</v>
      </c>
      <c r="G31" s="267" t="s">
        <v>1025</v>
      </c>
      <c r="H31" s="267">
        <f>ROUNDUP((586905+(28.35*(E32-500)))/E32,0)</f>
        <v>119</v>
      </c>
    </row>
    <row r="32" spans="1:8" ht="21" customHeight="1">
      <c r="A32" s="41" t="s">
        <v>542</v>
      </c>
      <c r="B32" s="43"/>
      <c r="C32" s="96"/>
      <c r="D32" s="268" t="s">
        <v>157</v>
      </c>
      <c r="E32" s="494">
        <v>6336</v>
      </c>
      <c r="G32" s="267"/>
      <c r="H32" s="267"/>
    </row>
    <row r="33" spans="1:10" ht="21" customHeight="1">
      <c r="A33" s="33" t="s">
        <v>578</v>
      </c>
      <c r="B33" s="34"/>
      <c r="C33" s="492"/>
      <c r="D33" s="7" t="s">
        <v>1051</v>
      </c>
      <c r="E33" s="495" t="str">
        <f>CONCATENATE("令和",IF(YEAR(C33)-2018=1,"元",YEAR(C33)-2018),"年",MONTH(C33),"月",DAY(C33),"日")</f>
        <v>令和-118年1月0日</v>
      </c>
      <c r="G33" s="267"/>
      <c r="H33" s="267"/>
    </row>
    <row r="34" spans="1:10" ht="21" customHeight="1">
      <c r="A34" s="41" t="s">
        <v>260</v>
      </c>
      <c r="B34" s="43"/>
      <c r="C34" s="493"/>
      <c r="D34" s="7" t="s">
        <v>1051</v>
      </c>
      <c r="E34" s="495" t="str">
        <f>CONCATENATE("令和",IF(YEAR(C34)-2018=1,"元",YEAR(C34)-2018),"年",MONTH(C34),"月",DAY(C34),"日")</f>
        <v>令和-118年1月0日</v>
      </c>
      <c r="G34" s="267"/>
      <c r="H34" s="267"/>
    </row>
    <row r="35" spans="1:10" ht="21" customHeight="1">
      <c r="A35" s="41" t="s">
        <v>551</v>
      </c>
      <c r="B35" s="43" t="s">
        <v>530</v>
      </c>
      <c r="C35" s="105"/>
      <c r="D35" s="7"/>
      <c r="E35" s="43"/>
      <c r="G35" s="267"/>
      <c r="H35" s="267"/>
    </row>
    <row r="36" spans="1:10" ht="21" customHeight="1">
      <c r="A36" s="41" t="s">
        <v>550</v>
      </c>
      <c r="B36" s="43" t="s">
        <v>530</v>
      </c>
      <c r="C36" s="96"/>
      <c r="D36" s="7"/>
      <c r="E36" s="43"/>
    </row>
    <row r="37" spans="1:10" ht="21" customHeight="1">
      <c r="A37" s="41" t="s">
        <v>552</v>
      </c>
      <c r="B37" s="43" t="s">
        <v>530</v>
      </c>
      <c r="C37" s="96"/>
      <c r="D37" s="7"/>
      <c r="E37" s="43"/>
    </row>
    <row r="38" spans="1:10" ht="21" customHeight="1">
      <c r="A38" s="41" t="s">
        <v>553</v>
      </c>
      <c r="B38" s="43" t="s">
        <v>530</v>
      </c>
      <c r="C38" s="96"/>
      <c r="D38" s="7"/>
      <c r="E38" s="43"/>
      <c r="G38" s="7"/>
      <c r="H38" s="7"/>
    </row>
    <row r="39" spans="1:10" ht="21" customHeight="1">
      <c r="A39" s="41" t="s">
        <v>554</v>
      </c>
      <c r="B39" s="43" t="s">
        <v>530</v>
      </c>
      <c r="C39" s="826"/>
      <c r="D39" s="827"/>
      <c r="E39" s="43"/>
      <c r="G39" s="7"/>
      <c r="H39" s="7"/>
    </row>
    <row r="40" spans="1:10" ht="21" customHeight="1">
      <c r="A40" s="41" t="s">
        <v>580</v>
      </c>
      <c r="B40" s="43" t="s">
        <v>525</v>
      </c>
      <c r="C40" s="102"/>
      <c r="D40" s="103"/>
      <c r="E40" s="69"/>
      <c r="G40" s="7"/>
      <c r="H40" s="7"/>
    </row>
    <row r="41" spans="1:10" ht="21" customHeight="1">
      <c r="A41" s="41" t="s">
        <v>555</v>
      </c>
      <c r="B41" s="43" t="s">
        <v>529</v>
      </c>
      <c r="C41" s="99"/>
      <c r="D41" s="104" t="s">
        <v>511</v>
      </c>
      <c r="E41" s="47"/>
      <c r="G41" s="7"/>
      <c r="H41" s="7"/>
    </row>
    <row r="42" spans="1:10" ht="21" customHeight="1">
      <c r="A42" s="41"/>
      <c r="B42" s="43"/>
      <c r="C42" s="52"/>
      <c r="D42" s="149" t="s">
        <v>549</v>
      </c>
      <c r="E42" s="59" t="str">
        <f>IF(C41="S","昭和 ",IF(C41="H","平成",IF(C41=" "," "," ")))</f>
        <v xml:space="preserve"> </v>
      </c>
      <c r="G42" s="7"/>
      <c r="H42" s="7"/>
    </row>
    <row r="43" spans="1:10" ht="13.5">
      <c r="A43" s="41"/>
      <c r="B43" s="43" t="s">
        <v>526</v>
      </c>
      <c r="C43" s="708"/>
      <c r="D43" s="7" t="s">
        <v>392</v>
      </c>
      <c r="E43" s="47"/>
      <c r="G43" s="269"/>
      <c r="H43" s="267"/>
      <c r="I43" s="267"/>
      <c r="J43" s="7"/>
    </row>
    <row r="44" spans="1:10" ht="21" customHeight="1">
      <c r="A44" s="41"/>
      <c r="B44" s="43" t="s">
        <v>527</v>
      </c>
      <c r="C44" s="708"/>
      <c r="D44" s="7"/>
      <c r="E44" s="47"/>
      <c r="G44" s="267"/>
      <c r="H44" s="267"/>
      <c r="I44" s="267"/>
      <c r="J44" s="7"/>
    </row>
    <row r="45" spans="1:10" ht="21" customHeight="1">
      <c r="A45" s="41"/>
      <c r="B45" s="43" t="s">
        <v>528</v>
      </c>
      <c r="C45" s="708"/>
      <c r="D45" s="149" t="s">
        <v>547</v>
      </c>
      <c r="E45" s="60" t="str">
        <f>TEXT(C41&amp;C43&amp;"/"&amp;C44&amp;"/"&amp;C45,"YYYY/M/D")</f>
        <v>//</v>
      </c>
      <c r="G45" s="267"/>
      <c r="H45" s="267"/>
      <c r="I45" s="267"/>
      <c r="J45" s="7"/>
    </row>
    <row r="46" spans="1:10" ht="21" customHeight="1">
      <c r="A46" s="35"/>
      <c r="B46" s="36"/>
      <c r="C46" s="53"/>
      <c r="D46" s="150" t="s">
        <v>548</v>
      </c>
      <c r="E46" s="62" t="str">
        <f>TEXT(E45,"gggge年m月d日")</f>
        <v>//</v>
      </c>
      <c r="G46" s="267"/>
      <c r="H46" s="267"/>
      <c r="I46" s="267"/>
      <c r="J46" s="7"/>
    </row>
    <row r="47" spans="1:10" ht="21" customHeight="1">
      <c r="A47" s="33" t="s">
        <v>598</v>
      </c>
      <c r="B47" s="38" t="s">
        <v>525</v>
      </c>
      <c r="C47" s="722"/>
      <c r="D47" s="38"/>
      <c r="E47" s="54"/>
      <c r="G47" s="267"/>
      <c r="H47" s="267"/>
      <c r="I47" s="267"/>
      <c r="J47" s="7"/>
    </row>
    <row r="48" spans="1:10" ht="21" customHeight="1">
      <c r="A48" s="41" t="s">
        <v>595</v>
      </c>
      <c r="B48" s="7" t="s">
        <v>530</v>
      </c>
      <c r="C48" s="830"/>
      <c r="D48" s="831"/>
      <c r="E48" s="43"/>
      <c r="G48" s="267"/>
      <c r="H48" s="267"/>
      <c r="I48" s="267"/>
      <c r="J48" s="7"/>
    </row>
    <row r="49" spans="1:10" ht="21" customHeight="1">
      <c r="A49" s="41" t="s">
        <v>596</v>
      </c>
      <c r="B49" s="7" t="s">
        <v>530</v>
      </c>
      <c r="C49" s="96"/>
      <c r="D49" s="7"/>
      <c r="E49" s="43"/>
      <c r="G49" s="267"/>
      <c r="H49" s="267"/>
      <c r="I49" s="267"/>
      <c r="J49" s="7"/>
    </row>
    <row r="50" spans="1:10" ht="21" customHeight="1">
      <c r="A50" s="35" t="s">
        <v>597</v>
      </c>
      <c r="B50" s="39" t="s">
        <v>530</v>
      </c>
      <c r="C50" s="835"/>
      <c r="D50" s="836"/>
      <c r="E50" s="36"/>
      <c r="G50" s="267"/>
      <c r="H50" s="267"/>
      <c r="I50" s="267"/>
      <c r="J50" s="7"/>
    </row>
    <row r="51" spans="1:10" ht="21" customHeight="1">
      <c r="A51" s="33" t="s">
        <v>228</v>
      </c>
      <c r="B51" s="34"/>
      <c r="C51" s="56"/>
      <c r="D51" s="48"/>
      <c r="E51" s="34"/>
      <c r="G51" s="267"/>
      <c r="H51" s="267"/>
      <c r="I51" s="267"/>
      <c r="J51" s="7"/>
    </row>
    <row r="52" spans="1:10" ht="21" customHeight="1">
      <c r="A52" s="41" t="s">
        <v>610</v>
      </c>
      <c r="B52" s="43" t="s">
        <v>530</v>
      </c>
      <c r="C52" s="493"/>
      <c r="D52" s="7" t="s">
        <v>1051</v>
      </c>
      <c r="E52" s="496" t="str">
        <f>CONCATENATE("令和",IF(YEAR(C52)-2018=1,"元",YEAR(C52)-2018),"年",MONTH(C52),"月",DAY(C52),"日")</f>
        <v>令和-118年1月0日</v>
      </c>
      <c r="G52" s="267"/>
      <c r="H52" s="267"/>
      <c r="I52" s="267"/>
      <c r="J52" s="7"/>
    </row>
    <row r="53" spans="1:10" ht="21" customHeight="1">
      <c r="A53" s="41" t="s">
        <v>606</v>
      </c>
      <c r="B53" s="43" t="s">
        <v>525</v>
      </c>
      <c r="C53" s="106"/>
      <c r="D53" s="7"/>
      <c r="E53" s="43"/>
      <c r="G53" s="267"/>
      <c r="H53" s="267"/>
      <c r="I53" s="267"/>
      <c r="J53" s="7"/>
    </row>
    <row r="54" spans="1:10" ht="21" customHeight="1">
      <c r="A54" s="41" t="s">
        <v>607</v>
      </c>
      <c r="B54" s="43" t="s">
        <v>530</v>
      </c>
      <c r="C54" s="826"/>
      <c r="D54" s="827"/>
      <c r="E54" s="43"/>
      <c r="G54" s="267"/>
      <c r="H54" s="267"/>
      <c r="I54" s="267"/>
      <c r="J54" s="7"/>
    </row>
    <row r="55" spans="1:10" ht="21" customHeight="1">
      <c r="A55" s="41" t="s">
        <v>608</v>
      </c>
      <c r="B55" s="43" t="s">
        <v>530</v>
      </c>
      <c r="C55" s="96"/>
      <c r="D55" s="7"/>
      <c r="E55" s="43"/>
      <c r="G55" s="267"/>
      <c r="H55" s="267"/>
      <c r="I55" s="267"/>
      <c r="J55" s="7"/>
    </row>
    <row r="56" spans="1:10" ht="21" customHeight="1">
      <c r="A56" s="35" t="s">
        <v>609</v>
      </c>
      <c r="B56" s="36" t="s">
        <v>530</v>
      </c>
      <c r="C56" s="97"/>
      <c r="D56" s="55"/>
      <c r="E56" s="36"/>
      <c r="G56" s="267"/>
      <c r="H56" s="267"/>
      <c r="I56" s="267"/>
      <c r="J56" s="7"/>
    </row>
    <row r="57" spans="1:10" ht="21" customHeight="1">
      <c r="A57" s="33" t="s">
        <v>624</v>
      </c>
      <c r="B57" s="34" t="s">
        <v>530</v>
      </c>
      <c r="C57" s="492"/>
      <c r="D57" s="7" t="s">
        <v>1051</v>
      </c>
      <c r="E57" s="497" t="str">
        <f>CONCATENATE("令和",IF(YEAR(C57)-2018=1,"元",YEAR(C57)-2018),"年",MONTH(C57),"月",DAY(C57),"日")</f>
        <v>令和-118年1月0日</v>
      </c>
      <c r="G57" s="267"/>
      <c r="H57" s="267"/>
      <c r="I57" s="267"/>
      <c r="J57" s="7"/>
    </row>
    <row r="58" spans="1:10" ht="21" customHeight="1">
      <c r="A58" s="41" t="s">
        <v>618</v>
      </c>
      <c r="B58" s="43" t="s">
        <v>530</v>
      </c>
      <c r="C58" s="96"/>
      <c r="D58" s="7"/>
      <c r="E58" s="43"/>
      <c r="G58" s="267"/>
      <c r="H58" s="267"/>
      <c r="I58" s="267"/>
      <c r="J58" s="7"/>
    </row>
    <row r="59" spans="1:10" ht="21" customHeight="1">
      <c r="A59" s="41" t="s">
        <v>619</v>
      </c>
      <c r="B59" s="43" t="s">
        <v>530</v>
      </c>
      <c r="C59" s="96"/>
      <c r="D59" s="7"/>
      <c r="E59" s="43"/>
      <c r="G59" s="267"/>
      <c r="H59" s="267"/>
      <c r="I59" s="267"/>
      <c r="J59" s="7"/>
    </row>
    <row r="60" spans="1:10" ht="21" customHeight="1">
      <c r="A60" s="41" t="s">
        <v>623</v>
      </c>
      <c r="B60" s="43" t="s">
        <v>530</v>
      </c>
      <c r="C60" s="107"/>
      <c r="D60" s="7" t="s">
        <v>393</v>
      </c>
      <c r="E60" s="43"/>
      <c r="G60" s="267"/>
      <c r="H60" s="267"/>
      <c r="I60" s="267"/>
      <c r="J60" s="7"/>
    </row>
    <row r="61" spans="1:10" ht="21" customHeight="1">
      <c r="A61" s="41" t="s">
        <v>620</v>
      </c>
      <c r="B61" s="43" t="s">
        <v>530</v>
      </c>
      <c r="C61" s="826"/>
      <c r="D61" s="827"/>
      <c r="E61" s="43"/>
      <c r="G61" s="267"/>
      <c r="H61" s="267"/>
      <c r="I61" s="267"/>
      <c r="J61" s="7"/>
    </row>
    <row r="62" spans="1:10" ht="21" customHeight="1">
      <c r="A62" s="41" t="s">
        <v>621</v>
      </c>
      <c r="B62" s="43" t="s">
        <v>530</v>
      </c>
      <c r="C62" s="96"/>
      <c r="D62" s="50"/>
      <c r="E62" s="43"/>
      <c r="G62" s="267"/>
      <c r="H62" s="267"/>
      <c r="I62" s="267"/>
      <c r="J62" s="7"/>
    </row>
    <row r="63" spans="1:10" ht="21" customHeight="1">
      <c r="A63" s="35" t="s">
        <v>622</v>
      </c>
      <c r="B63" s="36" t="s">
        <v>530</v>
      </c>
      <c r="C63" s="97"/>
      <c r="D63" s="39"/>
      <c r="E63" s="36"/>
      <c r="G63" s="267"/>
      <c r="H63" s="267"/>
      <c r="I63" s="267"/>
      <c r="J63" s="7"/>
    </row>
    <row r="64" spans="1:10" ht="21" customHeight="1">
      <c r="A64" s="33" t="s">
        <v>629</v>
      </c>
      <c r="B64" s="34"/>
      <c r="C64" s="37"/>
      <c r="D64" s="38"/>
      <c r="E64" s="34"/>
      <c r="G64" s="267"/>
      <c r="H64" s="267"/>
      <c r="I64" s="267"/>
      <c r="J64" s="7"/>
    </row>
    <row r="65" spans="1:10" ht="21" customHeight="1">
      <c r="A65" s="41" t="s">
        <v>630</v>
      </c>
      <c r="B65" s="43" t="s">
        <v>530</v>
      </c>
      <c r="C65" s="493"/>
      <c r="D65" s="7" t="s">
        <v>1051</v>
      </c>
      <c r="E65" s="496" t="str">
        <f>CONCATENATE("令和",IF(YEAR(C65)-2018=1,"元",YEAR(C65)-2018),"年",MONTH(C65),"月",DAY(C65),"日")</f>
        <v>令和-118年1月0日</v>
      </c>
      <c r="G65" s="267"/>
      <c r="H65" s="267"/>
      <c r="I65" s="267"/>
      <c r="J65" s="7"/>
    </row>
    <row r="66" spans="1:10" ht="21" customHeight="1">
      <c r="A66" s="41" t="s">
        <v>631</v>
      </c>
      <c r="B66" s="43" t="s">
        <v>530</v>
      </c>
      <c r="C66" s="96"/>
      <c r="D66" s="7"/>
      <c r="E66" s="43"/>
      <c r="G66" s="267"/>
      <c r="H66" s="267"/>
      <c r="I66" s="267"/>
      <c r="J66" s="7"/>
    </row>
    <row r="67" spans="1:10" ht="21" customHeight="1">
      <c r="A67" s="41" t="s">
        <v>632</v>
      </c>
      <c r="B67" s="43" t="s">
        <v>530</v>
      </c>
      <c r="C67" s="96"/>
      <c r="D67" s="7"/>
      <c r="E67" s="43"/>
      <c r="G67" s="267"/>
      <c r="H67" s="267"/>
      <c r="I67" s="267"/>
      <c r="J67" s="7"/>
    </row>
    <row r="68" spans="1:10" ht="21" customHeight="1">
      <c r="A68" s="41" t="s">
        <v>633</v>
      </c>
      <c r="B68" s="43" t="s">
        <v>530</v>
      </c>
      <c r="C68" s="107"/>
      <c r="D68" s="7" t="s">
        <v>393</v>
      </c>
      <c r="E68" s="43"/>
      <c r="G68" s="267"/>
      <c r="H68" s="267"/>
      <c r="I68" s="267"/>
      <c r="J68" s="7"/>
    </row>
    <row r="69" spans="1:10" ht="21" customHeight="1">
      <c r="A69" s="41" t="s">
        <v>634</v>
      </c>
      <c r="B69" s="43" t="s">
        <v>530</v>
      </c>
      <c r="C69" s="826"/>
      <c r="D69" s="827"/>
      <c r="E69" s="43"/>
      <c r="G69" s="267"/>
      <c r="H69" s="267"/>
      <c r="I69" s="267"/>
      <c r="J69" s="7"/>
    </row>
    <row r="70" spans="1:10" ht="21" customHeight="1">
      <c r="A70" s="41" t="s">
        <v>635</v>
      </c>
      <c r="B70" s="43" t="s">
        <v>530</v>
      </c>
      <c r="C70" s="826"/>
      <c r="D70" s="827"/>
      <c r="E70" s="43"/>
      <c r="G70" s="267"/>
      <c r="H70" s="267"/>
      <c r="I70" s="267"/>
      <c r="J70" s="7"/>
    </row>
    <row r="71" spans="1:10" ht="21" customHeight="1">
      <c r="A71" s="41" t="s">
        <v>636</v>
      </c>
      <c r="B71" s="43" t="s">
        <v>530</v>
      </c>
      <c r="C71" s="96"/>
      <c r="D71" s="7"/>
      <c r="E71" s="43"/>
      <c r="G71" s="7"/>
      <c r="H71" s="7"/>
      <c r="I71" s="7"/>
      <c r="J71" s="7"/>
    </row>
    <row r="72" spans="1:10" ht="21" customHeight="1">
      <c r="A72" s="35" t="s">
        <v>637</v>
      </c>
      <c r="B72" s="36" t="s">
        <v>530</v>
      </c>
      <c r="C72" s="97"/>
      <c r="D72" s="55"/>
      <c r="E72" s="36"/>
      <c r="G72" s="267"/>
      <c r="H72" s="270"/>
      <c r="I72" s="267"/>
      <c r="J72" s="7"/>
    </row>
    <row r="73" spans="1:10" ht="21" customHeight="1">
      <c r="A73" s="33" t="s">
        <v>647</v>
      </c>
      <c r="B73" s="34"/>
      <c r="C73" s="37"/>
      <c r="D73" s="38"/>
      <c r="E73" s="34"/>
      <c r="G73" s="267"/>
      <c r="H73" s="271"/>
      <c r="I73" s="267"/>
      <c r="J73" s="272"/>
    </row>
    <row r="74" spans="1:10" ht="21" customHeight="1">
      <c r="A74" s="41" t="s">
        <v>644</v>
      </c>
      <c r="B74" s="43" t="s">
        <v>530</v>
      </c>
      <c r="C74" s="96"/>
      <c r="D74" s="101"/>
      <c r="E74" s="43"/>
      <c r="G74" s="267"/>
      <c r="H74" s="271"/>
      <c r="I74" s="267"/>
      <c r="J74" s="272"/>
    </row>
    <row r="75" spans="1:10" ht="21" customHeight="1">
      <c r="A75" s="41" t="s">
        <v>1022</v>
      </c>
      <c r="B75" s="43" t="s">
        <v>530</v>
      </c>
      <c r="C75" s="493"/>
      <c r="D75" s="7" t="s">
        <v>1051</v>
      </c>
      <c r="E75" s="496" t="str">
        <f>CONCATENATE("令和",IF(YEAR(C75)-2018=1,"元",YEAR(C75)-2018),"年",MONTH(C75),"月",DAY(C75),"日")</f>
        <v>令和-118年1月0日</v>
      </c>
      <c r="G75" s="267"/>
      <c r="H75" s="271"/>
      <c r="I75" s="267"/>
      <c r="J75" s="272"/>
    </row>
    <row r="76" spans="1:10" ht="21" customHeight="1">
      <c r="A76" s="41" t="s">
        <v>648</v>
      </c>
      <c r="B76" s="43" t="s">
        <v>530</v>
      </c>
      <c r="C76" s="96"/>
      <c r="D76" s="104"/>
      <c r="E76" s="43"/>
      <c r="G76" s="267"/>
      <c r="H76" s="271"/>
      <c r="I76" s="267"/>
      <c r="J76" s="272"/>
    </row>
    <row r="77" spans="1:10" ht="21" customHeight="1">
      <c r="A77" s="41" t="s">
        <v>649</v>
      </c>
      <c r="B77" s="43" t="s">
        <v>530</v>
      </c>
      <c r="C77" s="96"/>
      <c r="D77" s="104"/>
      <c r="E77" s="43"/>
      <c r="G77" s="267"/>
      <c r="H77" s="271"/>
      <c r="I77" s="267"/>
      <c r="J77" s="272"/>
    </row>
    <row r="78" spans="1:10" ht="21" customHeight="1">
      <c r="A78" s="41" t="s">
        <v>650</v>
      </c>
      <c r="B78" s="43" t="s">
        <v>530</v>
      </c>
      <c r="C78" s="107"/>
      <c r="D78" s="7" t="s">
        <v>393</v>
      </c>
      <c r="E78" s="43"/>
      <c r="G78" s="267"/>
      <c r="H78" s="271"/>
      <c r="I78" s="267"/>
      <c r="J78" s="272"/>
    </row>
    <row r="79" spans="1:10" ht="21" customHeight="1">
      <c r="A79" s="41" t="s">
        <v>651</v>
      </c>
      <c r="B79" s="43" t="s">
        <v>530</v>
      </c>
      <c r="C79" s="826"/>
      <c r="D79" s="827"/>
      <c r="E79" s="43"/>
      <c r="G79" s="267"/>
      <c r="H79" s="271"/>
      <c r="I79" s="267"/>
      <c r="J79" s="272"/>
    </row>
    <row r="80" spans="1:10" ht="21" customHeight="1">
      <c r="A80" s="41" t="s">
        <v>652</v>
      </c>
      <c r="B80" s="43" t="s">
        <v>530</v>
      </c>
      <c r="C80" s="830"/>
      <c r="D80" s="831"/>
      <c r="E80" s="43"/>
      <c r="G80" s="267"/>
      <c r="H80" s="271"/>
      <c r="I80" s="267"/>
      <c r="J80" s="272"/>
    </row>
    <row r="81" spans="1:10" ht="21" customHeight="1">
      <c r="A81" s="35" t="s">
        <v>653</v>
      </c>
      <c r="B81" s="36" t="s">
        <v>530</v>
      </c>
      <c r="C81" s="97"/>
      <c r="D81" s="108"/>
      <c r="E81" s="36"/>
      <c r="G81" s="267"/>
      <c r="H81" s="271"/>
      <c r="I81" s="267"/>
      <c r="J81" s="272"/>
    </row>
    <row r="82" spans="1:10" ht="21" customHeight="1">
      <c r="A82" s="44" t="s">
        <v>660</v>
      </c>
      <c r="B82" s="45" t="s">
        <v>525</v>
      </c>
      <c r="C82" s="109"/>
      <c r="D82" s="110"/>
      <c r="E82" s="45"/>
      <c r="G82" s="267"/>
      <c r="H82" s="271"/>
      <c r="I82" s="267"/>
      <c r="J82" s="272"/>
    </row>
    <row r="83" spans="1:10" ht="21" customHeight="1">
      <c r="G83" s="267"/>
      <c r="H83" s="271"/>
      <c r="I83" s="267"/>
      <c r="J83" s="272"/>
    </row>
    <row r="84" spans="1:10" ht="21" customHeight="1">
      <c r="G84" s="267"/>
      <c r="H84" s="271"/>
      <c r="I84" s="267"/>
      <c r="J84" s="272"/>
    </row>
    <row r="85" spans="1:10" ht="21" customHeight="1">
      <c r="G85" s="267"/>
      <c r="H85" s="271"/>
      <c r="I85" s="267"/>
      <c r="J85" s="272"/>
    </row>
    <row r="86" spans="1:10" ht="21" customHeight="1">
      <c r="G86" s="267"/>
      <c r="H86" s="271"/>
      <c r="I86" s="267"/>
      <c r="J86" s="272"/>
    </row>
    <row r="87" spans="1:10" ht="21" customHeight="1">
      <c r="G87" s="267"/>
      <c r="H87" s="271"/>
      <c r="I87" s="267"/>
      <c r="J87" s="272"/>
    </row>
    <row r="88" spans="1:10" ht="21" customHeight="1">
      <c r="G88" s="267"/>
      <c r="H88" s="271"/>
      <c r="I88" s="267"/>
      <c r="J88" s="272"/>
    </row>
    <row r="89" spans="1:10" ht="21" customHeight="1">
      <c r="G89" s="267"/>
      <c r="H89" s="271"/>
      <c r="I89" s="267"/>
      <c r="J89" s="272"/>
    </row>
    <row r="90" spans="1:10" ht="21" customHeight="1">
      <c r="G90" s="267"/>
      <c r="H90" s="271"/>
      <c r="I90" s="267"/>
      <c r="J90" s="272"/>
    </row>
    <row r="91" spans="1:10" ht="21" customHeight="1">
      <c r="G91" s="267"/>
      <c r="H91" s="271"/>
      <c r="I91" s="267"/>
      <c r="J91" s="272"/>
    </row>
    <row r="92" spans="1:10" ht="21" customHeight="1">
      <c r="G92" s="267"/>
      <c r="H92" s="271"/>
      <c r="I92" s="267"/>
      <c r="J92" s="272"/>
    </row>
    <row r="93" spans="1:10" ht="21" customHeight="1">
      <c r="G93" s="267"/>
      <c r="H93" s="271"/>
      <c r="I93" s="267"/>
      <c r="J93" s="272"/>
    </row>
  </sheetData>
  <mergeCells count="14">
    <mergeCell ref="C1:E1"/>
    <mergeCell ref="C48:D48"/>
    <mergeCell ref="C54:D54"/>
    <mergeCell ref="C50:D50"/>
    <mergeCell ref="C39:D39"/>
    <mergeCell ref="C21:D21"/>
    <mergeCell ref="C26:D26"/>
    <mergeCell ref="C27:D27"/>
    <mergeCell ref="C61:D61"/>
    <mergeCell ref="C69:D69"/>
    <mergeCell ref="C79:D79"/>
    <mergeCell ref="C28:E28"/>
    <mergeCell ref="C80:D80"/>
    <mergeCell ref="C70:D70"/>
  </mergeCells>
  <phoneticPr fontId="3"/>
  <dataValidations count="3">
    <dataValidation type="list" allowBlank="1" showInputMessage="1" showErrorMessage="1" sqref="C82 C53 C47 C40" xr:uid="{00000000-0002-0000-0100-000000000000}">
      <formula1>"青森市,弘前市,八戸市,黒石市,五所川原市,十和田市,三沢市,むつ市,つがる市,平川市,平内町,今別町,蓬田村,外ヶ浜町,鰺ヶ沢町,深浦町,西目屋村,藤崎町,大鰐町,田舎館村,板柳町,鶴田町,中泊町,野辺地町,七戸町,六戸町,横浜町,六戸町,東北町,六ヶ所村,おいらせ町,大間町,東通村,風間浦村,佐井村,三戸町,五戸町,田子町,南部町,階上町,新郷村"</formula1>
    </dataValidation>
    <dataValidation type="list" allowBlank="1" showInputMessage="1" showErrorMessage="1" sqref="C41 C13" xr:uid="{00000000-0002-0000-0100-000001000000}">
      <formula1>"　,S,H"</formula1>
    </dataValidation>
    <dataValidation type="list" allowBlank="1" showInputMessage="1" showErrorMessage="1" sqref="C12" xr:uid="{00000000-0002-0000-0100-000002000000}">
      <formula1>"男,女"</formula1>
    </dataValidation>
  </dataValidations>
  <pageMargins left="0.78740157480314965" right="0.78740157480314965" top="0.98425196850393704" bottom="0.98425196850393704" header="0.51181102362204722" footer="0.51181102362204722"/>
  <pageSetup paperSize="8" scale="80"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8"/>
  <sheetViews>
    <sheetView view="pageBreakPreview" zoomScaleNormal="100" zoomScaleSheetLayoutView="100" workbookViewId="0">
      <selection activeCell="M34" sqref="M34"/>
    </sheetView>
  </sheetViews>
  <sheetFormatPr defaultColWidth="9" defaultRowHeight="14.25"/>
  <cols>
    <col min="1" max="9" width="9" style="114"/>
    <col min="10" max="10" width="2.625" style="114" customWidth="1"/>
    <col min="11" max="16384" width="9" style="114"/>
  </cols>
  <sheetData>
    <row r="1" spans="1:9">
      <c r="I1" s="290" t="s">
        <v>160</v>
      </c>
    </row>
    <row r="4" spans="1:9" ht="28.5">
      <c r="A4" s="917" t="s">
        <v>659</v>
      </c>
      <c r="B4" s="917"/>
      <c r="C4" s="917"/>
      <c r="D4" s="917"/>
      <c r="E4" s="917"/>
      <c r="F4" s="917"/>
      <c r="G4" s="917"/>
      <c r="H4" s="917"/>
      <c r="I4" s="917"/>
    </row>
    <row r="5" spans="1:9" ht="14.25" customHeight="1">
      <c r="A5" s="174"/>
      <c r="B5" s="174"/>
      <c r="C5" s="174"/>
      <c r="D5" s="174"/>
      <c r="E5" s="174"/>
      <c r="F5" s="174"/>
      <c r="G5" s="174"/>
      <c r="H5" s="174"/>
      <c r="I5" s="174"/>
    </row>
    <row r="6" spans="1:9" ht="14.25" customHeight="1">
      <c r="A6" s="174"/>
      <c r="B6" s="174"/>
      <c r="C6" s="174"/>
      <c r="D6" s="174"/>
      <c r="E6" s="174"/>
      <c r="F6" s="174"/>
      <c r="G6" s="174"/>
      <c r="H6" s="174"/>
      <c r="I6" s="174"/>
    </row>
    <row r="7" spans="1:9" ht="14.25" customHeight="1">
      <c r="A7" s="169"/>
      <c r="B7" s="174"/>
      <c r="C7" s="174"/>
      <c r="D7" s="174"/>
      <c r="E7" s="174"/>
      <c r="F7" s="174"/>
      <c r="G7" s="174"/>
      <c r="H7" s="174"/>
      <c r="I7" s="174"/>
    </row>
    <row r="8" spans="1:9" ht="18" customHeight="1">
      <c r="A8" s="397" t="s">
        <v>1362</v>
      </c>
      <c r="B8" s="398"/>
      <c r="C8" s="398"/>
      <c r="D8" s="174"/>
      <c r="E8" s="174"/>
      <c r="F8" s="174"/>
      <c r="G8" s="174"/>
      <c r="H8" s="174"/>
      <c r="I8" s="174"/>
    </row>
    <row r="9" spans="1:9" ht="18" customHeight="1">
      <c r="A9" s="157"/>
      <c r="B9" s="174"/>
      <c r="C9" s="174"/>
      <c r="D9" s="174"/>
      <c r="E9" s="174"/>
      <c r="F9" s="174"/>
      <c r="G9" s="174"/>
      <c r="H9" s="174"/>
      <c r="I9" s="174"/>
    </row>
    <row r="10" spans="1:9" ht="18" customHeight="1">
      <c r="A10" s="157"/>
      <c r="B10" s="174"/>
      <c r="C10" s="174"/>
      <c r="D10" s="174"/>
      <c r="E10" s="174"/>
      <c r="F10" s="174"/>
      <c r="G10" s="174"/>
      <c r="H10" s="174"/>
      <c r="I10" s="174"/>
    </row>
    <row r="11" spans="1:9" ht="14.25" customHeight="1">
      <c r="A11" s="169"/>
      <c r="B11" s="174"/>
      <c r="C11" s="174"/>
      <c r="D11" s="174"/>
      <c r="E11" s="174"/>
      <c r="F11" s="174"/>
      <c r="G11" s="174"/>
      <c r="H11" s="174"/>
      <c r="I11" s="174"/>
    </row>
    <row r="12" spans="1:9" ht="14.25" customHeight="1">
      <c r="A12" s="169"/>
      <c r="B12" s="174"/>
      <c r="C12" s="174"/>
      <c r="D12" s="174"/>
      <c r="E12" s="174"/>
      <c r="F12" s="174"/>
      <c r="G12" s="174"/>
      <c r="H12" s="174"/>
      <c r="I12" s="174"/>
    </row>
    <row r="13" spans="1:9" ht="14.25" customHeight="1">
      <c r="A13" s="169"/>
      <c r="B13" s="1016" t="s">
        <v>1361</v>
      </c>
      <c r="C13" s="1016"/>
      <c r="D13" s="1016"/>
      <c r="E13" s="174"/>
      <c r="F13" s="174"/>
      <c r="G13" s="174"/>
      <c r="H13" s="174"/>
      <c r="I13" s="174"/>
    </row>
    <row r="14" spans="1:9" ht="14.25" customHeight="1">
      <c r="A14" s="169"/>
      <c r="B14" s="174"/>
      <c r="C14" s="174"/>
      <c r="D14" s="174"/>
      <c r="E14" s="174"/>
      <c r="F14" s="174"/>
      <c r="G14" s="174"/>
      <c r="H14" s="174"/>
      <c r="I14" s="174"/>
    </row>
    <row r="15" spans="1:9" ht="14.25" customHeight="1">
      <c r="A15" s="169"/>
      <c r="B15" s="174"/>
      <c r="C15" s="174"/>
      <c r="D15" s="174"/>
      <c r="E15" s="174"/>
      <c r="F15" s="174"/>
      <c r="G15" s="174"/>
      <c r="H15" s="174"/>
      <c r="I15" s="174"/>
    </row>
    <row r="16" spans="1:9" ht="14.25" customHeight="1">
      <c r="A16" s="169"/>
      <c r="B16" s="174"/>
      <c r="C16" s="174"/>
      <c r="D16" s="174"/>
      <c r="E16" s="174"/>
      <c r="F16" s="174"/>
      <c r="G16" s="174"/>
      <c r="H16" s="174"/>
      <c r="I16" s="174"/>
    </row>
    <row r="17" spans="1:9" ht="14.25" customHeight="1">
      <c r="A17" s="169"/>
      <c r="B17" s="174"/>
      <c r="C17" s="174"/>
      <c r="D17" s="174"/>
      <c r="E17" s="157" t="s">
        <v>544</v>
      </c>
      <c r="F17" s="174"/>
      <c r="G17" s="174"/>
      <c r="H17" s="174"/>
      <c r="I17" s="174"/>
    </row>
    <row r="18" spans="1:9" ht="14.25" customHeight="1">
      <c r="A18" s="169"/>
      <c r="B18" s="174"/>
      <c r="C18" s="174"/>
      <c r="D18" s="174"/>
      <c r="E18" s="174"/>
      <c r="F18" s="174"/>
      <c r="G18" s="174"/>
      <c r="H18" s="174"/>
      <c r="I18" s="174"/>
    </row>
    <row r="19" spans="1:9" ht="14.25" customHeight="1">
      <c r="A19" s="169"/>
      <c r="B19" s="174"/>
      <c r="C19" s="174"/>
      <c r="D19" s="174"/>
      <c r="E19" s="114" t="s">
        <v>585</v>
      </c>
      <c r="F19" s="712">
        <f>入力シート!C22</f>
        <v>0</v>
      </c>
      <c r="G19" s="174"/>
      <c r="H19" s="174"/>
      <c r="I19" s="174"/>
    </row>
    <row r="20" spans="1:9" ht="14.25" customHeight="1">
      <c r="A20" s="169"/>
      <c r="B20" s="174"/>
      <c r="C20" s="174"/>
      <c r="D20" s="174"/>
      <c r="E20" s="174"/>
      <c r="F20" s="174"/>
      <c r="G20" s="174"/>
      <c r="H20" s="174"/>
      <c r="I20" s="174"/>
    </row>
    <row r="21" spans="1:9">
      <c r="E21" s="114" t="s">
        <v>584</v>
      </c>
      <c r="F21" s="141">
        <f>入力シート!C8</f>
        <v>0</v>
      </c>
      <c r="G21" s="141">
        <f>入力シート!C10</f>
        <v>0</v>
      </c>
    </row>
    <row r="25" spans="1:9">
      <c r="A25" s="289" t="s">
        <v>1357</v>
      </c>
    </row>
    <row r="31" spans="1:9" ht="14.25" customHeight="1"/>
    <row r="32" spans="1:9" ht="14.25" customHeight="1">
      <c r="A32" s="289" t="s">
        <v>1358</v>
      </c>
    </row>
    <row r="33" spans="1:7" ht="14.25" customHeight="1">
      <c r="A33" s="289" t="s">
        <v>1359</v>
      </c>
    </row>
    <row r="34" spans="1:7">
      <c r="A34" s="289" t="s">
        <v>1342</v>
      </c>
    </row>
    <row r="35" spans="1:7">
      <c r="A35" s="289" t="s">
        <v>1343</v>
      </c>
    </row>
    <row r="40" spans="1:7">
      <c r="B40" s="139"/>
      <c r="C40" s="140"/>
    </row>
    <row r="41" spans="1:7">
      <c r="B41" s="139"/>
      <c r="C41" s="140"/>
    </row>
    <row r="43" spans="1:7">
      <c r="E43" s="138"/>
      <c r="F43" s="145"/>
    </row>
    <row r="48" spans="1:7">
      <c r="E48" s="138"/>
      <c r="F48" s="141"/>
      <c r="G48" s="141"/>
    </row>
  </sheetData>
  <mergeCells count="2">
    <mergeCell ref="A4:I4"/>
    <mergeCell ref="B13:D13"/>
  </mergeCells>
  <phoneticPr fontId="3"/>
  <pageMargins left="0.78740157480314965" right="0.78740157480314965"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4"/>
  <sheetViews>
    <sheetView view="pageBreakPreview" zoomScaleNormal="100" zoomScaleSheetLayoutView="100" workbookViewId="0">
      <selection activeCell="F11" sqref="F11"/>
    </sheetView>
  </sheetViews>
  <sheetFormatPr defaultColWidth="9" defaultRowHeight="14.25"/>
  <cols>
    <col min="1" max="16384" width="9" style="289"/>
  </cols>
  <sheetData>
    <row r="1" spans="1:9">
      <c r="I1" s="290" t="s">
        <v>658</v>
      </c>
    </row>
    <row r="3" spans="1:9">
      <c r="G3" s="297"/>
      <c r="H3" s="297"/>
      <c r="I3" s="400" t="s">
        <v>1338</v>
      </c>
    </row>
    <row r="7" spans="1:9">
      <c r="A7" s="289" t="s">
        <v>1357</v>
      </c>
    </row>
    <row r="11" spans="1:9">
      <c r="E11" s="290" t="s">
        <v>728</v>
      </c>
      <c r="F11" s="306">
        <f>入力シート!C8</f>
        <v>0</v>
      </c>
      <c r="G11" s="306">
        <f>入力シート!C10</f>
        <v>0</v>
      </c>
    </row>
    <row r="15" spans="1:9" ht="17.25">
      <c r="A15" s="851" t="s">
        <v>461</v>
      </c>
      <c r="B15" s="851"/>
      <c r="C15" s="851"/>
      <c r="D15" s="851"/>
      <c r="E15" s="851"/>
      <c r="F15" s="851"/>
      <c r="G15" s="851"/>
      <c r="H15" s="851"/>
      <c r="I15" s="851"/>
    </row>
    <row r="16" spans="1:9" ht="14.25" customHeight="1">
      <c r="A16" s="174"/>
      <c r="B16" s="174"/>
      <c r="C16" s="174"/>
      <c r="D16" s="174"/>
      <c r="E16" s="174"/>
      <c r="F16" s="174"/>
      <c r="G16" s="174"/>
      <c r="H16" s="174"/>
      <c r="I16" s="174"/>
    </row>
    <row r="17" spans="1:9" ht="14.25" customHeight="1">
      <c r="A17" s="174"/>
      <c r="B17" s="174"/>
      <c r="C17" s="174"/>
      <c r="D17" s="174"/>
      <c r="E17" s="174"/>
      <c r="F17" s="174"/>
      <c r="G17" s="174"/>
      <c r="H17" s="174"/>
      <c r="I17" s="174"/>
    </row>
    <row r="18" spans="1:9" ht="14.25" customHeight="1">
      <c r="A18" s="291"/>
      <c r="B18" s="174"/>
      <c r="C18" s="174"/>
      <c r="D18" s="174"/>
      <c r="E18" s="174"/>
      <c r="F18" s="174"/>
      <c r="G18" s="174"/>
      <c r="H18" s="174"/>
      <c r="I18" s="174"/>
    </row>
    <row r="19" spans="1:9" ht="18" customHeight="1">
      <c r="A19" s="292" t="s">
        <v>1300</v>
      </c>
      <c r="B19" s="174"/>
      <c r="C19" s="174"/>
      <c r="D19" s="174"/>
      <c r="E19" s="174"/>
      <c r="F19" s="174"/>
      <c r="G19" s="174"/>
      <c r="H19" s="174"/>
      <c r="I19" s="174"/>
    </row>
    <row r="20" spans="1:9" ht="18" customHeight="1">
      <c r="A20" s="293" t="s">
        <v>1301</v>
      </c>
      <c r="B20" s="174"/>
      <c r="C20" s="174"/>
      <c r="D20" s="174"/>
      <c r="E20" s="174"/>
      <c r="F20" s="174"/>
      <c r="G20" s="174"/>
      <c r="H20" s="174"/>
      <c r="I20" s="174"/>
    </row>
    <row r="21" spans="1:9" ht="14.25" customHeight="1">
      <c r="A21" s="291"/>
      <c r="B21" s="174"/>
      <c r="C21" s="174"/>
      <c r="D21" s="174"/>
      <c r="E21" s="174"/>
      <c r="F21" s="174"/>
      <c r="G21" s="174"/>
      <c r="H21" s="174"/>
      <c r="I21" s="174"/>
    </row>
    <row r="24" spans="1:9">
      <c r="A24" s="949" t="s">
        <v>589</v>
      </c>
      <c r="B24" s="949"/>
      <c r="C24" s="949"/>
      <c r="D24" s="949"/>
      <c r="E24" s="949"/>
      <c r="F24" s="949"/>
      <c r="G24" s="949"/>
      <c r="H24" s="949"/>
      <c r="I24" s="949"/>
    </row>
    <row r="27" spans="1:9" ht="14.25" customHeight="1"/>
    <row r="28" spans="1:9" ht="14.25" customHeight="1">
      <c r="A28" s="289" t="s">
        <v>463</v>
      </c>
      <c r="D28" s="280" t="s">
        <v>464</v>
      </c>
    </row>
    <row r="29" spans="1:9" ht="14.25" customHeight="1"/>
    <row r="30" spans="1:9">
      <c r="A30" s="289" t="s">
        <v>462</v>
      </c>
      <c r="D30" s="294" t="s">
        <v>465</v>
      </c>
      <c r="E30" s="298"/>
      <c r="F30" s="298"/>
      <c r="G30" s="298"/>
      <c r="H30" s="295"/>
      <c r="I30" s="295"/>
    </row>
    <row r="31" spans="1:9">
      <c r="D31" s="298"/>
      <c r="E31" s="298"/>
      <c r="F31" s="298"/>
      <c r="G31" s="298"/>
      <c r="H31" s="295"/>
      <c r="I31" s="295"/>
    </row>
    <row r="32" spans="1:9">
      <c r="D32" s="298"/>
      <c r="E32" s="298"/>
      <c r="F32" s="298"/>
      <c r="G32" s="298"/>
      <c r="H32" s="295"/>
      <c r="I32" s="295"/>
    </row>
    <row r="33" spans="1:14">
      <c r="D33" s="298"/>
      <c r="E33" s="298"/>
      <c r="F33" s="298"/>
      <c r="G33" s="298"/>
      <c r="H33" s="295"/>
      <c r="I33" s="295"/>
    </row>
    <row r="34" spans="1:14">
      <c r="D34" s="298"/>
      <c r="E34" s="298"/>
      <c r="F34" s="298"/>
      <c r="G34" s="298"/>
      <c r="H34" s="295"/>
      <c r="I34" s="295"/>
    </row>
    <row r="35" spans="1:14">
      <c r="D35" s="295"/>
      <c r="E35" s="295"/>
      <c r="F35" s="295"/>
      <c r="G35" s="295"/>
      <c r="H35" s="295"/>
      <c r="I35" s="295"/>
    </row>
    <row r="36" spans="1:14">
      <c r="B36" s="296"/>
      <c r="C36" s="292"/>
      <c r="D36" s="295"/>
      <c r="E36" s="295"/>
      <c r="F36" s="295"/>
      <c r="G36" s="295"/>
      <c r="H36" s="295"/>
      <c r="I36" s="295"/>
    </row>
    <row r="37" spans="1:14">
      <c r="A37" s="289" t="s">
        <v>1333</v>
      </c>
      <c r="B37" s="114"/>
      <c r="C37" s="114"/>
      <c r="D37" s="114"/>
      <c r="E37" s="114"/>
      <c r="F37" s="114"/>
      <c r="G37" s="114"/>
      <c r="H37" s="114"/>
      <c r="I37" s="114"/>
      <c r="J37" s="114"/>
      <c r="K37" s="114"/>
      <c r="L37" s="114"/>
      <c r="M37" s="114"/>
      <c r="N37" s="114"/>
    </row>
    <row r="38" spans="1:14">
      <c r="A38" s="289" t="s">
        <v>1334</v>
      </c>
      <c r="B38" s="114"/>
      <c r="C38" s="114"/>
      <c r="D38" s="114"/>
      <c r="E38" s="114"/>
      <c r="F38" s="114"/>
      <c r="G38" s="114"/>
      <c r="H38" s="114"/>
      <c r="I38" s="114"/>
      <c r="J38" s="114"/>
      <c r="K38" s="114"/>
      <c r="L38" s="114"/>
      <c r="M38" s="114"/>
      <c r="N38" s="114"/>
    </row>
    <row r="39" spans="1:14">
      <c r="A39" s="289" t="s">
        <v>1342</v>
      </c>
      <c r="B39" s="114"/>
      <c r="C39" s="114"/>
      <c r="D39" s="114"/>
      <c r="E39" s="114"/>
      <c r="F39" s="114"/>
      <c r="G39" s="114"/>
      <c r="H39" s="114"/>
      <c r="I39" s="114"/>
      <c r="J39" s="114"/>
      <c r="K39" s="114"/>
      <c r="L39" s="114"/>
      <c r="M39" s="114"/>
      <c r="N39" s="114"/>
    </row>
    <row r="40" spans="1:14">
      <c r="A40" s="289" t="s">
        <v>1343</v>
      </c>
      <c r="B40" s="114"/>
      <c r="C40" s="114"/>
      <c r="D40" s="114"/>
      <c r="E40" s="114"/>
      <c r="F40" s="114"/>
      <c r="G40" s="114"/>
      <c r="H40" s="114"/>
      <c r="I40" s="114"/>
      <c r="J40" s="114"/>
      <c r="K40" s="114"/>
      <c r="L40" s="114"/>
      <c r="M40" s="114"/>
      <c r="N40" s="114"/>
    </row>
    <row r="44" spans="1:14">
      <c r="E44" s="290"/>
      <c r="F44" s="280"/>
      <c r="G44" s="280"/>
    </row>
  </sheetData>
  <mergeCells count="2">
    <mergeCell ref="A15:I15"/>
    <mergeCell ref="A24:I24"/>
  </mergeCells>
  <phoneticPr fontId="3"/>
  <pageMargins left="0.98425196850393704" right="0.59055118110236227"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2"/>
  <sheetViews>
    <sheetView view="pageBreakPreview" zoomScaleNormal="100" zoomScaleSheetLayoutView="100" workbookViewId="0">
      <selection activeCell="I10" sqref="I10"/>
    </sheetView>
  </sheetViews>
  <sheetFormatPr defaultColWidth="5.875" defaultRowHeight="14.25"/>
  <cols>
    <col min="1" max="13" width="5.875" style="114" customWidth="1"/>
    <col min="14" max="14" width="6.75" style="114" customWidth="1"/>
    <col min="15" max="16384" width="5.875" style="114"/>
  </cols>
  <sheetData>
    <row r="1" spans="1:14">
      <c r="N1" s="290" t="s">
        <v>661</v>
      </c>
    </row>
    <row r="3" spans="1:14" ht="28.5">
      <c r="A3" s="921" t="s">
        <v>662</v>
      </c>
      <c r="B3" s="921"/>
      <c r="C3" s="921"/>
      <c r="D3" s="921"/>
      <c r="E3" s="921"/>
      <c r="F3" s="921"/>
      <c r="G3" s="921"/>
      <c r="H3" s="921"/>
      <c r="I3" s="921"/>
      <c r="J3" s="921"/>
      <c r="K3" s="921"/>
      <c r="L3" s="921"/>
      <c r="M3" s="921"/>
      <c r="N3" s="921"/>
    </row>
    <row r="5" spans="1:14">
      <c r="K5" s="1027" t="s">
        <v>1363</v>
      </c>
      <c r="L5" s="1028"/>
      <c r="M5" s="1028"/>
      <c r="N5" s="1028"/>
    </row>
    <row r="7" spans="1:14">
      <c r="B7" s="138">
        <f>入力シート!C82</f>
        <v>0</v>
      </c>
      <c r="C7" s="114" t="s">
        <v>663</v>
      </c>
    </row>
    <row r="10" spans="1:14" ht="14.25" customHeight="1">
      <c r="E10" s="114" t="s">
        <v>544</v>
      </c>
      <c r="G10" s="325">
        <f>入力シート!C8</f>
        <v>0</v>
      </c>
      <c r="H10" s="325"/>
      <c r="I10" s="325">
        <f>入力シート!C10</f>
        <v>0</v>
      </c>
      <c r="J10" s="325"/>
      <c r="K10" s="289"/>
    </row>
    <row r="11" spans="1:14" ht="14.25" customHeight="1">
      <c r="G11" s="289"/>
      <c r="H11" s="289"/>
      <c r="I11" s="289"/>
      <c r="J11" s="289"/>
      <c r="K11" s="289"/>
    </row>
    <row r="12" spans="1:14" ht="14.25" customHeight="1">
      <c r="G12" s="289"/>
      <c r="H12" s="289"/>
      <c r="I12" s="289"/>
      <c r="J12" s="289"/>
      <c r="K12" s="289"/>
    </row>
    <row r="13" spans="1:14" ht="14.25" customHeight="1">
      <c r="E13" s="140" t="s">
        <v>664</v>
      </c>
      <c r="G13" s="280">
        <f>入力シート!C22</f>
        <v>0</v>
      </c>
      <c r="H13" s="289"/>
      <c r="I13" s="289"/>
      <c r="J13" s="289"/>
      <c r="K13" s="289"/>
    </row>
    <row r="14" spans="1:14" ht="14.25" customHeight="1">
      <c r="E14" s="140"/>
    </row>
    <row r="15" spans="1:14" ht="14.25" customHeight="1">
      <c r="E15" s="140"/>
    </row>
    <row r="16" spans="1:14" ht="14.25" customHeight="1">
      <c r="E16" s="292" t="s">
        <v>186</v>
      </c>
    </row>
    <row r="17" spans="1:14" ht="14.25" customHeight="1">
      <c r="E17" s="140" t="s">
        <v>665</v>
      </c>
      <c r="G17" s="141">
        <f>入力シート!C26</f>
        <v>0</v>
      </c>
    </row>
    <row r="20" spans="1:14" ht="24" customHeight="1">
      <c r="A20" s="114" t="s">
        <v>666</v>
      </c>
    </row>
    <row r="21" spans="1:14" ht="24" customHeight="1">
      <c r="A21" s="114" t="s">
        <v>667</v>
      </c>
    </row>
    <row r="22" spans="1:14">
      <c r="H22" s="141"/>
    </row>
    <row r="23" spans="1:14" ht="24" customHeight="1">
      <c r="A23" s="920" t="s">
        <v>589</v>
      </c>
      <c r="B23" s="920"/>
      <c r="C23" s="920"/>
      <c r="D23" s="920"/>
      <c r="E23" s="920"/>
      <c r="F23" s="920"/>
      <c r="G23" s="920"/>
      <c r="H23" s="920"/>
      <c r="I23" s="920"/>
      <c r="J23" s="920"/>
      <c r="K23" s="920"/>
      <c r="L23" s="920"/>
      <c r="M23" s="920"/>
      <c r="N23" s="920"/>
    </row>
    <row r="24" spans="1:14" ht="14.25" customHeight="1"/>
    <row r="25" spans="1:14" ht="18" customHeight="1">
      <c r="A25" s="176"/>
      <c r="B25" s="172"/>
      <c r="C25" s="173"/>
      <c r="D25" s="177"/>
      <c r="E25" s="177"/>
      <c r="F25" s="172"/>
      <c r="G25" s="172"/>
      <c r="H25" s="178" t="s">
        <v>394</v>
      </c>
      <c r="I25" s="1029" t="s">
        <v>669</v>
      </c>
      <c r="J25" s="1030"/>
      <c r="K25" s="1030"/>
      <c r="L25" s="1031"/>
      <c r="M25" s="176" t="s">
        <v>394</v>
      </c>
      <c r="N25" s="173"/>
    </row>
    <row r="26" spans="1:14" ht="18" customHeight="1">
      <c r="A26" s="1035" t="s">
        <v>496</v>
      </c>
      <c r="B26" s="1036"/>
      <c r="C26" s="1037"/>
      <c r="D26" s="1020">
        <f>入力シート!C8</f>
        <v>0</v>
      </c>
      <c r="E26" s="1021"/>
      <c r="F26" s="1021">
        <f>入力シート!C10</f>
        <v>0</v>
      </c>
      <c r="G26" s="1021"/>
      <c r="H26" s="179"/>
      <c r="I26" s="116" t="s">
        <v>671</v>
      </c>
      <c r="J26" s="116"/>
      <c r="K26" s="116"/>
      <c r="L26" s="116"/>
      <c r="M26" s="180"/>
      <c r="N26" s="181"/>
    </row>
    <row r="27" spans="1:14" ht="18" customHeight="1">
      <c r="A27" s="182"/>
      <c r="B27" s="158"/>
      <c r="C27" s="183"/>
      <c r="D27" s="184"/>
      <c r="E27" s="184"/>
      <c r="F27" s="158"/>
      <c r="G27" s="158"/>
      <c r="H27" s="185" t="s">
        <v>668</v>
      </c>
      <c r="I27" s="1032" t="s">
        <v>670</v>
      </c>
      <c r="J27" s="1033"/>
      <c r="K27" s="1033"/>
      <c r="L27" s="1034"/>
      <c r="M27" s="182" t="s">
        <v>672</v>
      </c>
      <c r="N27" s="183"/>
    </row>
    <row r="28" spans="1:14" ht="36" customHeight="1">
      <c r="A28" s="939" t="s">
        <v>673</v>
      </c>
      <c r="B28" s="940"/>
      <c r="C28" s="941"/>
      <c r="D28" s="399" t="s">
        <v>1337</v>
      </c>
      <c r="E28" s="186"/>
      <c r="F28" s="187"/>
      <c r="G28" s="187"/>
      <c r="H28" s="187"/>
      <c r="I28" s="187"/>
      <c r="J28" s="187"/>
      <c r="K28" s="187"/>
      <c r="L28" s="187"/>
      <c r="M28" s="187"/>
      <c r="N28" s="188"/>
    </row>
    <row r="29" spans="1:14" ht="36" customHeight="1">
      <c r="A29" s="1025" t="s">
        <v>674</v>
      </c>
      <c r="B29" s="950" t="s">
        <v>675</v>
      </c>
      <c r="C29" s="952"/>
      <c r="D29" s="1022"/>
      <c r="E29" s="1023"/>
      <c r="F29" s="1023"/>
      <c r="G29" s="1023"/>
      <c r="H29" s="1023"/>
      <c r="I29" s="1023"/>
      <c r="J29" s="1023"/>
      <c r="K29" s="1023"/>
      <c r="L29" s="1023"/>
      <c r="M29" s="1023"/>
      <c r="N29" s="1024"/>
    </row>
    <row r="30" spans="1:14" ht="36" customHeight="1">
      <c r="A30" s="1026"/>
      <c r="B30" s="950" t="s">
        <v>676</v>
      </c>
      <c r="C30" s="952"/>
      <c r="D30" s="1022"/>
      <c r="E30" s="1023"/>
      <c r="F30" s="1023"/>
      <c r="G30" s="1023"/>
      <c r="H30" s="1023"/>
      <c r="I30" s="1023"/>
      <c r="J30" s="1023"/>
      <c r="K30" s="1023"/>
      <c r="L30" s="1023"/>
      <c r="M30" s="1023"/>
      <c r="N30" s="1024"/>
    </row>
    <row r="31" spans="1:14" ht="36" customHeight="1">
      <c r="A31" s="950" t="s">
        <v>677</v>
      </c>
      <c r="B31" s="951"/>
      <c r="C31" s="952"/>
      <c r="D31" s="1017"/>
      <c r="E31" s="1018"/>
      <c r="F31" s="1018"/>
      <c r="G31" s="1018"/>
      <c r="H31" s="1018"/>
      <c r="I31" s="1018"/>
      <c r="J31" s="1018"/>
      <c r="K31" s="1018"/>
      <c r="L31" s="1018"/>
      <c r="M31" s="1018"/>
      <c r="N31" s="1019"/>
    </row>
    <row r="33" spans="1:8">
      <c r="B33" s="155"/>
      <c r="C33" s="161"/>
      <c r="D33" s="161"/>
    </row>
    <row r="34" spans="1:8">
      <c r="A34" s="289" t="s">
        <v>1364</v>
      </c>
    </row>
    <row r="35" spans="1:8">
      <c r="A35" s="289" t="s">
        <v>1365</v>
      </c>
    </row>
    <row r="36" spans="1:8">
      <c r="A36" s="289" t="s">
        <v>1342</v>
      </c>
    </row>
    <row r="37" spans="1:8">
      <c r="A37" s="289" t="s">
        <v>1343</v>
      </c>
    </row>
    <row r="38" spans="1:8">
      <c r="B38" s="139"/>
      <c r="C38" s="147"/>
      <c r="D38" s="147"/>
      <c r="H38" s="141"/>
    </row>
    <row r="39" spans="1:8">
      <c r="B39" s="139"/>
      <c r="C39" s="147"/>
      <c r="D39" s="147"/>
      <c r="H39" s="141"/>
    </row>
    <row r="40" spans="1:8">
      <c r="B40" s="139"/>
      <c r="C40" s="147"/>
      <c r="D40" s="147"/>
    </row>
    <row r="41" spans="1:8">
      <c r="B41" s="139"/>
      <c r="C41" s="147"/>
      <c r="D41" s="147"/>
      <c r="G41" s="141"/>
    </row>
    <row r="42" spans="1:8">
      <c r="B42" s="139"/>
      <c r="C42" s="147"/>
      <c r="D42" s="147"/>
    </row>
  </sheetData>
  <mergeCells count="16">
    <mergeCell ref="A3:N3"/>
    <mergeCell ref="A23:N23"/>
    <mergeCell ref="K5:N5"/>
    <mergeCell ref="A28:C28"/>
    <mergeCell ref="I25:L25"/>
    <mergeCell ref="I27:L27"/>
    <mergeCell ref="A26:C26"/>
    <mergeCell ref="D31:N31"/>
    <mergeCell ref="B30:C30"/>
    <mergeCell ref="D26:E26"/>
    <mergeCell ref="F26:G26"/>
    <mergeCell ref="D29:N29"/>
    <mergeCell ref="D30:N30"/>
    <mergeCell ref="A31:C31"/>
    <mergeCell ref="A29:A30"/>
    <mergeCell ref="B29:C29"/>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49"/>
  <sheetViews>
    <sheetView view="pageBreakPreview" zoomScaleNormal="100" zoomScaleSheetLayoutView="100" workbookViewId="0">
      <selection activeCell="A5" sqref="A5:N5"/>
    </sheetView>
  </sheetViews>
  <sheetFormatPr defaultColWidth="5.875" defaultRowHeight="14.25"/>
  <cols>
    <col min="1" max="13" width="5.875" style="289" customWidth="1"/>
    <col min="14" max="14" width="6.75" style="289" customWidth="1"/>
    <col min="15" max="16384" width="5.875" style="289"/>
  </cols>
  <sheetData>
    <row r="1" spans="1:14">
      <c r="N1" s="430" t="s">
        <v>763</v>
      </c>
    </row>
    <row r="5" spans="1:14" ht="28.5">
      <c r="A5" s="921" t="s">
        <v>991</v>
      </c>
      <c r="B5" s="921"/>
      <c r="C5" s="921"/>
      <c r="D5" s="921"/>
      <c r="E5" s="921"/>
      <c r="F5" s="921"/>
      <c r="G5" s="921"/>
      <c r="H5" s="921"/>
      <c r="I5" s="921"/>
      <c r="J5" s="921"/>
      <c r="K5" s="921"/>
      <c r="L5" s="921"/>
      <c r="M5" s="921"/>
      <c r="N5" s="921"/>
    </row>
    <row r="8" spans="1:14">
      <c r="K8" s="428"/>
      <c r="L8" s="428"/>
      <c r="M8" s="428"/>
      <c r="N8" s="431" t="s">
        <v>1329</v>
      </c>
    </row>
    <row r="9" spans="1:14">
      <c r="A9" s="216"/>
    </row>
    <row r="10" spans="1:14" ht="14.25" customHeight="1">
      <c r="A10" s="216"/>
    </row>
    <row r="11" spans="1:14" ht="14.25" customHeight="1">
      <c r="A11" s="216"/>
      <c r="B11" s="216" t="str">
        <f>入力シート!C1</f>
        <v>令和4年7月10日執行参議院青森県選挙区選出議員選挙</v>
      </c>
      <c r="F11"/>
      <c r="G11"/>
    </row>
    <row r="12" spans="1:14" ht="14.25" customHeight="1">
      <c r="C12" s="147" t="s">
        <v>1330</v>
      </c>
      <c r="E12" s="430"/>
      <c r="F12" s="445"/>
      <c r="G12" s="445"/>
      <c r="J12" s="142"/>
      <c r="K12" s="142"/>
    </row>
    <row r="13" spans="1:14" ht="14.25" customHeight="1">
      <c r="H13" s="142"/>
      <c r="I13" s="142"/>
      <c r="J13" s="142"/>
      <c r="K13" s="142"/>
    </row>
    <row r="14" spans="1:14" ht="14.25" customHeight="1">
      <c r="H14" s="142"/>
      <c r="I14" s="142"/>
      <c r="J14" s="142"/>
      <c r="K14" s="142"/>
    </row>
    <row r="15" spans="1:14" ht="14.25" customHeight="1">
      <c r="D15" s="432" t="s">
        <v>728</v>
      </c>
      <c r="H15" s="142"/>
      <c r="I15" s="433"/>
      <c r="J15" s="433"/>
      <c r="K15" s="433"/>
      <c r="L15" s="433"/>
      <c r="M15" s="433"/>
      <c r="N15" s="433"/>
    </row>
    <row r="16" spans="1:14" ht="14.25" customHeight="1">
      <c r="H16" s="142"/>
      <c r="I16" s="142"/>
      <c r="J16" s="142"/>
      <c r="K16" s="142"/>
    </row>
    <row r="17" spans="1:14" ht="14.25" customHeight="1">
      <c r="H17" s="142"/>
      <c r="I17" s="142"/>
      <c r="J17" s="142"/>
      <c r="K17" s="142"/>
    </row>
    <row r="18" spans="1:14" ht="14.25" customHeight="1">
      <c r="D18" s="216" t="s">
        <v>992</v>
      </c>
      <c r="G18" s="1061">
        <f>入力シート!C22</f>
        <v>0</v>
      </c>
      <c r="H18" s="1061"/>
      <c r="I18" s="1061"/>
      <c r="J18" s="1061"/>
      <c r="K18" s="1061"/>
      <c r="L18" s="1061"/>
      <c r="M18" s="1061"/>
    </row>
    <row r="19" spans="1:14" ht="14.25" customHeight="1">
      <c r="H19" s="280"/>
      <c r="J19" s="142"/>
      <c r="K19" s="280"/>
    </row>
    <row r="20" spans="1:14" ht="14.25" customHeight="1">
      <c r="H20" s="280"/>
      <c r="J20" s="142"/>
      <c r="K20" s="142"/>
    </row>
    <row r="21" spans="1:14" ht="14.25" customHeight="1">
      <c r="D21" s="216" t="s">
        <v>993</v>
      </c>
      <c r="G21" s="447">
        <f>入力シート!C8</f>
        <v>0</v>
      </c>
      <c r="H21" s="433"/>
      <c r="I21" s="433"/>
      <c r="J21" s="433">
        <f>入力シート!C10</f>
        <v>0</v>
      </c>
      <c r="K21" s="325"/>
      <c r="L21" s="325"/>
    </row>
    <row r="22" spans="1:14" ht="14.25" customHeight="1">
      <c r="I22" s="280"/>
      <c r="J22" s="280"/>
      <c r="K22" s="280"/>
    </row>
    <row r="23" spans="1:14" ht="14.25" customHeight="1">
      <c r="G23" s="306"/>
      <c r="H23" s="1062"/>
      <c r="I23" s="1062"/>
      <c r="J23" s="1062"/>
      <c r="K23" s="1062"/>
      <c r="L23" s="306"/>
      <c r="M23" s="288"/>
    </row>
    <row r="24" spans="1:14" ht="14.25" customHeight="1"/>
    <row r="25" spans="1:14" ht="14.25" customHeight="1">
      <c r="G25" s="142"/>
    </row>
    <row r="26" spans="1:14" ht="14.25" customHeight="1">
      <c r="A26" s="435" t="s">
        <v>1331</v>
      </c>
      <c r="B26" s="428"/>
      <c r="C26" s="428"/>
      <c r="D26" s="428"/>
      <c r="E26" s="428"/>
    </row>
    <row r="27" spans="1:14" ht="14.25" customHeight="1">
      <c r="A27" s="216" t="s">
        <v>1014</v>
      </c>
      <c r="C27" s="280"/>
    </row>
    <row r="28" spans="1:14" ht="14.25" customHeight="1">
      <c r="C28" s="280"/>
    </row>
    <row r="29" spans="1:14" ht="14.25" customHeight="1">
      <c r="G29" s="142"/>
      <c r="J29" s="142"/>
    </row>
    <row r="30" spans="1:14" ht="14.25" customHeight="1">
      <c r="A30" s="1038" t="s">
        <v>589</v>
      </c>
      <c r="B30" s="1038"/>
      <c r="C30" s="1038"/>
      <c r="D30" s="1038"/>
      <c r="E30" s="1038"/>
      <c r="F30" s="1038"/>
      <c r="G30" s="1038"/>
      <c r="H30" s="1038"/>
      <c r="I30" s="1038"/>
      <c r="J30" s="1038"/>
      <c r="K30" s="1038"/>
      <c r="L30" s="1038"/>
      <c r="M30" s="1038"/>
      <c r="N30" s="1038"/>
    </row>
    <row r="31" spans="1:14" ht="14.25" customHeight="1">
      <c r="G31" s="142"/>
      <c r="J31" s="142"/>
    </row>
    <row r="33" spans="1:14">
      <c r="A33" s="216"/>
      <c r="B33" s="206"/>
      <c r="C33" s="207"/>
      <c r="D33" s="1039"/>
      <c r="E33" s="1040"/>
      <c r="F33" s="1040"/>
      <c r="G33" s="1040"/>
      <c r="H33" s="1040"/>
      <c r="I33" s="1040"/>
      <c r="J33" s="1040"/>
      <c r="K33" s="1040"/>
      <c r="L33" s="1040"/>
      <c r="M33" s="1041"/>
      <c r="N33" s="216"/>
    </row>
    <row r="34" spans="1:14">
      <c r="A34" s="216"/>
      <c r="B34" s="1048" t="s">
        <v>994</v>
      </c>
      <c r="C34" s="1049"/>
      <c r="D34" s="1042"/>
      <c r="E34" s="1043"/>
      <c r="F34" s="1043"/>
      <c r="G34" s="1043"/>
      <c r="H34" s="1043"/>
      <c r="I34" s="1043"/>
      <c r="J34" s="1043"/>
      <c r="K34" s="1043"/>
      <c r="L34" s="1043"/>
      <c r="M34" s="1044"/>
      <c r="N34" s="216"/>
    </row>
    <row r="35" spans="1:14">
      <c r="A35" s="216"/>
      <c r="B35" s="251"/>
      <c r="C35" s="236"/>
      <c r="D35" s="1045"/>
      <c r="E35" s="1046"/>
      <c r="F35" s="1046"/>
      <c r="G35" s="1046"/>
      <c r="H35" s="1046"/>
      <c r="I35" s="1046"/>
      <c r="J35" s="1046"/>
      <c r="K35" s="1046"/>
      <c r="L35" s="1046"/>
      <c r="M35" s="1047"/>
      <c r="N35" s="216"/>
    </row>
    <row r="36" spans="1:14">
      <c r="A36" s="216"/>
      <c r="B36" s="436"/>
      <c r="C36" s="437"/>
      <c r="D36" s="1050"/>
      <c r="E36" s="1051"/>
      <c r="F36" s="1051"/>
      <c r="G36" s="1051"/>
      <c r="H36" s="1051"/>
      <c r="I36" s="1051"/>
      <c r="J36" s="1051"/>
      <c r="K36" s="1051"/>
      <c r="L36" s="1051"/>
      <c r="M36" s="1052"/>
      <c r="N36" s="216"/>
    </row>
    <row r="37" spans="1:14">
      <c r="A37" s="216"/>
      <c r="B37" s="1059" t="s">
        <v>995</v>
      </c>
      <c r="C37" s="1060"/>
      <c r="D37" s="1053"/>
      <c r="E37" s="1054"/>
      <c r="F37" s="1054"/>
      <c r="G37" s="1054"/>
      <c r="H37" s="1054"/>
      <c r="I37" s="1054"/>
      <c r="J37" s="1054"/>
      <c r="K37" s="1054"/>
      <c r="L37" s="1054"/>
      <c r="M37" s="1055"/>
      <c r="N37" s="216"/>
    </row>
    <row r="38" spans="1:14">
      <c r="A38" s="216"/>
      <c r="B38" s="438"/>
      <c r="C38" s="439"/>
      <c r="D38" s="1056"/>
      <c r="E38" s="1057"/>
      <c r="F38" s="1057"/>
      <c r="G38" s="1057"/>
      <c r="H38" s="1057"/>
      <c r="I38" s="1057"/>
      <c r="J38" s="1057"/>
      <c r="K38" s="1057"/>
      <c r="L38" s="1057"/>
      <c r="M38" s="1058"/>
      <c r="N38" s="216"/>
    </row>
    <row r="39" spans="1:14">
      <c r="A39" s="216"/>
      <c r="B39" s="440"/>
      <c r="C39" s="441"/>
      <c r="D39" s="1039"/>
      <c r="E39" s="1040"/>
      <c r="F39" s="1040"/>
      <c r="G39" s="1040"/>
      <c r="H39" s="1040"/>
      <c r="I39" s="1040"/>
      <c r="J39" s="1040"/>
      <c r="K39" s="1040"/>
      <c r="L39" s="1040"/>
      <c r="M39" s="1041"/>
      <c r="N39" s="216"/>
    </row>
    <row r="40" spans="1:14">
      <c r="A40" s="216"/>
      <c r="B40" s="1048" t="s">
        <v>996</v>
      </c>
      <c r="C40" s="1049"/>
      <c r="D40" s="1042"/>
      <c r="E40" s="1043"/>
      <c r="F40" s="1043"/>
      <c r="G40" s="1043"/>
      <c r="H40" s="1043"/>
      <c r="I40" s="1043"/>
      <c r="J40" s="1043"/>
      <c r="K40" s="1043"/>
      <c r="L40" s="1043"/>
      <c r="M40" s="1044"/>
      <c r="N40" s="216"/>
    </row>
    <row r="41" spans="1:14">
      <c r="A41" s="216"/>
      <c r="B41" s="210"/>
      <c r="C41" s="211"/>
      <c r="D41" s="1045"/>
      <c r="E41" s="1046"/>
      <c r="F41" s="1046"/>
      <c r="G41" s="1046"/>
      <c r="H41" s="1046"/>
      <c r="I41" s="1046"/>
      <c r="J41" s="1046"/>
      <c r="K41" s="1046"/>
      <c r="L41" s="1046"/>
      <c r="M41" s="1047"/>
      <c r="N41" s="433"/>
    </row>
    <row r="42" spans="1:14">
      <c r="A42" s="216"/>
      <c r="B42" s="206"/>
      <c r="C42" s="207"/>
      <c r="D42" s="1063" t="s">
        <v>1332</v>
      </c>
      <c r="E42" s="1064"/>
      <c r="F42" s="1064"/>
      <c r="G42" s="1064"/>
      <c r="H42" s="1064"/>
      <c r="I42" s="1064"/>
      <c r="J42" s="1064"/>
      <c r="K42" s="1064"/>
      <c r="L42" s="1064"/>
      <c r="M42" s="1065"/>
      <c r="N42" s="216"/>
    </row>
    <row r="43" spans="1:14">
      <c r="A43" s="216"/>
      <c r="B43" s="1048" t="s">
        <v>605</v>
      </c>
      <c r="C43" s="1049"/>
      <c r="D43" s="1066"/>
      <c r="E43" s="1067"/>
      <c r="F43" s="1067"/>
      <c r="G43" s="1067"/>
      <c r="H43" s="1067"/>
      <c r="I43" s="1067"/>
      <c r="J43" s="1067"/>
      <c r="K43" s="1067"/>
      <c r="L43" s="1067"/>
      <c r="M43" s="1068"/>
      <c r="N43" s="216"/>
    </row>
    <row r="44" spans="1:14">
      <c r="A44" s="216"/>
      <c r="B44" s="210"/>
      <c r="C44" s="211"/>
      <c r="D44" s="1069"/>
      <c r="E44" s="1070"/>
      <c r="F44" s="1070"/>
      <c r="G44" s="1070"/>
      <c r="H44" s="1070"/>
      <c r="I44" s="1070"/>
      <c r="J44" s="1070"/>
      <c r="K44" s="1070"/>
      <c r="L44" s="1070"/>
      <c r="M44" s="1071"/>
      <c r="N44" s="216"/>
    </row>
    <row r="45" spans="1:14" ht="14.25" customHeight="1">
      <c r="A45" s="216"/>
      <c r="B45" s="216"/>
      <c r="C45" s="216"/>
      <c r="D45" s="442"/>
      <c r="E45" s="442"/>
      <c r="F45" s="443"/>
      <c r="G45" s="442"/>
      <c r="H45" s="216"/>
      <c r="I45" s="161"/>
      <c r="J45" s="161"/>
      <c r="K45" s="147"/>
      <c r="L45" s="147"/>
      <c r="M45" s="216"/>
      <c r="N45" s="216"/>
    </row>
    <row r="46" spans="1:14" ht="14.25" customHeight="1">
      <c r="A46" s="216"/>
      <c r="B46" s="216"/>
      <c r="C46" s="216"/>
      <c r="D46" s="442"/>
      <c r="E46" s="442"/>
      <c r="F46" s="443"/>
      <c r="G46" s="442"/>
      <c r="H46" s="216"/>
      <c r="I46" s="161"/>
      <c r="J46" s="161"/>
      <c r="K46" s="147"/>
      <c r="L46" s="147"/>
      <c r="M46" s="216"/>
      <c r="N46" s="216"/>
    </row>
    <row r="47" spans="1:14">
      <c r="A47" s="216"/>
      <c r="B47" s="216"/>
      <c r="C47" s="216"/>
      <c r="D47" s="216"/>
      <c r="E47" s="216"/>
      <c r="F47" s="216"/>
      <c r="G47" s="444"/>
      <c r="H47" s="444"/>
      <c r="I47" s="147"/>
      <c r="J47" s="216"/>
      <c r="K47" s="445"/>
      <c r="L47" s="445"/>
      <c r="M47" s="445"/>
      <c r="N47" s="430"/>
    </row>
    <row r="48" spans="1:14">
      <c r="A48" s="446"/>
      <c r="B48" s="216"/>
      <c r="C48" s="216"/>
      <c r="D48" s="216"/>
      <c r="E48" s="216"/>
      <c r="F48" s="216"/>
      <c r="G48" s="216"/>
      <c r="H48" s="216"/>
      <c r="I48" s="216"/>
      <c r="J48" s="216"/>
      <c r="K48" s="216"/>
      <c r="L48" s="216"/>
      <c r="M48" s="216"/>
      <c r="N48" s="216"/>
    </row>
    <row r="49" spans="1:14">
      <c r="A49" s="216"/>
      <c r="B49" s="216"/>
      <c r="C49" s="216"/>
      <c r="D49" s="216"/>
      <c r="E49" s="216"/>
      <c r="F49" s="216"/>
      <c r="G49" s="216"/>
      <c r="H49" s="216"/>
      <c r="I49" s="216"/>
      <c r="J49" s="216"/>
      <c r="K49" s="1038"/>
      <c r="L49" s="1038"/>
      <c r="M49" s="430"/>
      <c r="N49" s="216"/>
    </row>
  </sheetData>
  <mergeCells count="13">
    <mergeCell ref="A5:N5"/>
    <mergeCell ref="G18:M18"/>
    <mergeCell ref="H23:K23"/>
    <mergeCell ref="A30:N30"/>
    <mergeCell ref="D42:M44"/>
    <mergeCell ref="B43:C43"/>
    <mergeCell ref="K49:L49"/>
    <mergeCell ref="D33:M35"/>
    <mergeCell ref="B34:C34"/>
    <mergeCell ref="D36:M38"/>
    <mergeCell ref="B37:C37"/>
    <mergeCell ref="D39:M41"/>
    <mergeCell ref="B40:C40"/>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B135E-AE17-4430-82F6-013C08F92603}">
  <dimension ref="A1:N42"/>
  <sheetViews>
    <sheetView showZeros="0" view="pageBreakPreview" zoomScaleNormal="100" zoomScaleSheetLayoutView="100" workbookViewId="0">
      <selection activeCell="M31" sqref="M31"/>
    </sheetView>
  </sheetViews>
  <sheetFormatPr defaultColWidth="5.875" defaultRowHeight="14.25"/>
  <cols>
    <col min="1" max="13" width="5.875" style="289" customWidth="1"/>
    <col min="14" max="14" width="6.75" style="289" customWidth="1"/>
    <col min="15" max="269" width="5.875" style="289"/>
    <col min="270" max="270" width="6.75" style="289" customWidth="1"/>
    <col min="271" max="525" width="5.875" style="289"/>
    <col min="526" max="526" width="6.75" style="289" customWidth="1"/>
    <col min="527" max="781" width="5.875" style="289"/>
    <col min="782" max="782" width="6.75" style="289" customWidth="1"/>
    <col min="783" max="1037" width="5.875" style="289"/>
    <col min="1038" max="1038" width="6.75" style="289" customWidth="1"/>
    <col min="1039" max="1293" width="5.875" style="289"/>
    <col min="1294" max="1294" width="6.75" style="289" customWidth="1"/>
    <col min="1295" max="1549" width="5.875" style="289"/>
    <col min="1550" max="1550" width="6.75" style="289" customWidth="1"/>
    <col min="1551" max="1805" width="5.875" style="289"/>
    <col min="1806" max="1806" width="6.75" style="289" customWidth="1"/>
    <col min="1807" max="2061" width="5.875" style="289"/>
    <col min="2062" max="2062" width="6.75" style="289" customWidth="1"/>
    <col min="2063" max="2317" width="5.875" style="289"/>
    <col min="2318" max="2318" width="6.75" style="289" customWidth="1"/>
    <col min="2319" max="2573" width="5.875" style="289"/>
    <col min="2574" max="2574" width="6.75" style="289" customWidth="1"/>
    <col min="2575" max="2829" width="5.875" style="289"/>
    <col min="2830" max="2830" width="6.75" style="289" customWidth="1"/>
    <col min="2831" max="3085" width="5.875" style="289"/>
    <col min="3086" max="3086" width="6.75" style="289" customWidth="1"/>
    <col min="3087" max="3341" width="5.875" style="289"/>
    <col min="3342" max="3342" width="6.75" style="289" customWidth="1"/>
    <col min="3343" max="3597" width="5.875" style="289"/>
    <col min="3598" max="3598" width="6.75" style="289" customWidth="1"/>
    <col min="3599" max="3853" width="5.875" style="289"/>
    <col min="3854" max="3854" width="6.75" style="289" customWidth="1"/>
    <col min="3855" max="4109" width="5.875" style="289"/>
    <col min="4110" max="4110" width="6.75" style="289" customWidth="1"/>
    <col min="4111" max="4365" width="5.875" style="289"/>
    <col min="4366" max="4366" width="6.75" style="289" customWidth="1"/>
    <col min="4367" max="4621" width="5.875" style="289"/>
    <col min="4622" max="4622" width="6.75" style="289" customWidth="1"/>
    <col min="4623" max="4877" width="5.875" style="289"/>
    <col min="4878" max="4878" width="6.75" style="289" customWidth="1"/>
    <col min="4879" max="5133" width="5.875" style="289"/>
    <col min="5134" max="5134" width="6.75" style="289" customWidth="1"/>
    <col min="5135" max="5389" width="5.875" style="289"/>
    <col min="5390" max="5390" width="6.75" style="289" customWidth="1"/>
    <col min="5391" max="5645" width="5.875" style="289"/>
    <col min="5646" max="5646" width="6.75" style="289" customWidth="1"/>
    <col min="5647" max="5901" width="5.875" style="289"/>
    <col min="5902" max="5902" width="6.75" style="289" customWidth="1"/>
    <col min="5903" max="6157" width="5.875" style="289"/>
    <col min="6158" max="6158" width="6.75" style="289" customWidth="1"/>
    <col min="6159" max="6413" width="5.875" style="289"/>
    <col min="6414" max="6414" width="6.75" style="289" customWidth="1"/>
    <col min="6415" max="6669" width="5.875" style="289"/>
    <col min="6670" max="6670" width="6.75" style="289" customWidth="1"/>
    <col min="6671" max="6925" width="5.875" style="289"/>
    <col min="6926" max="6926" width="6.75" style="289" customWidth="1"/>
    <col min="6927" max="7181" width="5.875" style="289"/>
    <col min="7182" max="7182" width="6.75" style="289" customWidth="1"/>
    <col min="7183" max="7437" width="5.875" style="289"/>
    <col min="7438" max="7438" width="6.75" style="289" customWidth="1"/>
    <col min="7439" max="7693" width="5.875" style="289"/>
    <col min="7694" max="7694" width="6.75" style="289" customWidth="1"/>
    <col min="7695" max="7949" width="5.875" style="289"/>
    <col min="7950" max="7950" width="6.75" style="289" customWidth="1"/>
    <col min="7951" max="8205" width="5.875" style="289"/>
    <col min="8206" max="8206" width="6.75" style="289" customWidth="1"/>
    <col min="8207" max="8461" width="5.875" style="289"/>
    <col min="8462" max="8462" width="6.75" style="289" customWidth="1"/>
    <col min="8463" max="8717" width="5.875" style="289"/>
    <col min="8718" max="8718" width="6.75" style="289" customWidth="1"/>
    <col min="8719" max="8973" width="5.875" style="289"/>
    <col min="8974" max="8974" width="6.75" style="289" customWidth="1"/>
    <col min="8975" max="9229" width="5.875" style="289"/>
    <col min="9230" max="9230" width="6.75" style="289" customWidth="1"/>
    <col min="9231" max="9485" width="5.875" style="289"/>
    <col min="9486" max="9486" width="6.75" style="289" customWidth="1"/>
    <col min="9487" max="9741" width="5.875" style="289"/>
    <col min="9742" max="9742" width="6.75" style="289" customWidth="1"/>
    <col min="9743" max="9997" width="5.875" style="289"/>
    <col min="9998" max="9998" width="6.75" style="289" customWidth="1"/>
    <col min="9999" max="10253" width="5.875" style="289"/>
    <col min="10254" max="10254" width="6.75" style="289" customWidth="1"/>
    <col min="10255" max="10509" width="5.875" style="289"/>
    <col min="10510" max="10510" width="6.75" style="289" customWidth="1"/>
    <col min="10511" max="10765" width="5.875" style="289"/>
    <col min="10766" max="10766" width="6.75" style="289" customWidth="1"/>
    <col min="10767" max="11021" width="5.875" style="289"/>
    <col min="11022" max="11022" width="6.75" style="289" customWidth="1"/>
    <col min="11023" max="11277" width="5.875" style="289"/>
    <col min="11278" max="11278" width="6.75" style="289" customWidth="1"/>
    <col min="11279" max="11533" width="5.875" style="289"/>
    <col min="11534" max="11534" width="6.75" style="289" customWidth="1"/>
    <col min="11535" max="11789" width="5.875" style="289"/>
    <col min="11790" max="11790" width="6.75" style="289" customWidth="1"/>
    <col min="11791" max="12045" width="5.875" style="289"/>
    <col min="12046" max="12046" width="6.75" style="289" customWidth="1"/>
    <col min="12047" max="12301" width="5.875" style="289"/>
    <col min="12302" max="12302" width="6.75" style="289" customWidth="1"/>
    <col min="12303" max="12557" width="5.875" style="289"/>
    <col min="12558" max="12558" width="6.75" style="289" customWidth="1"/>
    <col min="12559" max="12813" width="5.875" style="289"/>
    <col min="12814" max="12814" width="6.75" style="289" customWidth="1"/>
    <col min="12815" max="13069" width="5.875" style="289"/>
    <col min="13070" max="13070" width="6.75" style="289" customWidth="1"/>
    <col min="13071" max="13325" width="5.875" style="289"/>
    <col min="13326" max="13326" width="6.75" style="289" customWidth="1"/>
    <col min="13327" max="13581" width="5.875" style="289"/>
    <col min="13582" max="13582" width="6.75" style="289" customWidth="1"/>
    <col min="13583" max="13837" width="5.875" style="289"/>
    <col min="13838" max="13838" width="6.75" style="289" customWidth="1"/>
    <col min="13839" max="14093" width="5.875" style="289"/>
    <col min="14094" max="14094" width="6.75" style="289" customWidth="1"/>
    <col min="14095" max="14349" width="5.875" style="289"/>
    <col min="14350" max="14350" width="6.75" style="289" customWidth="1"/>
    <col min="14351" max="14605" width="5.875" style="289"/>
    <col min="14606" max="14606" width="6.75" style="289" customWidth="1"/>
    <col min="14607" max="14861" width="5.875" style="289"/>
    <col min="14862" max="14862" width="6.75" style="289" customWidth="1"/>
    <col min="14863" max="15117" width="5.875" style="289"/>
    <col min="15118" max="15118" width="6.75" style="289" customWidth="1"/>
    <col min="15119" max="15373" width="5.875" style="289"/>
    <col min="15374" max="15374" width="6.75" style="289" customWidth="1"/>
    <col min="15375" max="15629" width="5.875" style="289"/>
    <col min="15630" max="15630" width="6.75" style="289" customWidth="1"/>
    <col min="15631" max="15885" width="5.875" style="289"/>
    <col min="15886" max="15886" width="6.75" style="289" customWidth="1"/>
    <col min="15887" max="16141" width="5.875" style="289"/>
    <col min="16142" max="16142" width="6.75" style="289" customWidth="1"/>
    <col min="16143" max="16384" width="5.875" style="289"/>
  </cols>
  <sheetData>
    <row r="1" spans="1:14">
      <c r="N1" s="430" t="s">
        <v>763</v>
      </c>
    </row>
    <row r="5" spans="1:14" ht="28.5">
      <c r="A5" s="921" t="s">
        <v>1305</v>
      </c>
      <c r="B5" s="921"/>
      <c r="C5" s="921"/>
      <c r="D5" s="921"/>
      <c r="E5" s="921"/>
      <c r="F5" s="921"/>
      <c r="G5" s="921"/>
      <c r="H5" s="921"/>
      <c r="I5" s="921"/>
      <c r="J5" s="921"/>
      <c r="K5" s="921"/>
      <c r="L5" s="921"/>
      <c r="M5" s="921"/>
      <c r="N5" s="921"/>
    </row>
    <row r="8" spans="1:14">
      <c r="A8" s="216"/>
    </row>
    <row r="9" spans="1:14" ht="14.25" customHeight="1">
      <c r="A9" s="216"/>
    </row>
    <row r="10" spans="1:14" ht="14.25" customHeight="1">
      <c r="G10" s="289" t="s">
        <v>533</v>
      </c>
      <c r="I10" s="742"/>
      <c r="J10" s="743"/>
      <c r="K10" s="743"/>
      <c r="L10" s="743"/>
      <c r="M10" s="743"/>
      <c r="N10" s="743"/>
    </row>
    <row r="11" spans="1:14" ht="14.25" customHeight="1">
      <c r="I11" s="744"/>
      <c r="J11" s="744"/>
      <c r="K11" s="744"/>
      <c r="L11" s="744"/>
      <c r="M11" s="428"/>
      <c r="N11" s="428"/>
    </row>
    <row r="12" spans="1:14" ht="14.25" customHeight="1">
      <c r="G12" s="289" t="s">
        <v>188</v>
      </c>
      <c r="I12" s="745"/>
      <c r="J12" s="428"/>
      <c r="K12" s="745"/>
      <c r="L12" s="428"/>
      <c r="M12" s="428"/>
      <c r="N12" s="428"/>
    </row>
    <row r="13" spans="1:14" ht="14.25" customHeight="1">
      <c r="I13" s="744"/>
      <c r="J13" s="745"/>
      <c r="K13" s="744"/>
      <c r="L13" s="744"/>
      <c r="M13" s="428"/>
      <c r="N13" s="428"/>
    </row>
    <row r="14" spans="1:14" ht="14.25" customHeight="1">
      <c r="G14" s="289" t="s">
        <v>534</v>
      </c>
      <c r="I14" s="745"/>
      <c r="J14" s="428"/>
      <c r="K14" s="745"/>
      <c r="L14" s="428"/>
      <c r="M14" s="428"/>
      <c r="N14" s="428"/>
    </row>
    <row r="15" spans="1:14" ht="14.25" customHeight="1">
      <c r="I15" s="745"/>
      <c r="J15" s="745"/>
      <c r="K15" s="745"/>
      <c r="L15" s="428"/>
      <c r="M15" s="428"/>
      <c r="N15" s="428"/>
    </row>
    <row r="16" spans="1:14" ht="14.25" customHeight="1">
      <c r="G16" s="289" t="s">
        <v>484</v>
      </c>
      <c r="H16" s="729"/>
      <c r="I16" s="1073"/>
      <c r="J16" s="1074"/>
      <c r="K16" s="1074"/>
      <c r="L16" s="746"/>
      <c r="M16" s="747"/>
      <c r="N16" s="428"/>
    </row>
    <row r="17" spans="1:14" ht="14.25" customHeight="1">
      <c r="I17" s="280"/>
      <c r="J17" s="280"/>
      <c r="K17" s="280"/>
    </row>
    <row r="18" spans="1:14" ht="14.25" customHeight="1">
      <c r="G18" s="729"/>
      <c r="H18" s="1062"/>
      <c r="I18" s="1062"/>
      <c r="J18" s="1062"/>
      <c r="K18" s="1062"/>
      <c r="L18" s="729"/>
      <c r="M18" s="727"/>
    </row>
    <row r="19" spans="1:14" ht="14.25" customHeight="1"/>
    <row r="20" spans="1:14" ht="15.75" customHeight="1">
      <c r="A20" s="295" t="s">
        <v>1368</v>
      </c>
      <c r="B20" s="295"/>
      <c r="C20" s="295"/>
      <c r="D20" s="729">
        <f>入力シート!C8</f>
        <v>0</v>
      </c>
      <c r="E20" s="295"/>
      <c r="F20" s="729">
        <f>入力シート!C10</f>
        <v>0</v>
      </c>
      <c r="M20" s="290" t="s">
        <v>1366</v>
      </c>
    </row>
    <row r="21" spans="1:14" ht="15.75" customHeight="1">
      <c r="A21" s="748" t="s">
        <v>1369</v>
      </c>
      <c r="B21" s="748"/>
      <c r="C21" s="748"/>
      <c r="D21" s="748"/>
      <c r="E21" s="748"/>
      <c r="F21" s="748"/>
      <c r="G21" s="748"/>
      <c r="H21" s="748"/>
      <c r="I21" s="748"/>
      <c r="J21" s="748"/>
      <c r="K21" s="748"/>
      <c r="L21" s="748"/>
      <c r="M21" s="748"/>
      <c r="N21" s="748"/>
    </row>
    <row r="22" spans="1:14" ht="15.75" customHeight="1">
      <c r="A22" s="289" t="s">
        <v>1370</v>
      </c>
      <c r="C22" s="280"/>
    </row>
    <row r="23" spans="1:14" ht="14.25" customHeight="1">
      <c r="C23" s="280"/>
    </row>
    <row r="24" spans="1:14" ht="14.25" customHeight="1">
      <c r="G24" s="142"/>
      <c r="J24" s="142"/>
    </row>
    <row r="25" spans="1:14" ht="14.25" customHeight="1">
      <c r="G25" s="142"/>
      <c r="J25" s="142"/>
    </row>
    <row r="26" spans="1:14" ht="14.25" customHeight="1">
      <c r="G26" s="142"/>
      <c r="J26" s="753" t="s">
        <v>1332</v>
      </c>
      <c r="K26" s="428"/>
      <c r="L26" s="428"/>
      <c r="M26" s="428"/>
      <c r="N26" s="428"/>
    </row>
    <row r="27" spans="1:14" ht="14.25" customHeight="1">
      <c r="G27" s="142"/>
      <c r="J27" s="142"/>
    </row>
    <row r="28" spans="1:14" ht="14.25" customHeight="1">
      <c r="G28" s="142"/>
      <c r="J28" s="142"/>
    </row>
    <row r="29" spans="1:14" ht="14.25" customHeight="1">
      <c r="C29" s="546"/>
      <c r="D29" s="546"/>
      <c r="E29" s="546"/>
      <c r="F29" s="546"/>
      <c r="G29" s="546"/>
    </row>
    <row r="30" spans="1:14" ht="14.25" customHeight="1">
      <c r="C30" s="546"/>
      <c r="D30" s="546"/>
      <c r="E30" s="546"/>
      <c r="F30" s="546"/>
      <c r="G30" s="546"/>
    </row>
    <row r="31" spans="1:14" ht="14.25" customHeight="1">
      <c r="C31" s="737" t="s">
        <v>533</v>
      </c>
      <c r="D31" s="546"/>
      <c r="E31" s="1061">
        <f>入力シート!C22</f>
        <v>0</v>
      </c>
      <c r="F31" s="1061"/>
      <c r="G31" s="1061"/>
      <c r="H31" s="1061"/>
      <c r="I31" s="1061"/>
      <c r="J31" s="1061"/>
      <c r="K31" s="1061"/>
      <c r="L31" s="749"/>
      <c r="M31" s="749"/>
      <c r="N31" s="749"/>
    </row>
    <row r="32" spans="1:14" ht="14.25" customHeight="1">
      <c r="C32" s="737"/>
      <c r="D32" s="546"/>
      <c r="E32" s="737"/>
      <c r="G32" s="738"/>
      <c r="H32" s="738"/>
      <c r="I32" s="738"/>
      <c r="J32" s="738"/>
      <c r="K32" s="738"/>
      <c r="L32" s="738"/>
      <c r="M32" s="738"/>
    </row>
    <row r="33" spans="1:14" ht="14.25" customHeight="1">
      <c r="D33" s="545"/>
    </row>
    <row r="34" spans="1:14" ht="14.25" customHeight="1">
      <c r="B34" s="1"/>
      <c r="C34" s="289" t="s">
        <v>544</v>
      </c>
      <c r="D34" s="1"/>
      <c r="E34" s="447">
        <f>入力シート!C8</f>
        <v>0</v>
      </c>
      <c r="G34" s="447">
        <f>入力シート!C10</f>
        <v>0</v>
      </c>
      <c r="H34" s="325"/>
      <c r="I34" s="280"/>
      <c r="J34" s="1072"/>
      <c r="K34" s="1072"/>
      <c r="N34" s="1"/>
    </row>
    <row r="35" spans="1:14" ht="14.25" customHeight="1">
      <c r="D35" s="296"/>
      <c r="G35" s="546"/>
      <c r="H35" s="1062"/>
      <c r="I35" s="1062"/>
      <c r="J35" s="1062"/>
      <c r="K35" s="1062"/>
      <c r="L35" s="1062"/>
      <c r="M35" s="216"/>
    </row>
    <row r="36" spans="1:14" ht="14.25" customHeight="1">
      <c r="G36" s="142"/>
      <c r="J36" s="142"/>
    </row>
    <row r="37" spans="1:14" ht="14.25" customHeight="1">
      <c r="G37" s="142"/>
      <c r="J37" s="142"/>
    </row>
    <row r="38" spans="1:14" ht="14.25" customHeight="1">
      <c r="G38" s="142"/>
      <c r="J38" s="142"/>
    </row>
    <row r="39" spans="1:14" ht="14.25" customHeight="1">
      <c r="G39" s="142"/>
      <c r="J39" s="142"/>
    </row>
    <row r="40" spans="1:14" ht="14.25" customHeight="1">
      <c r="G40" s="142"/>
      <c r="J40" s="142"/>
    </row>
    <row r="41" spans="1:14" ht="14.25" customHeight="1">
      <c r="A41" s="739" t="s">
        <v>1367</v>
      </c>
      <c r="B41" s="740"/>
      <c r="C41" s="740"/>
      <c r="D41" s="740"/>
      <c r="E41" s="740"/>
      <c r="F41" s="740"/>
      <c r="G41" s="740"/>
      <c r="H41" s="740"/>
      <c r="I41" s="740"/>
      <c r="J41" s="740"/>
      <c r="K41" s="740"/>
      <c r="L41" s="740"/>
      <c r="M41" s="740"/>
      <c r="N41" s="741"/>
    </row>
    <row r="42" spans="1:14" ht="14.25" customHeight="1">
      <c r="A42" s="739"/>
      <c r="B42" s="740"/>
      <c r="C42" s="740"/>
      <c r="D42" s="740"/>
      <c r="E42" s="740"/>
      <c r="F42" s="740"/>
      <c r="G42" s="740"/>
      <c r="H42" s="740"/>
      <c r="I42" s="740"/>
      <c r="J42" s="740"/>
      <c r="K42" s="740"/>
      <c r="L42" s="740"/>
      <c r="M42" s="740"/>
      <c r="N42" s="741"/>
    </row>
  </sheetData>
  <mergeCells count="6">
    <mergeCell ref="J34:K34"/>
    <mergeCell ref="H35:L35"/>
    <mergeCell ref="E31:K31"/>
    <mergeCell ref="A5:N5"/>
    <mergeCell ref="I16:K16"/>
    <mergeCell ref="H18:K18"/>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9"/>
  <sheetViews>
    <sheetView view="pageBreakPreview" zoomScaleNormal="100" workbookViewId="0">
      <selection activeCell="D7" sqref="D7:I7"/>
    </sheetView>
  </sheetViews>
  <sheetFormatPr defaultColWidth="9" defaultRowHeight="14.25"/>
  <cols>
    <col min="1" max="1" width="4.625" style="1" customWidth="1"/>
    <col min="2" max="2" width="2.625" style="1" customWidth="1"/>
    <col min="3" max="3" width="14.625" style="1" customWidth="1"/>
    <col min="4" max="8" width="10.625" style="1" customWidth="1"/>
    <col min="9" max="9" width="13" style="1" customWidth="1"/>
    <col min="10" max="10" width="11.875" style="1" customWidth="1"/>
    <col min="11" max="16384" width="9" style="1"/>
  </cols>
  <sheetData>
    <row r="1" spans="1:9">
      <c r="I1" s="2" t="s">
        <v>1069</v>
      </c>
    </row>
    <row r="3" spans="1:9" ht="15" thickBot="1">
      <c r="A3" s="1075" t="s">
        <v>1371</v>
      </c>
      <c r="B3" s="1075"/>
      <c r="C3" s="1075"/>
      <c r="D3" s="1075"/>
      <c r="E3" s="1075"/>
      <c r="F3" s="1075"/>
      <c r="G3" s="1075"/>
      <c r="H3" s="1075"/>
      <c r="I3" s="1075"/>
    </row>
    <row r="4" spans="1:9" ht="30" customHeight="1">
      <c r="A4" s="1101" t="s">
        <v>183</v>
      </c>
      <c r="B4" s="1102"/>
      <c r="C4" s="1103"/>
      <c r="D4" s="1132" t="s">
        <v>724</v>
      </c>
      <c r="E4" s="1133"/>
      <c r="F4" s="1133"/>
      <c r="G4" s="1133"/>
      <c r="H4" s="344"/>
      <c r="I4" s="345"/>
    </row>
    <row r="5" spans="1:9" ht="30" customHeight="1">
      <c r="A5" s="1104" t="s">
        <v>188</v>
      </c>
      <c r="B5" s="1105"/>
      <c r="C5" s="1106"/>
      <c r="D5" s="1076"/>
      <c r="E5" s="1077"/>
      <c r="F5" s="1077"/>
      <c r="G5" s="1077"/>
      <c r="H5" s="1077"/>
      <c r="I5" s="1078"/>
    </row>
    <row r="6" spans="1:9" ht="30" customHeight="1">
      <c r="A6" s="1107" t="s">
        <v>184</v>
      </c>
      <c r="B6" s="1108"/>
      <c r="C6" s="1109"/>
      <c r="D6" s="1079"/>
      <c r="E6" s="1080"/>
      <c r="F6" s="1080"/>
      <c r="G6" s="1080"/>
      <c r="H6" s="1080"/>
      <c r="I6" s="1081"/>
    </row>
    <row r="7" spans="1:9" ht="30" customHeight="1">
      <c r="A7" s="1110" t="s">
        <v>185</v>
      </c>
      <c r="B7" s="1111"/>
      <c r="C7" s="1112"/>
      <c r="D7" s="1091">
        <f>入力シート!C29</f>
        <v>0</v>
      </c>
      <c r="E7" s="1092"/>
      <c r="F7" s="1092"/>
      <c r="G7" s="1092"/>
      <c r="H7" s="1092"/>
      <c r="I7" s="1093"/>
    </row>
    <row r="8" spans="1:9" ht="30" customHeight="1">
      <c r="A8" s="1110" t="s">
        <v>186</v>
      </c>
      <c r="B8" s="1111"/>
      <c r="C8" s="1112"/>
      <c r="D8" s="1094" t="s">
        <v>1070</v>
      </c>
      <c r="E8" s="1095"/>
      <c r="F8" s="1095"/>
      <c r="G8" s="1095"/>
      <c r="H8" s="1095"/>
      <c r="I8" s="1096"/>
    </row>
    <row r="9" spans="1:9" ht="30" customHeight="1">
      <c r="A9" s="1110"/>
      <c r="B9" s="1111"/>
      <c r="C9" s="1112"/>
      <c r="D9" s="1097"/>
      <c r="E9" s="1098"/>
      <c r="F9" s="1098"/>
      <c r="G9" s="1098"/>
      <c r="H9" s="1098"/>
      <c r="I9" s="1099"/>
    </row>
    <row r="10" spans="1:9" ht="30" customHeight="1">
      <c r="A10" s="1110"/>
      <c r="B10" s="1111"/>
      <c r="C10" s="1112"/>
      <c r="D10" s="347"/>
      <c r="E10" s="348"/>
      <c r="F10" s="348"/>
      <c r="G10" s="1089" t="s">
        <v>1084</v>
      </c>
      <c r="H10" s="1089"/>
      <c r="I10" s="1090"/>
    </row>
    <row r="11" spans="1:9" ht="30" customHeight="1" thickBot="1">
      <c r="A11" s="1113" t="s">
        <v>187</v>
      </c>
      <c r="B11" s="1114"/>
      <c r="C11" s="1115"/>
      <c r="D11" s="453" t="s">
        <v>189</v>
      </c>
      <c r="E11" s="454"/>
      <c r="F11" s="455" t="s">
        <v>190</v>
      </c>
      <c r="G11" s="511" t="s">
        <v>1083</v>
      </c>
      <c r="H11" s="454"/>
      <c r="I11" s="456" t="s">
        <v>190</v>
      </c>
    </row>
    <row r="12" spans="1:9" ht="30" customHeight="1">
      <c r="A12" s="1126" t="s">
        <v>1082</v>
      </c>
      <c r="B12" s="1121" t="s">
        <v>1071</v>
      </c>
      <c r="C12" s="1122"/>
      <c r="D12" s="514"/>
      <c r="E12" s="515" t="s">
        <v>229</v>
      </c>
      <c r="F12" s="514"/>
      <c r="G12" s="527"/>
      <c r="H12" s="515" t="s">
        <v>229</v>
      </c>
      <c r="I12" s="516"/>
    </row>
    <row r="13" spans="1:9" ht="24" customHeight="1">
      <c r="A13" s="1127"/>
      <c r="B13" s="520"/>
      <c r="C13" s="521"/>
      <c r="D13" s="1116" t="s">
        <v>1072</v>
      </c>
      <c r="E13" s="1116"/>
      <c r="F13" s="1117"/>
      <c r="G13" s="509"/>
      <c r="H13" s="717"/>
      <c r="I13" s="517"/>
    </row>
    <row r="14" spans="1:9" ht="24" customHeight="1">
      <c r="A14" s="1127"/>
      <c r="B14" s="520"/>
      <c r="C14" s="1118" t="s">
        <v>1073</v>
      </c>
      <c r="D14" s="525" t="s">
        <v>1074</v>
      </c>
      <c r="E14" s="1129"/>
      <c r="F14" s="1129"/>
      <c r="G14" s="1129"/>
      <c r="H14" s="1129"/>
      <c r="I14" s="524"/>
    </row>
    <row r="15" spans="1:9" ht="24" customHeight="1">
      <c r="A15" s="1127"/>
      <c r="B15" s="520"/>
      <c r="C15" s="1119"/>
      <c r="D15" s="513" t="s">
        <v>1075</v>
      </c>
      <c r="E15" s="1130"/>
      <c r="F15" s="1130"/>
      <c r="G15" s="1130"/>
      <c r="H15" s="1130"/>
      <c r="I15" s="517"/>
    </row>
    <row r="16" spans="1:9" ht="24" customHeight="1">
      <c r="A16" s="1127"/>
      <c r="B16" s="520"/>
      <c r="C16" s="1120"/>
      <c r="D16" s="526" t="s">
        <v>1076</v>
      </c>
      <c r="E16" s="1131"/>
      <c r="F16" s="1131"/>
      <c r="G16" s="1131"/>
      <c r="H16" s="1131"/>
      <c r="I16" s="349"/>
    </row>
    <row r="17" spans="1:9" ht="30" customHeight="1">
      <c r="A17" s="1127"/>
      <c r="B17" s="1123" t="s">
        <v>1077</v>
      </c>
      <c r="C17" s="1124"/>
      <c r="D17" s="346"/>
      <c r="E17" s="523" t="s">
        <v>229</v>
      </c>
      <c r="F17" s="346"/>
      <c r="G17" s="1083"/>
      <c r="H17" s="1084"/>
      <c r="I17" s="1085"/>
    </row>
    <row r="18" spans="1:9" ht="30" customHeight="1">
      <c r="A18" s="1127"/>
      <c r="B18" s="520"/>
      <c r="C18" s="529" t="s">
        <v>1078</v>
      </c>
      <c r="D18" s="530"/>
      <c r="E18" s="531" t="s">
        <v>229</v>
      </c>
      <c r="F18" s="530"/>
      <c r="G18" s="1083"/>
      <c r="H18" s="1084"/>
      <c r="I18" s="1085"/>
    </row>
    <row r="19" spans="1:9" ht="24">
      <c r="A19" s="1127"/>
      <c r="B19" s="520"/>
      <c r="C19" s="1125" t="s">
        <v>1079</v>
      </c>
      <c r="D19" s="512" t="s">
        <v>1080</v>
      </c>
      <c r="E19" s="1086"/>
      <c r="F19" s="1086"/>
      <c r="G19" s="1086"/>
      <c r="H19" s="1086"/>
      <c r="I19" s="517"/>
    </row>
    <row r="20" spans="1:9">
      <c r="A20" s="1127"/>
      <c r="B20" s="520"/>
      <c r="C20" s="1125"/>
      <c r="D20" s="509"/>
      <c r="E20" s="1087"/>
      <c r="F20" s="1087"/>
      <c r="G20" s="1087"/>
      <c r="H20" s="1087"/>
      <c r="I20" s="517"/>
    </row>
    <row r="21" spans="1:9" ht="15" thickBot="1">
      <c r="A21" s="1128"/>
      <c r="B21" s="522"/>
      <c r="C21" s="528"/>
      <c r="D21" s="518" t="s">
        <v>1081</v>
      </c>
      <c r="E21" s="1088"/>
      <c r="F21" s="1088"/>
      <c r="G21" s="1088"/>
      <c r="H21" s="1088"/>
      <c r="I21" s="519"/>
    </row>
    <row r="23" spans="1:9">
      <c r="A23" s="1" t="s">
        <v>1026</v>
      </c>
    </row>
    <row r="25" spans="1:9">
      <c r="B25" s="1082" t="s">
        <v>1346</v>
      </c>
      <c r="C25" s="1082"/>
      <c r="D25" s="1082"/>
    </row>
    <row r="27" spans="1:9">
      <c r="F27" s="1" t="s">
        <v>534</v>
      </c>
      <c r="G27" s="352">
        <f>入力シート!C8</f>
        <v>0</v>
      </c>
      <c r="H27" s="352">
        <f>入力シート!C10</f>
        <v>0</v>
      </c>
      <c r="I27" s="301" t="s">
        <v>513</v>
      </c>
    </row>
    <row r="29" spans="1:9">
      <c r="A29" s="1" t="s">
        <v>1085</v>
      </c>
      <c r="C29" s="532"/>
      <c r="D29" s="1100"/>
      <c r="E29" s="1100"/>
      <c r="F29" s="1100"/>
      <c r="G29" s="533" t="s">
        <v>515</v>
      </c>
    </row>
    <row r="31" spans="1:9">
      <c r="A31" s="1" t="s">
        <v>1086</v>
      </c>
    </row>
    <row r="32" spans="1:9">
      <c r="A32" s="1" t="s">
        <v>1087</v>
      </c>
    </row>
    <row r="33" spans="1:1">
      <c r="A33" s="1" t="s">
        <v>1088</v>
      </c>
    </row>
    <row r="34" spans="1:1">
      <c r="A34" s="1" t="s">
        <v>1089</v>
      </c>
    </row>
    <row r="35" spans="1:1">
      <c r="A35" s="1" t="s">
        <v>1090</v>
      </c>
    </row>
    <row r="36" spans="1:1">
      <c r="A36" s="1" t="s">
        <v>1091</v>
      </c>
    </row>
    <row r="37" spans="1:1">
      <c r="A37" s="1" t="s">
        <v>1092</v>
      </c>
    </row>
    <row r="38" spans="1:1">
      <c r="A38" s="1" t="s">
        <v>1372</v>
      </c>
    </row>
    <row r="39" spans="1:1">
      <c r="A39" s="1" t="s">
        <v>1204</v>
      </c>
    </row>
  </sheetData>
  <mergeCells count="26">
    <mergeCell ref="D29:F29"/>
    <mergeCell ref="A4:C4"/>
    <mergeCell ref="A5:C5"/>
    <mergeCell ref="A6:C6"/>
    <mergeCell ref="A7:C7"/>
    <mergeCell ref="A8:C10"/>
    <mergeCell ref="A11:C11"/>
    <mergeCell ref="D13:F13"/>
    <mergeCell ref="C14:C16"/>
    <mergeCell ref="B12:C12"/>
    <mergeCell ref="B17:C17"/>
    <mergeCell ref="C19:C20"/>
    <mergeCell ref="A12:A21"/>
    <mergeCell ref="E14:H16"/>
    <mergeCell ref="G17:I17"/>
    <mergeCell ref="D4:G4"/>
    <mergeCell ref="A3:I3"/>
    <mergeCell ref="D5:I5"/>
    <mergeCell ref="D6:I6"/>
    <mergeCell ref="B25:D25"/>
    <mergeCell ref="G18:I18"/>
    <mergeCell ref="E19:H20"/>
    <mergeCell ref="E21:H21"/>
    <mergeCell ref="G10:I10"/>
    <mergeCell ref="D7:I7"/>
    <mergeCell ref="D8:I9"/>
  </mergeCells>
  <phoneticPr fontId="3"/>
  <dataValidations count="1">
    <dataValidation type="list" allowBlank="1" showInputMessage="1" showErrorMessage="1" sqref="E12 E17:E18 H12" xr:uid="{00000000-0002-0000-1700-000000000000}">
      <formula1>"　,○"</formula1>
    </dataValidation>
  </dataValidations>
  <pageMargins left="0.78740157480314965" right="0.39370078740157483" top="0.78740157480314965" bottom="0.78740157480314965" header="0.51181102362204722" footer="0.51181102362204722"/>
  <pageSetup paperSize="9" orientation="portrait" horizontalDpi="200" verticalDpi="200"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L58"/>
  <sheetViews>
    <sheetView topLeftCell="A19" zoomScale="70" zoomScaleNormal="70" workbookViewId="0">
      <selection activeCell="AI24" sqref="AI24"/>
    </sheetView>
  </sheetViews>
  <sheetFormatPr defaultColWidth="5.625" defaultRowHeight="13.5"/>
  <cols>
    <col min="1" max="1" width="4.125" style="354" customWidth="1"/>
    <col min="2" max="7" width="3" style="354" customWidth="1"/>
    <col min="8" max="8" width="2.125" style="354" customWidth="1"/>
    <col min="9" max="9" width="3.5" style="354" customWidth="1"/>
    <col min="10" max="10" width="2.125" style="354" customWidth="1"/>
    <col min="11" max="11" width="3.5" style="354" customWidth="1"/>
    <col min="12" max="12" width="2.125" style="354" customWidth="1"/>
    <col min="13" max="13" width="3.5" style="354" customWidth="1"/>
    <col min="14" max="14" width="2.125" style="354" customWidth="1"/>
    <col min="15" max="15" width="3.5" style="354" customWidth="1"/>
    <col min="16" max="16" width="2.125" style="354" customWidth="1"/>
    <col min="17" max="17" width="3.5" style="354" customWidth="1"/>
    <col min="18" max="19" width="2.125" style="354" customWidth="1"/>
    <col min="20" max="20" width="6.625" style="354" customWidth="1"/>
    <col min="21" max="21" width="2.625" style="354" customWidth="1"/>
    <col min="22" max="22" width="6.625" style="354" customWidth="1"/>
    <col min="23" max="23" width="2.625" style="354" customWidth="1"/>
    <col min="24" max="24" width="6.625" style="354" customWidth="1"/>
    <col min="25" max="25" width="2.625" style="354" customWidth="1"/>
    <col min="26" max="26" width="6.625" style="354" customWidth="1"/>
    <col min="27" max="27" width="2.625" style="354" customWidth="1"/>
    <col min="28" max="28" width="6.625" style="354" customWidth="1"/>
    <col min="29" max="29" width="2.625" style="354" customWidth="1"/>
    <col min="30" max="30" width="2.125" style="354" customWidth="1"/>
    <col min="31" max="32" width="4.5" style="354" customWidth="1"/>
    <col min="33" max="33" width="4" style="354" customWidth="1"/>
    <col min="34" max="34" width="4.5" style="354" customWidth="1"/>
    <col min="35" max="35" width="4" style="354" customWidth="1"/>
    <col min="36" max="36" width="4.5" style="354" customWidth="1"/>
    <col min="37" max="37" width="4.625" style="354" customWidth="1"/>
    <col min="38" max="38" width="2.125" style="354" customWidth="1"/>
    <col min="39" max="41" width="3.5" style="354" customWidth="1"/>
    <col min="42" max="16384" width="5.625" style="354"/>
  </cols>
  <sheetData>
    <row r="1" spans="2:37" ht="12" customHeight="1">
      <c r="B1" s="372"/>
      <c r="C1" s="372"/>
      <c r="D1" s="372"/>
      <c r="E1" s="372"/>
      <c r="F1" s="372"/>
      <c r="G1" s="372"/>
      <c r="H1" s="372"/>
      <c r="I1" s="1177"/>
      <c r="J1" s="372"/>
      <c r="K1" s="372"/>
      <c r="L1" s="372"/>
      <c r="M1" s="372"/>
      <c r="N1" s="372"/>
      <c r="O1" s="372"/>
      <c r="P1" s="372"/>
      <c r="S1" s="1163" t="s">
        <v>200</v>
      </c>
      <c r="T1" s="1164"/>
      <c r="U1" s="1164"/>
      <c r="V1" s="1164"/>
      <c r="W1" s="1164"/>
      <c r="X1" s="1164"/>
      <c r="Y1" s="1164"/>
      <c r="Z1" s="1164"/>
      <c r="AA1" s="1164"/>
      <c r="AB1" s="1164"/>
      <c r="AC1" s="1164"/>
      <c r="AD1" s="1164"/>
      <c r="AE1" s="1170" t="s">
        <v>484</v>
      </c>
      <c r="AF1" s="1151" t="s">
        <v>534</v>
      </c>
      <c r="AG1" s="1154" t="s">
        <v>204</v>
      </c>
      <c r="AH1" s="1151" t="s">
        <v>540</v>
      </c>
      <c r="AI1" s="1154" t="s">
        <v>204</v>
      </c>
      <c r="AJ1" s="1143" t="s">
        <v>192</v>
      </c>
      <c r="AK1" s="1134" t="s">
        <v>199</v>
      </c>
    </row>
    <row r="2" spans="2:37" ht="12" customHeight="1">
      <c r="B2" s="376"/>
      <c r="C2" s="377"/>
      <c r="D2" s="377"/>
      <c r="E2" s="377"/>
      <c r="F2" s="1173" t="s">
        <v>207</v>
      </c>
      <c r="G2" s="378"/>
      <c r="H2" s="372"/>
      <c r="I2" s="1177"/>
      <c r="J2" s="372"/>
      <c r="K2" s="372"/>
      <c r="L2" s="372"/>
      <c r="M2" s="372"/>
      <c r="N2" s="372"/>
      <c r="P2" s="372"/>
      <c r="Q2" s="1158" t="s">
        <v>206</v>
      </c>
      <c r="S2" s="1165"/>
      <c r="T2" s="1166"/>
      <c r="U2" s="1166"/>
      <c r="V2" s="1166"/>
      <c r="W2" s="1166"/>
      <c r="X2" s="1166"/>
      <c r="Y2" s="1166"/>
      <c r="Z2" s="1166"/>
      <c r="AA2" s="1166"/>
      <c r="AB2" s="1166"/>
      <c r="AC2" s="1166"/>
      <c r="AD2" s="1166"/>
      <c r="AE2" s="1171"/>
      <c r="AF2" s="1152"/>
      <c r="AG2" s="1155"/>
      <c r="AH2" s="1152"/>
      <c r="AI2" s="1155"/>
      <c r="AJ2" s="1144"/>
      <c r="AK2" s="1134"/>
    </row>
    <row r="3" spans="2:37" ht="12" customHeight="1">
      <c r="B3" s="378"/>
      <c r="C3" s="379"/>
      <c r="D3" s="379"/>
      <c r="E3" s="379"/>
      <c r="F3" s="1174"/>
      <c r="G3" s="378"/>
      <c r="H3" s="372"/>
      <c r="I3" s="1177"/>
      <c r="J3" s="372"/>
      <c r="K3" s="372"/>
      <c r="L3" s="372"/>
      <c r="M3" s="372"/>
      <c r="N3" s="372"/>
      <c r="O3" s="1178" t="s">
        <v>1373</v>
      </c>
      <c r="P3" s="372"/>
      <c r="Q3" s="1158"/>
      <c r="S3" s="1165"/>
      <c r="T3" s="1166"/>
      <c r="U3" s="1166"/>
      <c r="V3" s="1166"/>
      <c r="W3" s="1166"/>
      <c r="X3" s="1166"/>
      <c r="Y3" s="1166"/>
      <c r="Z3" s="1166"/>
      <c r="AA3" s="1166"/>
      <c r="AB3" s="1166"/>
      <c r="AC3" s="1166"/>
      <c r="AD3" s="1166"/>
      <c r="AE3" s="1171"/>
      <c r="AF3" s="1152"/>
      <c r="AG3" s="1155"/>
      <c r="AH3" s="1152"/>
      <c r="AI3" s="1155"/>
      <c r="AJ3" s="1144"/>
      <c r="AK3" s="1134"/>
    </row>
    <row r="4" spans="2:37" ht="12" customHeight="1">
      <c r="B4" s="378"/>
      <c r="C4" s="1176" t="s">
        <v>209</v>
      </c>
      <c r="D4" s="1181" t="s">
        <v>208</v>
      </c>
      <c r="E4" s="379"/>
      <c r="F4" s="1174"/>
      <c r="G4" s="378"/>
      <c r="H4" s="372"/>
      <c r="I4" s="1177"/>
      <c r="J4" s="372"/>
      <c r="K4" s="372"/>
      <c r="L4" s="372"/>
      <c r="M4" s="372"/>
      <c r="N4" s="372"/>
      <c r="O4" s="1178"/>
      <c r="P4" s="372"/>
      <c r="Q4" s="1158"/>
      <c r="S4" s="1165"/>
      <c r="T4" s="1166"/>
      <c r="U4" s="1166"/>
      <c r="V4" s="1166"/>
      <c r="W4" s="1166"/>
      <c r="X4" s="1166"/>
      <c r="Y4" s="1166"/>
      <c r="Z4" s="1166"/>
      <c r="AA4" s="1166"/>
      <c r="AB4" s="1166"/>
      <c r="AC4" s="1166"/>
      <c r="AD4" s="1166"/>
      <c r="AE4" s="1171"/>
      <c r="AF4" s="1152"/>
      <c r="AG4" s="1155"/>
      <c r="AH4" s="1152"/>
      <c r="AI4" s="1155"/>
      <c r="AJ4" s="1144"/>
      <c r="AK4" s="1134"/>
    </row>
    <row r="5" spans="2:37" ht="12" customHeight="1">
      <c r="B5" s="378"/>
      <c r="C5" s="1176"/>
      <c r="D5" s="1181"/>
      <c r="E5" s="379"/>
      <c r="F5" s="1174"/>
      <c r="G5" s="378"/>
      <c r="H5" s="372"/>
      <c r="I5" s="1177"/>
      <c r="J5" s="372"/>
      <c r="K5" s="372"/>
      <c r="L5" s="372"/>
      <c r="M5" s="372"/>
      <c r="N5" s="372"/>
      <c r="O5" s="1178"/>
      <c r="P5" s="372"/>
      <c r="Q5" s="1158"/>
      <c r="S5" s="1165"/>
      <c r="T5" s="1166"/>
      <c r="U5" s="1166"/>
      <c r="V5" s="1166"/>
      <c r="W5" s="1166"/>
      <c r="X5" s="1166"/>
      <c r="Y5" s="1166"/>
      <c r="Z5" s="1166"/>
      <c r="AA5" s="1166"/>
      <c r="AB5" s="1166"/>
      <c r="AC5" s="1166"/>
      <c r="AD5" s="1166"/>
      <c r="AE5" s="1171"/>
      <c r="AF5" s="1152"/>
      <c r="AG5" s="1155"/>
      <c r="AH5" s="1152"/>
      <c r="AI5" s="1155"/>
      <c r="AJ5" s="1144"/>
      <c r="AK5" s="1134"/>
    </row>
    <row r="6" spans="2:37" ht="12" customHeight="1">
      <c r="B6" s="378"/>
      <c r="C6" s="1176"/>
      <c r="D6" s="1181"/>
      <c r="E6" s="379"/>
      <c r="F6" s="1174"/>
      <c r="G6" s="378"/>
      <c r="H6" s="372"/>
      <c r="I6" s="1177"/>
      <c r="J6" s="372"/>
      <c r="K6" s="372"/>
      <c r="L6" s="372"/>
      <c r="N6" s="372"/>
      <c r="O6" s="1178"/>
      <c r="P6" s="372"/>
      <c r="Q6" s="1158"/>
      <c r="S6" s="1165"/>
      <c r="T6" s="1166"/>
      <c r="U6" s="1166"/>
      <c r="V6" s="1166"/>
      <c r="W6" s="1166"/>
      <c r="X6" s="1166"/>
      <c r="Y6" s="1166"/>
      <c r="Z6" s="1166"/>
      <c r="AA6" s="1166"/>
      <c r="AB6" s="1166"/>
      <c r="AC6" s="1166"/>
      <c r="AD6" s="1166"/>
      <c r="AE6" s="1171"/>
      <c r="AF6" s="1152"/>
      <c r="AG6" s="1155"/>
      <c r="AH6" s="1152"/>
      <c r="AI6" s="1155"/>
      <c r="AJ6" s="1144"/>
      <c r="AK6" s="1134"/>
    </row>
    <row r="7" spans="2:37" ht="12" customHeight="1">
      <c r="B7" s="378"/>
      <c r="C7" s="1176"/>
      <c r="D7" s="1181"/>
      <c r="E7" s="379"/>
      <c r="F7" s="1174"/>
      <c r="G7" s="378"/>
      <c r="H7" s="372"/>
      <c r="I7" s="1177"/>
      <c r="J7" s="372"/>
      <c r="K7" s="1159" t="s">
        <v>544</v>
      </c>
      <c r="L7" s="372"/>
      <c r="M7" s="1159" t="s">
        <v>533</v>
      </c>
      <c r="N7" s="372"/>
      <c r="O7" s="1178"/>
      <c r="P7" s="372"/>
      <c r="Q7" s="1158"/>
      <c r="S7" s="1165"/>
      <c r="T7" s="1166"/>
      <c r="U7" s="1166"/>
      <c r="V7" s="1166"/>
      <c r="W7" s="1166"/>
      <c r="X7" s="1166"/>
      <c r="Y7" s="1166"/>
      <c r="Z7" s="1166"/>
      <c r="AA7" s="1166"/>
      <c r="AB7" s="1166"/>
      <c r="AC7" s="1166"/>
      <c r="AD7" s="1166"/>
      <c r="AE7" s="1171"/>
      <c r="AF7" s="1152"/>
      <c r="AG7" s="1155"/>
      <c r="AH7" s="1152"/>
      <c r="AI7" s="1155"/>
      <c r="AJ7" s="1144"/>
      <c r="AK7" s="1134"/>
    </row>
    <row r="8" spans="2:37" ht="12" customHeight="1">
      <c r="B8" s="378"/>
      <c r="C8" s="379"/>
      <c r="D8" s="379"/>
      <c r="E8" s="379"/>
      <c r="F8" s="1174"/>
      <c r="G8" s="378"/>
      <c r="H8" s="372"/>
      <c r="I8" s="1177"/>
      <c r="J8" s="372"/>
      <c r="K8" s="1159"/>
      <c r="L8" s="372"/>
      <c r="M8" s="1159"/>
      <c r="N8" s="372"/>
      <c r="O8" s="1178"/>
      <c r="P8" s="372"/>
      <c r="Q8" s="1158"/>
      <c r="S8" s="1165"/>
      <c r="T8" s="1166"/>
      <c r="U8" s="1166"/>
      <c r="V8" s="1166"/>
      <c r="W8" s="1166"/>
      <c r="X8" s="1166"/>
      <c r="Y8" s="1166"/>
      <c r="Z8" s="1166"/>
      <c r="AA8" s="1166"/>
      <c r="AB8" s="1166"/>
      <c r="AC8" s="1166"/>
      <c r="AD8" s="1166"/>
      <c r="AE8" s="1171"/>
      <c r="AF8" s="1152"/>
      <c r="AG8" s="1155"/>
      <c r="AH8" s="1152"/>
      <c r="AI8" s="1155"/>
      <c r="AJ8" s="1144"/>
      <c r="AK8" s="1134"/>
    </row>
    <row r="9" spans="2:37" ht="12" customHeight="1">
      <c r="B9" s="378"/>
      <c r="C9" s="379"/>
      <c r="D9" s="379"/>
      <c r="E9" s="379"/>
      <c r="F9" s="1174"/>
      <c r="G9" s="378"/>
      <c r="H9" s="372"/>
      <c r="I9" s="1177"/>
      <c r="J9" s="372"/>
      <c r="K9" s="1159"/>
      <c r="L9" s="372"/>
      <c r="M9" s="1159"/>
      <c r="N9" s="372"/>
      <c r="O9" s="1178"/>
      <c r="P9" s="372"/>
      <c r="Q9" s="1158"/>
      <c r="S9" s="1165"/>
      <c r="T9" s="1166"/>
      <c r="U9" s="1166"/>
      <c r="V9" s="1166"/>
      <c r="W9" s="1166"/>
      <c r="X9" s="1166"/>
      <c r="Y9" s="1166"/>
      <c r="Z9" s="1166"/>
      <c r="AA9" s="1166"/>
      <c r="AB9" s="1166"/>
      <c r="AC9" s="1166"/>
      <c r="AD9" s="1166"/>
      <c r="AE9" s="1171"/>
      <c r="AF9" s="1152"/>
      <c r="AG9" s="1155"/>
      <c r="AH9" s="1152"/>
      <c r="AI9" s="1155"/>
      <c r="AJ9" s="1144"/>
      <c r="AK9" s="1134"/>
    </row>
    <row r="10" spans="2:37" ht="12" customHeight="1">
      <c r="B10" s="378"/>
      <c r="C10" s="379"/>
      <c r="D10" s="379"/>
      <c r="E10" s="379"/>
      <c r="F10" s="1174"/>
      <c r="G10" s="378"/>
      <c r="H10" s="372"/>
      <c r="I10" s="1177"/>
      <c r="J10" s="372"/>
      <c r="K10" s="1159"/>
      <c r="L10" s="372"/>
      <c r="M10" s="1159"/>
      <c r="N10" s="372"/>
      <c r="O10" s="1178"/>
      <c r="P10" s="372"/>
      <c r="Q10" s="1158"/>
      <c r="S10" s="1167"/>
      <c r="T10" s="1168"/>
      <c r="U10" s="1168"/>
      <c r="V10" s="1168"/>
      <c r="W10" s="1168"/>
      <c r="X10" s="1168"/>
      <c r="Y10" s="1168"/>
      <c r="Z10" s="1168"/>
      <c r="AA10" s="1168"/>
      <c r="AB10" s="1168"/>
      <c r="AC10" s="1168"/>
      <c r="AD10" s="1168"/>
      <c r="AE10" s="1172"/>
      <c r="AF10" s="1153"/>
      <c r="AG10" s="1156"/>
      <c r="AH10" s="1153"/>
      <c r="AI10" s="1156"/>
      <c r="AJ10" s="1145"/>
      <c r="AK10" s="1134"/>
    </row>
    <row r="11" spans="2:37" ht="13.5" customHeight="1">
      <c r="B11" s="380"/>
      <c r="C11" s="381"/>
      <c r="D11" s="381"/>
      <c r="E11" s="381"/>
      <c r="F11" s="1175"/>
      <c r="G11" s="378"/>
      <c r="H11" s="372"/>
      <c r="I11" s="1177"/>
      <c r="J11" s="372"/>
      <c r="L11" s="372"/>
      <c r="N11" s="372"/>
      <c r="O11" s="1178"/>
      <c r="P11" s="372"/>
      <c r="Q11" s="1158"/>
      <c r="S11" s="363"/>
      <c r="T11" s="356"/>
      <c r="U11" s="356"/>
      <c r="V11" s="356"/>
      <c r="W11" s="356"/>
      <c r="X11" s="356"/>
      <c r="Y11" s="356"/>
      <c r="Z11" s="356"/>
      <c r="AA11" s="356"/>
      <c r="AB11" s="356"/>
      <c r="AC11" s="356"/>
      <c r="AD11" s="357"/>
      <c r="AE11" s="360"/>
      <c r="AF11" s="362"/>
      <c r="AG11" s="357"/>
      <c r="AH11" s="355"/>
      <c r="AI11" s="361"/>
      <c r="AJ11" s="364" t="s">
        <v>201</v>
      </c>
      <c r="AK11" s="1134"/>
    </row>
    <row r="12" spans="2:37" ht="38.25" customHeight="1">
      <c r="B12" s="372"/>
      <c r="C12" s="372"/>
      <c r="D12" s="372"/>
      <c r="E12" s="372"/>
      <c r="F12" s="372"/>
      <c r="G12" s="372"/>
      <c r="H12" s="372"/>
      <c r="I12" s="1177"/>
      <c r="J12" s="372"/>
      <c r="K12" s="1180" t="str">
        <f>入力シート!E11</f>
        <v/>
      </c>
      <c r="L12" s="372"/>
      <c r="M12" s="1179" t="str">
        <f>入力シート!C25</f>
        <v/>
      </c>
      <c r="N12" s="372"/>
      <c r="O12" s="1178"/>
      <c r="P12" s="372"/>
      <c r="Q12" s="1158"/>
      <c r="S12" s="365"/>
      <c r="T12" s="374"/>
      <c r="U12" s="375"/>
      <c r="V12" s="374"/>
      <c r="W12" s="375"/>
      <c r="X12" s="374"/>
      <c r="Y12" s="375"/>
      <c r="Z12" s="374"/>
      <c r="AA12" s="375"/>
      <c r="AB12" s="374"/>
      <c r="AC12" s="375"/>
      <c r="AD12" s="358"/>
      <c r="AE12" s="1161" t="str">
        <f>入力シート!E19</f>
        <v xml:space="preserve"> 〇年〇月〇日</v>
      </c>
      <c r="AF12" s="1140"/>
      <c r="AG12" s="1142"/>
      <c r="AH12" s="1157">
        <f>入力シート!C29</f>
        <v>0</v>
      </c>
      <c r="AI12" s="1147">
        <f>入力シート!C30</f>
        <v>0</v>
      </c>
      <c r="AJ12" s="1146" t="s">
        <v>202</v>
      </c>
      <c r="AK12" s="1134"/>
    </row>
    <row r="13" spans="2:37" ht="38.25" customHeight="1">
      <c r="B13" s="372"/>
      <c r="C13" s="372"/>
      <c r="D13" s="372"/>
      <c r="E13" s="372"/>
      <c r="F13" s="372"/>
      <c r="G13" s="372"/>
      <c r="H13" s="372"/>
      <c r="I13" s="1177"/>
      <c r="J13" s="372"/>
      <c r="K13" s="1180"/>
      <c r="L13" s="372"/>
      <c r="M13" s="1179"/>
      <c r="N13" s="372"/>
      <c r="O13" s="1178"/>
      <c r="P13" s="372"/>
      <c r="Q13" s="1158"/>
      <c r="S13" s="365"/>
      <c r="T13" s="374"/>
      <c r="U13" s="375"/>
      <c r="V13" s="374"/>
      <c r="W13" s="375"/>
      <c r="X13" s="374"/>
      <c r="Y13" s="375"/>
      <c r="Z13" s="374"/>
      <c r="AA13" s="375"/>
      <c r="AB13" s="374"/>
      <c r="AC13" s="375"/>
      <c r="AD13" s="358"/>
      <c r="AE13" s="1161"/>
      <c r="AF13" s="1140"/>
      <c r="AG13" s="1142"/>
      <c r="AH13" s="1157"/>
      <c r="AI13" s="1147"/>
      <c r="AJ13" s="1146"/>
      <c r="AK13" s="1134"/>
    </row>
    <row r="14" spans="2:37" ht="38.25" customHeight="1">
      <c r="B14" s="372"/>
      <c r="C14" s="1181" t="s">
        <v>210</v>
      </c>
      <c r="D14" s="372"/>
      <c r="E14" s="372"/>
      <c r="F14" s="372"/>
      <c r="G14" s="372"/>
      <c r="H14" s="372"/>
      <c r="I14" s="1177"/>
      <c r="J14" s="372"/>
      <c r="K14" s="1180"/>
      <c r="L14" s="372"/>
      <c r="M14" s="1179"/>
      <c r="N14" s="372"/>
      <c r="O14" s="1178"/>
      <c r="P14" s="372"/>
      <c r="Q14" s="1158"/>
      <c r="S14" s="365"/>
      <c r="T14" s="374"/>
      <c r="U14" s="375"/>
      <c r="V14" s="374"/>
      <c r="W14" s="375"/>
      <c r="X14" s="374"/>
      <c r="Y14" s="375"/>
      <c r="Z14" s="374"/>
      <c r="AA14" s="375"/>
      <c r="AB14" s="374"/>
      <c r="AC14" s="375"/>
      <c r="AD14" s="358"/>
      <c r="AE14" s="1161"/>
      <c r="AF14" s="1140"/>
      <c r="AG14" s="1142"/>
      <c r="AH14" s="1157"/>
      <c r="AI14" s="1147"/>
      <c r="AJ14" s="1146"/>
      <c r="AK14" s="1134"/>
    </row>
    <row r="15" spans="2:37" ht="38.25" customHeight="1">
      <c r="B15" s="372"/>
      <c r="C15" s="1181"/>
      <c r="D15" s="372"/>
      <c r="E15" s="372"/>
      <c r="F15" s="372"/>
      <c r="G15" s="372"/>
      <c r="H15" s="372"/>
      <c r="I15" s="1177"/>
      <c r="J15" s="372"/>
      <c r="K15" s="1180"/>
      <c r="L15" s="372"/>
      <c r="M15" s="1179"/>
      <c r="N15" s="372"/>
      <c r="O15" s="372"/>
      <c r="P15" s="372"/>
      <c r="Q15" s="1158"/>
      <c r="S15" s="365"/>
      <c r="T15" s="374"/>
      <c r="U15" s="375"/>
      <c r="V15" s="374"/>
      <c r="W15" s="375"/>
      <c r="X15" s="374"/>
      <c r="Y15" s="375"/>
      <c r="Z15" s="374"/>
      <c r="AA15" s="375"/>
      <c r="AB15" s="374"/>
      <c r="AC15" s="375"/>
      <c r="AD15" s="358"/>
      <c r="AE15" s="1161"/>
      <c r="AF15" s="1140"/>
      <c r="AG15" s="1142"/>
      <c r="AH15" s="1157"/>
      <c r="AI15" s="1147"/>
      <c r="AJ15" s="1146"/>
      <c r="AK15" s="1134"/>
    </row>
    <row r="16" spans="2:37" ht="38.25" customHeight="1">
      <c r="B16" s="372"/>
      <c r="C16" s="372"/>
      <c r="D16" s="372"/>
      <c r="E16" s="372"/>
      <c r="F16" s="372"/>
      <c r="G16" s="372"/>
      <c r="H16" s="372"/>
      <c r="I16" s="373" t="s">
        <v>515</v>
      </c>
      <c r="J16" s="372"/>
      <c r="K16" s="372"/>
      <c r="L16" s="372"/>
      <c r="M16" s="1179"/>
      <c r="N16" s="372"/>
      <c r="O16" s="372"/>
      <c r="P16" s="372"/>
      <c r="Q16" s="1158"/>
      <c r="S16" s="365"/>
      <c r="T16" s="374"/>
      <c r="U16" s="375"/>
      <c r="V16" s="374"/>
      <c r="W16" s="375"/>
      <c r="X16" s="374"/>
      <c r="Y16" s="375"/>
      <c r="Z16" s="374"/>
      <c r="AA16" s="375"/>
      <c r="AB16" s="374"/>
      <c r="AC16" s="375"/>
      <c r="AD16" s="358"/>
      <c r="AE16" s="1161"/>
      <c r="AF16" s="1140"/>
      <c r="AG16" s="1142"/>
      <c r="AH16" s="1157"/>
      <c r="AI16" s="1147"/>
      <c r="AJ16" s="1146"/>
      <c r="AK16" s="1134"/>
    </row>
    <row r="17" spans="1:38" ht="38.25" customHeight="1">
      <c r="B17" s="372"/>
      <c r="C17" s="372"/>
      <c r="D17" s="372"/>
      <c r="E17" s="372"/>
      <c r="F17" s="372"/>
      <c r="G17" s="372"/>
      <c r="H17" s="372"/>
      <c r="I17" s="372"/>
      <c r="J17" s="372"/>
      <c r="K17" s="372"/>
      <c r="L17" s="372"/>
      <c r="M17" s="1179"/>
      <c r="N17" s="372"/>
      <c r="O17" s="372"/>
      <c r="P17" s="372"/>
      <c r="Q17" s="1158"/>
      <c r="S17" s="365"/>
      <c r="T17" s="374"/>
      <c r="U17" s="375"/>
      <c r="V17" s="374"/>
      <c r="W17" s="375"/>
      <c r="X17" s="374"/>
      <c r="Y17" s="375"/>
      <c r="Z17" s="374"/>
      <c r="AA17" s="375"/>
      <c r="AB17" s="374"/>
      <c r="AC17" s="375"/>
      <c r="AD17" s="358"/>
      <c r="AE17" s="350" t="s">
        <v>205</v>
      </c>
      <c r="AF17" s="1140"/>
      <c r="AG17" s="1142"/>
      <c r="AH17" s="1157"/>
      <c r="AI17" s="1147"/>
      <c r="AJ17" s="1146"/>
      <c r="AK17" s="1134"/>
    </row>
    <row r="18" spans="1:38" ht="38.25" customHeight="1">
      <c r="B18" s="372"/>
      <c r="C18" s="372"/>
      <c r="D18" s="372"/>
      <c r="E18" s="372"/>
      <c r="F18" s="372"/>
      <c r="G18" s="372"/>
      <c r="H18" s="372"/>
      <c r="I18" s="372"/>
      <c r="J18" s="372"/>
      <c r="K18" s="372"/>
      <c r="L18" s="372"/>
      <c r="M18" s="1179"/>
      <c r="N18" s="372"/>
      <c r="O18" s="372"/>
      <c r="P18" s="372"/>
      <c r="Q18" s="1158"/>
      <c r="S18" s="365"/>
      <c r="T18" s="374"/>
      <c r="U18" s="375"/>
      <c r="V18" s="374"/>
      <c r="W18" s="375"/>
      <c r="X18" s="374"/>
      <c r="Y18" s="375"/>
      <c r="Z18" s="374"/>
      <c r="AA18" s="375"/>
      <c r="AB18" s="374"/>
      <c r="AC18" s="375"/>
      <c r="AD18" s="358"/>
      <c r="AE18" s="1162" t="e">
        <f>NUMBERSTRING(入力シート!E16,1)</f>
        <v>#VALUE!</v>
      </c>
      <c r="AF18" s="1141"/>
      <c r="AG18" s="1150"/>
      <c r="AH18" s="1157"/>
      <c r="AI18" s="1147"/>
      <c r="AJ18" s="1146"/>
      <c r="AK18" s="1134"/>
    </row>
    <row r="19" spans="1:38" ht="38.25" customHeight="1">
      <c r="B19" s="372"/>
      <c r="C19" s="372"/>
      <c r="D19" s="372"/>
      <c r="E19" s="372"/>
      <c r="F19" s="372"/>
      <c r="G19" s="372"/>
      <c r="H19" s="372"/>
      <c r="I19" s="372"/>
      <c r="J19" s="372"/>
      <c r="K19" s="372"/>
      <c r="L19" s="372"/>
      <c r="M19" s="1179"/>
      <c r="N19" s="372"/>
      <c r="O19" s="372"/>
      <c r="P19" s="372"/>
      <c r="Q19" s="1158"/>
      <c r="S19" s="365"/>
      <c r="T19" s="374"/>
      <c r="U19" s="375"/>
      <c r="V19" s="374"/>
      <c r="W19" s="375"/>
      <c r="X19" s="374"/>
      <c r="Y19" s="375"/>
      <c r="Z19" s="374"/>
      <c r="AA19" s="375"/>
      <c r="AB19" s="374"/>
      <c r="AC19" s="375"/>
      <c r="AD19" s="358"/>
      <c r="AE19" s="1162"/>
      <c r="AF19" s="1148" t="s">
        <v>491</v>
      </c>
      <c r="AG19" s="1149"/>
      <c r="AH19" s="1157"/>
      <c r="AI19" s="1147"/>
      <c r="AJ19" s="1146"/>
      <c r="AK19" s="1134"/>
    </row>
    <row r="20" spans="1:38" ht="38.25" customHeight="1">
      <c r="B20" s="372"/>
      <c r="C20" s="372"/>
      <c r="D20" s="372"/>
      <c r="E20" s="372"/>
      <c r="F20" s="372"/>
      <c r="G20" s="372"/>
      <c r="H20" s="372"/>
      <c r="I20" s="372"/>
      <c r="J20" s="372"/>
      <c r="K20" s="372" t="s">
        <v>513</v>
      </c>
      <c r="L20" s="372"/>
      <c r="M20" s="1179"/>
      <c r="N20" s="372"/>
      <c r="O20" s="372"/>
      <c r="P20" s="372"/>
      <c r="Q20" s="1158"/>
      <c r="S20" s="365"/>
      <c r="T20" s="374"/>
      <c r="U20" s="375"/>
      <c r="V20" s="374"/>
      <c r="W20" s="375"/>
      <c r="X20" s="374"/>
      <c r="Y20" s="375"/>
      <c r="Z20" s="374"/>
      <c r="AA20" s="375"/>
      <c r="AB20" s="374"/>
      <c r="AC20" s="375"/>
      <c r="AD20" s="358"/>
      <c r="AE20" s="350" t="s">
        <v>509</v>
      </c>
      <c r="AF20" s="1136">
        <f>入力シート!C12</f>
        <v>0</v>
      </c>
      <c r="AG20" s="1137"/>
      <c r="AH20" s="1157"/>
      <c r="AI20" s="1147"/>
      <c r="AJ20" s="1146"/>
      <c r="AK20" s="1134"/>
      <c r="AL20" s="1135" t="s">
        <v>1094</v>
      </c>
    </row>
    <row r="21" spans="1:38" ht="38.25" customHeight="1">
      <c r="B21" s="372"/>
      <c r="C21" s="372"/>
      <c r="D21" s="372"/>
      <c r="E21" s="372"/>
      <c r="F21" s="372"/>
      <c r="G21" s="372"/>
      <c r="H21" s="372"/>
      <c r="I21" s="372"/>
      <c r="J21" s="372"/>
      <c r="K21" s="372"/>
      <c r="L21" s="372"/>
      <c r="M21" s="1179"/>
      <c r="N21" s="372"/>
      <c r="O21" s="372"/>
      <c r="P21" s="372"/>
      <c r="Q21" s="1158"/>
      <c r="S21" s="365"/>
      <c r="T21" s="374"/>
      <c r="U21" s="375"/>
      <c r="V21" s="374"/>
      <c r="W21" s="375"/>
      <c r="X21" s="374"/>
      <c r="Y21" s="375"/>
      <c r="Z21" s="374"/>
      <c r="AA21" s="375"/>
      <c r="AB21" s="374"/>
      <c r="AC21" s="375"/>
      <c r="AD21" s="358"/>
      <c r="AE21" s="350"/>
      <c r="AF21" s="1138"/>
      <c r="AG21" s="1139"/>
      <c r="AH21" s="1157"/>
      <c r="AI21" s="1147"/>
      <c r="AJ21" s="1146"/>
      <c r="AK21" s="1134"/>
      <c r="AL21" s="1135"/>
    </row>
    <row r="22" spans="1:38" ht="14.25" thickBot="1">
      <c r="B22" s="372"/>
      <c r="C22" s="372"/>
      <c r="D22" s="372"/>
      <c r="E22" s="372"/>
      <c r="F22" s="372"/>
      <c r="G22" s="372"/>
      <c r="H22" s="372"/>
      <c r="I22" s="372"/>
      <c r="J22" s="372"/>
      <c r="K22" s="372"/>
      <c r="L22" s="372"/>
      <c r="M22" s="372"/>
      <c r="N22" s="372"/>
      <c r="O22" s="372"/>
      <c r="P22" s="372"/>
      <c r="S22" s="366"/>
      <c r="T22" s="367"/>
      <c r="U22" s="367"/>
      <c r="V22" s="367"/>
      <c r="W22" s="367"/>
      <c r="X22" s="367"/>
      <c r="Y22" s="367"/>
      <c r="Z22" s="367"/>
      <c r="AA22" s="367"/>
      <c r="AB22" s="367"/>
      <c r="AC22" s="367"/>
      <c r="AD22" s="368"/>
      <c r="AE22" s="351"/>
      <c r="AF22" s="369"/>
      <c r="AG22" s="368"/>
      <c r="AH22" s="369"/>
      <c r="AI22" s="370"/>
      <c r="AJ22" s="371"/>
      <c r="AK22" s="1134"/>
      <c r="AL22" s="1135"/>
    </row>
    <row r="23" spans="1:38">
      <c r="AK23" s="359"/>
    </row>
    <row r="24" spans="1:38" ht="409.5" customHeight="1">
      <c r="A24" s="383"/>
      <c r="B24" s="383"/>
      <c r="C24" s="383"/>
      <c r="D24" s="383"/>
      <c r="E24" s="383"/>
      <c r="F24" s="383"/>
      <c r="G24" s="383"/>
      <c r="H24" s="383"/>
      <c r="I24" s="383"/>
      <c r="J24" s="383"/>
      <c r="K24" s="1169" t="s">
        <v>734</v>
      </c>
      <c r="L24" s="383"/>
      <c r="M24" s="1169" t="s">
        <v>733</v>
      </c>
      <c r="N24" s="383"/>
      <c r="O24" s="1169" t="s">
        <v>732</v>
      </c>
      <c r="P24" s="383"/>
      <c r="Q24" s="1169" t="s">
        <v>731</v>
      </c>
      <c r="R24" s="383"/>
      <c r="S24" s="1169" t="s">
        <v>730</v>
      </c>
      <c r="T24" s="383"/>
      <c r="U24" s="383" t="s">
        <v>1375</v>
      </c>
      <c r="V24" s="1158" t="s">
        <v>221</v>
      </c>
      <c r="W24" s="1158" t="s">
        <v>220</v>
      </c>
      <c r="X24" s="1160" t="s">
        <v>216</v>
      </c>
      <c r="Y24" s="1158" t="s">
        <v>219</v>
      </c>
      <c r="Z24" s="384" t="s">
        <v>218</v>
      </c>
      <c r="AA24" s="1158" t="s">
        <v>217</v>
      </c>
      <c r="AB24" s="384" t="s">
        <v>216</v>
      </c>
      <c r="AC24" s="1158" t="s">
        <v>215</v>
      </c>
      <c r="AD24" s="1158"/>
      <c r="AE24" s="1158" t="s">
        <v>214</v>
      </c>
      <c r="AF24" s="1158" t="s">
        <v>213</v>
      </c>
      <c r="AG24" s="1158" t="s">
        <v>212</v>
      </c>
      <c r="AH24" s="1158" t="s">
        <v>211</v>
      </c>
      <c r="AI24" s="383"/>
      <c r="AJ24" s="1158" t="s">
        <v>1374</v>
      </c>
      <c r="AK24" s="383" t="s">
        <v>683</v>
      </c>
    </row>
    <row r="25" spans="1:38">
      <c r="A25" s="383"/>
      <c r="B25" s="383"/>
      <c r="C25" s="383"/>
      <c r="D25" s="383"/>
      <c r="E25" s="383"/>
      <c r="F25" s="383"/>
      <c r="G25" s="383"/>
      <c r="H25" s="383"/>
      <c r="I25" s="383"/>
      <c r="J25" s="383"/>
      <c r="K25" s="1169"/>
      <c r="L25" s="383"/>
      <c r="M25" s="1169"/>
      <c r="N25" s="383"/>
      <c r="O25" s="1169"/>
      <c r="P25" s="383"/>
      <c r="Q25" s="1169"/>
      <c r="R25" s="383"/>
      <c r="S25" s="1169"/>
      <c r="T25" s="383"/>
      <c r="U25" s="383"/>
      <c r="V25" s="1158"/>
      <c r="W25" s="1158"/>
      <c r="X25" s="1160"/>
      <c r="Y25" s="1158"/>
      <c r="AA25" s="1158"/>
      <c r="AC25" s="1158"/>
      <c r="AD25" s="1158"/>
      <c r="AE25" s="1158"/>
      <c r="AF25" s="1158"/>
      <c r="AG25" s="1158"/>
      <c r="AH25" s="1158"/>
      <c r="AI25" s="383"/>
      <c r="AJ25" s="1158"/>
      <c r="AK25" s="382"/>
    </row>
    <row r="26" spans="1:38">
      <c r="A26" s="383"/>
      <c r="B26" s="383"/>
      <c r="C26" s="383"/>
      <c r="D26" s="383"/>
      <c r="E26" s="383"/>
      <c r="F26" s="383"/>
      <c r="G26" s="383"/>
      <c r="H26" s="383"/>
      <c r="I26" s="383"/>
      <c r="J26" s="383"/>
      <c r="K26" s="1169"/>
      <c r="L26" s="383"/>
      <c r="M26" s="1169"/>
      <c r="N26" s="383"/>
      <c r="O26" s="1169"/>
      <c r="P26" s="383"/>
      <c r="Q26" s="1169"/>
      <c r="R26" s="383"/>
      <c r="S26" s="1169"/>
      <c r="T26" s="383"/>
      <c r="U26" s="383"/>
      <c r="V26" s="1158"/>
      <c r="W26" s="1158"/>
      <c r="X26" s="1160"/>
      <c r="Y26" s="1158"/>
      <c r="AA26" s="1158"/>
      <c r="AC26" s="1158"/>
      <c r="AD26" s="1158"/>
      <c r="AE26" s="1158"/>
      <c r="AF26" s="1158"/>
      <c r="AG26" s="1158"/>
      <c r="AH26" s="1158"/>
      <c r="AI26" s="383"/>
      <c r="AJ26" s="1158"/>
      <c r="AK26" s="382"/>
    </row>
    <row r="27" spans="1:38">
      <c r="A27" s="383"/>
      <c r="B27" s="383"/>
      <c r="C27" s="383"/>
      <c r="D27" s="383"/>
      <c r="E27" s="383"/>
      <c r="F27" s="383"/>
      <c r="G27" s="383"/>
      <c r="H27" s="383"/>
      <c r="I27" s="383"/>
      <c r="J27" s="383"/>
      <c r="K27" s="1169"/>
      <c r="L27" s="383"/>
      <c r="M27" s="1169"/>
      <c r="N27" s="383"/>
      <c r="O27" s="1169"/>
      <c r="P27" s="383"/>
      <c r="Q27" s="1169"/>
      <c r="R27" s="383"/>
      <c r="S27" s="1169"/>
      <c r="T27" s="383"/>
      <c r="U27" s="383"/>
      <c r="V27" s="1158"/>
      <c r="W27" s="1158"/>
      <c r="X27" s="1160"/>
      <c r="Y27" s="1158"/>
      <c r="AA27" s="1158"/>
      <c r="AC27" s="1158"/>
      <c r="AD27" s="1158"/>
      <c r="AE27" s="1158"/>
      <c r="AF27" s="1158"/>
      <c r="AG27" s="1158"/>
      <c r="AH27" s="1158"/>
      <c r="AI27" s="383"/>
      <c r="AJ27" s="1158"/>
      <c r="AK27" s="382"/>
    </row>
    <row r="28" spans="1:38">
      <c r="A28" s="383"/>
      <c r="B28" s="383"/>
      <c r="C28" s="383"/>
      <c r="D28" s="383"/>
      <c r="E28" s="383"/>
      <c r="F28" s="383"/>
      <c r="G28" s="383"/>
      <c r="H28" s="383"/>
      <c r="I28" s="383"/>
      <c r="J28" s="383"/>
      <c r="K28" s="1169"/>
      <c r="L28" s="383"/>
      <c r="M28" s="1169"/>
      <c r="N28" s="383"/>
      <c r="O28" s="1169"/>
      <c r="P28" s="383"/>
      <c r="Q28" s="1169"/>
      <c r="R28" s="383"/>
      <c r="S28" s="1169"/>
      <c r="T28" s="383"/>
      <c r="U28" s="383"/>
      <c r="V28" s="1158"/>
      <c r="W28" s="1158"/>
      <c r="X28" s="1160"/>
      <c r="Y28" s="1158"/>
      <c r="AA28" s="1158"/>
      <c r="AC28" s="1158"/>
      <c r="AD28" s="1158"/>
      <c r="AE28" s="1158"/>
      <c r="AF28" s="1158"/>
      <c r="AG28" s="1158"/>
      <c r="AH28" s="1158"/>
      <c r="AI28" s="383"/>
      <c r="AJ28" s="1158"/>
      <c r="AK28" s="382"/>
    </row>
    <row r="29" spans="1:38">
      <c r="A29" s="383"/>
      <c r="B29" s="383"/>
      <c r="C29" s="383"/>
      <c r="D29" s="383"/>
      <c r="E29" s="383"/>
      <c r="F29" s="383"/>
      <c r="G29" s="383"/>
      <c r="H29" s="383"/>
      <c r="I29" s="383"/>
      <c r="J29" s="383"/>
      <c r="K29" s="1169"/>
      <c r="L29" s="383"/>
      <c r="M29" s="1169"/>
      <c r="N29" s="383"/>
      <c r="O29" s="1169"/>
      <c r="P29" s="383"/>
      <c r="Q29" s="1169"/>
      <c r="R29" s="383"/>
      <c r="S29" s="1169"/>
      <c r="T29" s="383"/>
      <c r="U29" s="383"/>
      <c r="V29" s="1158"/>
      <c r="W29" s="1158"/>
      <c r="X29" s="1160"/>
      <c r="Y29" s="1158"/>
      <c r="AA29" s="1158"/>
      <c r="AC29" s="1158"/>
      <c r="AD29" s="1158"/>
      <c r="AE29" s="1158"/>
      <c r="AF29" s="1158"/>
      <c r="AG29" s="1158"/>
      <c r="AH29" s="1158"/>
      <c r="AI29" s="383"/>
      <c r="AJ29" s="1158"/>
      <c r="AK29" s="382"/>
    </row>
    <row r="30" spans="1:38">
      <c r="A30" s="383"/>
      <c r="B30" s="383"/>
      <c r="C30" s="383"/>
      <c r="D30" s="383"/>
      <c r="E30" s="383"/>
      <c r="F30" s="383"/>
      <c r="G30" s="383"/>
      <c r="H30" s="383"/>
      <c r="I30" s="383"/>
      <c r="J30" s="383"/>
      <c r="K30" s="1169"/>
      <c r="L30" s="383"/>
      <c r="M30" s="1169"/>
      <c r="N30" s="383"/>
      <c r="O30" s="1169"/>
      <c r="P30" s="383"/>
      <c r="Q30" s="1169"/>
      <c r="R30" s="383"/>
      <c r="S30" s="1169"/>
      <c r="T30" s="383"/>
      <c r="U30" s="383"/>
      <c r="V30" s="1158"/>
      <c r="W30" s="1158"/>
      <c r="X30" s="1160"/>
      <c r="Y30" s="1158"/>
      <c r="AA30" s="1158"/>
      <c r="AC30" s="1158"/>
      <c r="AD30" s="1158"/>
      <c r="AE30" s="1158"/>
      <c r="AF30" s="1158"/>
      <c r="AG30" s="1158"/>
      <c r="AH30" s="1158"/>
      <c r="AI30" s="383"/>
      <c r="AJ30" s="1158"/>
      <c r="AK30" s="382"/>
    </row>
    <row r="31" spans="1:38">
      <c r="A31" s="383"/>
      <c r="B31" s="383"/>
      <c r="C31" s="383"/>
      <c r="D31" s="383"/>
      <c r="E31" s="383"/>
      <c r="F31" s="383"/>
      <c r="G31" s="383"/>
      <c r="H31" s="383"/>
      <c r="I31" s="383"/>
      <c r="J31" s="383"/>
      <c r="K31" s="1169"/>
      <c r="L31" s="383"/>
      <c r="M31" s="1169"/>
      <c r="N31" s="383"/>
      <c r="O31" s="1169"/>
      <c r="P31" s="383"/>
      <c r="Q31" s="1169"/>
      <c r="R31" s="383"/>
      <c r="S31" s="1169"/>
      <c r="T31" s="383"/>
      <c r="U31" s="383"/>
      <c r="V31" s="1158"/>
      <c r="W31" s="1158"/>
      <c r="X31" s="1160"/>
      <c r="Y31" s="1158"/>
      <c r="AA31" s="1158"/>
      <c r="AC31" s="1158"/>
      <c r="AD31" s="1158"/>
      <c r="AE31" s="1158"/>
      <c r="AF31" s="1158"/>
      <c r="AG31" s="1158"/>
      <c r="AH31" s="1158"/>
      <c r="AI31" s="383"/>
      <c r="AJ31" s="1158"/>
      <c r="AK31" s="382"/>
    </row>
    <row r="32" spans="1:38">
      <c r="A32" s="383"/>
      <c r="B32" s="383"/>
      <c r="C32" s="383"/>
      <c r="D32" s="383"/>
      <c r="E32" s="383"/>
      <c r="F32" s="383"/>
      <c r="G32" s="383"/>
      <c r="H32" s="383"/>
      <c r="I32" s="383"/>
      <c r="J32" s="383"/>
      <c r="K32" s="1169"/>
      <c r="L32" s="383"/>
      <c r="M32" s="1169"/>
      <c r="N32" s="383"/>
      <c r="O32" s="1169"/>
      <c r="P32" s="383"/>
      <c r="Q32" s="1169"/>
      <c r="R32" s="383"/>
      <c r="S32" s="1169"/>
      <c r="T32" s="383"/>
      <c r="U32" s="383"/>
      <c r="V32" s="1158"/>
      <c r="W32" s="1158"/>
      <c r="X32" s="1160"/>
      <c r="Y32" s="1158"/>
      <c r="AA32" s="1158"/>
      <c r="AC32" s="1158"/>
      <c r="AD32" s="1158"/>
      <c r="AE32" s="1158"/>
      <c r="AF32" s="1158"/>
      <c r="AG32" s="1158"/>
      <c r="AH32" s="1158"/>
      <c r="AI32" s="383"/>
      <c r="AJ32" s="1158"/>
      <c r="AK32" s="382"/>
    </row>
    <row r="33" spans="1:37">
      <c r="A33" s="382"/>
      <c r="B33" s="382"/>
      <c r="C33" s="382"/>
      <c r="D33" s="382"/>
      <c r="E33" s="382"/>
      <c r="F33" s="382"/>
      <c r="G33" s="382"/>
      <c r="H33" s="382"/>
      <c r="I33" s="382"/>
      <c r="J33" s="382"/>
      <c r="K33" s="1169"/>
      <c r="L33" s="382"/>
      <c r="M33" s="1169"/>
      <c r="N33" s="382"/>
      <c r="O33" s="1169"/>
      <c r="P33" s="382"/>
      <c r="Q33" s="1169"/>
      <c r="R33" s="382"/>
      <c r="S33" s="1169"/>
      <c r="T33" s="382"/>
      <c r="U33" s="382"/>
      <c r="V33" s="1158"/>
      <c r="W33" s="1158"/>
      <c r="X33" s="1160"/>
      <c r="Y33" s="1158"/>
      <c r="AA33" s="1158"/>
      <c r="AC33" s="1158"/>
      <c r="AD33" s="1158"/>
      <c r="AE33" s="1158"/>
      <c r="AF33" s="1158"/>
      <c r="AG33" s="1158"/>
      <c r="AH33" s="1158"/>
      <c r="AI33" s="382"/>
      <c r="AJ33" s="382"/>
      <c r="AK33" s="382"/>
    </row>
    <row r="34" spans="1:37">
      <c r="A34" s="382"/>
      <c r="B34" s="382"/>
      <c r="C34" s="382"/>
      <c r="D34" s="382"/>
      <c r="E34" s="382"/>
      <c r="F34" s="382"/>
      <c r="G34" s="382"/>
      <c r="H34" s="382"/>
      <c r="I34" s="382"/>
      <c r="J34" s="382"/>
      <c r="K34" s="382"/>
      <c r="L34" s="382"/>
      <c r="M34" s="382"/>
      <c r="N34" s="382"/>
      <c r="O34" s="382"/>
      <c r="P34" s="382"/>
      <c r="Q34" s="382"/>
      <c r="R34" s="382"/>
      <c r="S34" s="382"/>
      <c r="T34" s="382"/>
      <c r="U34" s="382"/>
      <c r="V34" s="1158"/>
      <c r="W34" s="382"/>
      <c r="X34" s="382"/>
      <c r="Y34" s="1158"/>
      <c r="Z34" s="382"/>
      <c r="AA34" s="1158"/>
      <c r="AB34" s="382"/>
      <c r="AC34" s="1158"/>
      <c r="AD34" s="382"/>
      <c r="AE34" s="1158"/>
      <c r="AF34" s="1158"/>
      <c r="AG34" s="1158"/>
      <c r="AH34" s="1158"/>
      <c r="AI34" s="382"/>
      <c r="AJ34" s="382"/>
      <c r="AK34" s="382"/>
    </row>
    <row r="35" spans="1:37">
      <c r="A35" s="382"/>
      <c r="B35" s="382"/>
      <c r="C35" s="382"/>
      <c r="D35" s="382"/>
      <c r="E35" s="382"/>
      <c r="F35" s="382"/>
      <c r="G35" s="382"/>
      <c r="H35" s="382"/>
      <c r="I35" s="382"/>
      <c r="J35" s="382"/>
      <c r="K35" s="382"/>
      <c r="L35" s="382"/>
      <c r="M35" s="382"/>
      <c r="N35" s="382"/>
      <c r="O35" s="382"/>
      <c r="P35" s="382"/>
      <c r="Q35" s="382"/>
      <c r="R35" s="382"/>
      <c r="S35" s="382"/>
      <c r="T35" s="382"/>
      <c r="U35" s="382"/>
      <c r="V35" s="1158"/>
      <c r="W35" s="382"/>
      <c r="X35" s="382"/>
      <c r="Y35" s="1158"/>
      <c r="Z35" s="382"/>
      <c r="AA35" s="1158"/>
      <c r="AB35" s="382"/>
      <c r="AC35" s="1158"/>
      <c r="AD35" s="382"/>
      <c r="AE35" s="1158"/>
      <c r="AF35" s="1158"/>
      <c r="AG35" s="1158"/>
      <c r="AH35" s="1158"/>
      <c r="AI35" s="382"/>
      <c r="AJ35" s="382"/>
      <c r="AK35" s="382"/>
    </row>
    <row r="36" spans="1:37">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row>
    <row r="37" spans="1:37">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row>
    <row r="38" spans="1:37">
      <c r="A38" s="382"/>
      <c r="B38" s="38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row>
    <row r="39" spans="1:37">
      <c r="A39" s="382"/>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row>
    <row r="40" spans="1:37">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row>
    <row r="41" spans="1:37">
      <c r="A41" s="382"/>
      <c r="B41" s="382"/>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82"/>
      <c r="AJ41" s="382"/>
      <c r="AK41" s="382"/>
    </row>
    <row r="42" spans="1:37">
      <c r="A42" s="382"/>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row>
    <row r="43" spans="1:37">
      <c r="A43" s="382"/>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c r="AK43" s="382"/>
    </row>
    <row r="44" spans="1:37">
      <c r="A44" s="382"/>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c r="AK44" s="382"/>
    </row>
    <row r="45" spans="1:37">
      <c r="A45" s="382"/>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row>
    <row r="46" spans="1:37">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row>
    <row r="47" spans="1:37">
      <c r="A47" s="382"/>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row>
    <row r="48" spans="1:37">
      <c r="A48" s="382"/>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row>
    <row r="49" spans="1:37">
      <c r="A49" s="382"/>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row>
    <row r="50" spans="1:37">
      <c r="A50" s="382"/>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row>
    <row r="51" spans="1:37">
      <c r="A51" s="382"/>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row>
    <row r="52" spans="1:37">
      <c r="A52" s="382"/>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c r="AJ52" s="382"/>
      <c r="AK52" s="382"/>
    </row>
    <row r="53" spans="1:37">
      <c r="A53" s="382"/>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row>
    <row r="54" spans="1:37">
      <c r="A54" s="382"/>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row>
    <row r="55" spans="1:37">
      <c r="A55" s="382"/>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c r="AJ55" s="382"/>
      <c r="AK55" s="382"/>
    </row>
    <row r="56" spans="1:37">
      <c r="A56" s="382"/>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row>
    <row r="57" spans="1:37">
      <c r="A57" s="382"/>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row>
    <row r="58" spans="1:37">
      <c r="A58" s="382"/>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row>
  </sheetData>
  <mergeCells count="48">
    <mergeCell ref="AH24:AH35"/>
    <mergeCell ref="AG24:AG35"/>
    <mergeCell ref="AF24:AF35"/>
    <mergeCell ref="AE24:AE35"/>
    <mergeCell ref="C14:C15"/>
    <mergeCell ref="O24:O33"/>
    <mergeCell ref="M24:M33"/>
    <mergeCell ref="K24:K33"/>
    <mergeCell ref="F2:F11"/>
    <mergeCell ref="C4:C7"/>
    <mergeCell ref="I1:I15"/>
    <mergeCell ref="O3:O14"/>
    <mergeCell ref="M7:M10"/>
    <mergeCell ref="M12:M21"/>
    <mergeCell ref="K12:K15"/>
    <mergeCell ref="D4:D7"/>
    <mergeCell ref="AJ24:AJ32"/>
    <mergeCell ref="K7:K10"/>
    <mergeCell ref="X24:X33"/>
    <mergeCell ref="AE12:AE16"/>
    <mergeCell ref="AE18:AE19"/>
    <mergeCell ref="W24:W33"/>
    <mergeCell ref="S1:AD10"/>
    <mergeCell ref="S24:S33"/>
    <mergeCell ref="Q2:Q21"/>
    <mergeCell ref="AE1:AE10"/>
    <mergeCell ref="Q24:Q33"/>
    <mergeCell ref="AD24:AD33"/>
    <mergeCell ref="AC24:AC35"/>
    <mergeCell ref="AA24:AA35"/>
    <mergeCell ref="Y24:Y35"/>
    <mergeCell ref="V24:V35"/>
    <mergeCell ref="AK1:AK22"/>
    <mergeCell ref="AL20:AL22"/>
    <mergeCell ref="AF20:AG21"/>
    <mergeCell ref="AF12:AF14"/>
    <mergeCell ref="AF15:AF18"/>
    <mergeCell ref="AG12:AG14"/>
    <mergeCell ref="AJ1:AJ10"/>
    <mergeCell ref="AJ12:AJ21"/>
    <mergeCell ref="AI12:AI21"/>
    <mergeCell ref="AF19:AG19"/>
    <mergeCell ref="AG15:AG18"/>
    <mergeCell ref="AH1:AH10"/>
    <mergeCell ref="AF1:AF10"/>
    <mergeCell ref="AI1:AI10"/>
    <mergeCell ref="AH12:AH21"/>
    <mergeCell ref="AG1:AG10"/>
  </mergeCells>
  <phoneticPr fontId="3"/>
  <pageMargins left="0.39370078740157483" right="0.39370078740157483" top="0.62" bottom="0.59055118110236227" header="0.51181102362204722" footer="0.51181102362204722"/>
  <pageSetup paperSize="9" orientation="landscape" horizontalDpi="200" verticalDpi="200" r:id="rId1"/>
  <headerFooter alignWithMargins="0"/>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75"/>
  <sheetViews>
    <sheetView view="pageBreakPreview" zoomScaleNormal="100" zoomScaleSheetLayoutView="100" workbookViewId="0">
      <selection activeCell="T65" sqref="T65"/>
    </sheetView>
  </sheetViews>
  <sheetFormatPr defaultColWidth="5.625" defaultRowHeight="13.5"/>
  <cols>
    <col min="1" max="15" width="5.625" customWidth="1"/>
    <col min="16" max="16" width="6.625" customWidth="1"/>
    <col min="17" max="17" width="1.75" customWidth="1"/>
    <col min="257" max="271" width="5.625" customWidth="1"/>
    <col min="272" max="272" width="6.625" customWidth="1"/>
    <col min="273" max="273" width="1.75" customWidth="1"/>
    <col min="513" max="527" width="5.625" customWidth="1"/>
    <col min="528" max="528" width="6.625" customWidth="1"/>
    <col min="529" max="529" width="1.75" customWidth="1"/>
    <col min="769" max="783" width="5.625" customWidth="1"/>
    <col min="784" max="784" width="6.625" customWidth="1"/>
    <col min="785" max="785" width="1.75" customWidth="1"/>
    <col min="1025" max="1039" width="5.625" customWidth="1"/>
    <col min="1040" max="1040" width="6.625" customWidth="1"/>
    <col min="1041" max="1041" width="1.75" customWidth="1"/>
    <col min="1281" max="1295" width="5.625" customWidth="1"/>
    <col min="1296" max="1296" width="6.625" customWidth="1"/>
    <col min="1297" max="1297" width="1.75" customWidth="1"/>
    <col min="1537" max="1551" width="5.625" customWidth="1"/>
    <col min="1552" max="1552" width="6.625" customWidth="1"/>
    <col min="1553" max="1553" width="1.75" customWidth="1"/>
    <col min="1793" max="1807" width="5.625" customWidth="1"/>
    <col min="1808" max="1808" width="6.625" customWidth="1"/>
    <col min="1809" max="1809" width="1.75" customWidth="1"/>
    <col min="2049" max="2063" width="5.625" customWidth="1"/>
    <col min="2064" max="2064" width="6.625" customWidth="1"/>
    <col min="2065" max="2065" width="1.75" customWidth="1"/>
    <col min="2305" max="2319" width="5.625" customWidth="1"/>
    <col min="2320" max="2320" width="6.625" customWidth="1"/>
    <col min="2321" max="2321" width="1.75" customWidth="1"/>
    <col min="2561" max="2575" width="5.625" customWidth="1"/>
    <col min="2576" max="2576" width="6.625" customWidth="1"/>
    <col min="2577" max="2577" width="1.75" customWidth="1"/>
    <col min="2817" max="2831" width="5.625" customWidth="1"/>
    <col min="2832" max="2832" width="6.625" customWidth="1"/>
    <col min="2833" max="2833" width="1.75" customWidth="1"/>
    <col min="3073" max="3087" width="5.625" customWidth="1"/>
    <col min="3088" max="3088" width="6.625" customWidth="1"/>
    <col min="3089" max="3089" width="1.75" customWidth="1"/>
    <col min="3329" max="3343" width="5.625" customWidth="1"/>
    <col min="3344" max="3344" width="6.625" customWidth="1"/>
    <col min="3345" max="3345" width="1.75" customWidth="1"/>
    <col min="3585" max="3599" width="5.625" customWidth="1"/>
    <col min="3600" max="3600" width="6.625" customWidth="1"/>
    <col min="3601" max="3601" width="1.75" customWidth="1"/>
    <col min="3841" max="3855" width="5.625" customWidth="1"/>
    <col min="3856" max="3856" width="6.625" customWidth="1"/>
    <col min="3857" max="3857" width="1.75" customWidth="1"/>
    <col min="4097" max="4111" width="5.625" customWidth="1"/>
    <col min="4112" max="4112" width="6.625" customWidth="1"/>
    <col min="4113" max="4113" width="1.75" customWidth="1"/>
    <col min="4353" max="4367" width="5.625" customWidth="1"/>
    <col min="4368" max="4368" width="6.625" customWidth="1"/>
    <col min="4369" max="4369" width="1.75" customWidth="1"/>
    <col min="4609" max="4623" width="5.625" customWidth="1"/>
    <col min="4624" max="4624" width="6.625" customWidth="1"/>
    <col min="4625" max="4625" width="1.75" customWidth="1"/>
    <col min="4865" max="4879" width="5.625" customWidth="1"/>
    <col min="4880" max="4880" width="6.625" customWidth="1"/>
    <col min="4881" max="4881" width="1.75" customWidth="1"/>
    <col min="5121" max="5135" width="5.625" customWidth="1"/>
    <col min="5136" max="5136" width="6.625" customWidth="1"/>
    <col min="5137" max="5137" width="1.75" customWidth="1"/>
    <col min="5377" max="5391" width="5.625" customWidth="1"/>
    <col min="5392" max="5392" width="6.625" customWidth="1"/>
    <col min="5393" max="5393" width="1.75" customWidth="1"/>
    <col min="5633" max="5647" width="5.625" customWidth="1"/>
    <col min="5648" max="5648" width="6.625" customWidth="1"/>
    <col min="5649" max="5649" width="1.75" customWidth="1"/>
    <col min="5889" max="5903" width="5.625" customWidth="1"/>
    <col min="5904" max="5904" width="6.625" customWidth="1"/>
    <col min="5905" max="5905" width="1.75" customWidth="1"/>
    <col min="6145" max="6159" width="5.625" customWidth="1"/>
    <col min="6160" max="6160" width="6.625" customWidth="1"/>
    <col min="6161" max="6161" width="1.75" customWidth="1"/>
    <col min="6401" max="6415" width="5.625" customWidth="1"/>
    <col min="6416" max="6416" width="6.625" customWidth="1"/>
    <col min="6417" max="6417" width="1.75" customWidth="1"/>
    <col min="6657" max="6671" width="5.625" customWidth="1"/>
    <col min="6672" max="6672" width="6.625" customWidth="1"/>
    <col min="6673" max="6673" width="1.75" customWidth="1"/>
    <col min="6913" max="6927" width="5.625" customWidth="1"/>
    <col min="6928" max="6928" width="6.625" customWidth="1"/>
    <col min="6929" max="6929" width="1.75" customWidth="1"/>
    <col min="7169" max="7183" width="5.625" customWidth="1"/>
    <col min="7184" max="7184" width="6.625" customWidth="1"/>
    <col min="7185" max="7185" width="1.75" customWidth="1"/>
    <col min="7425" max="7439" width="5.625" customWidth="1"/>
    <col min="7440" max="7440" width="6.625" customWidth="1"/>
    <col min="7441" max="7441" width="1.75" customWidth="1"/>
    <col min="7681" max="7695" width="5.625" customWidth="1"/>
    <col min="7696" max="7696" width="6.625" customWidth="1"/>
    <col min="7697" max="7697" width="1.75" customWidth="1"/>
    <col min="7937" max="7951" width="5.625" customWidth="1"/>
    <col min="7952" max="7952" width="6.625" customWidth="1"/>
    <col min="7953" max="7953" width="1.75" customWidth="1"/>
    <col min="8193" max="8207" width="5.625" customWidth="1"/>
    <col min="8208" max="8208" width="6.625" customWidth="1"/>
    <col min="8209" max="8209" width="1.75" customWidth="1"/>
    <col min="8449" max="8463" width="5.625" customWidth="1"/>
    <col min="8464" max="8464" width="6.625" customWidth="1"/>
    <col min="8465" max="8465" width="1.75" customWidth="1"/>
    <col min="8705" max="8719" width="5.625" customWidth="1"/>
    <col min="8720" max="8720" width="6.625" customWidth="1"/>
    <col min="8721" max="8721" width="1.75" customWidth="1"/>
    <col min="8961" max="8975" width="5.625" customWidth="1"/>
    <col min="8976" max="8976" width="6.625" customWidth="1"/>
    <col min="8977" max="8977" width="1.75" customWidth="1"/>
    <col min="9217" max="9231" width="5.625" customWidth="1"/>
    <col min="9232" max="9232" width="6.625" customWidth="1"/>
    <col min="9233" max="9233" width="1.75" customWidth="1"/>
    <col min="9473" max="9487" width="5.625" customWidth="1"/>
    <col min="9488" max="9488" width="6.625" customWidth="1"/>
    <col min="9489" max="9489" width="1.75" customWidth="1"/>
    <col min="9729" max="9743" width="5.625" customWidth="1"/>
    <col min="9744" max="9744" width="6.625" customWidth="1"/>
    <col min="9745" max="9745" width="1.75" customWidth="1"/>
    <col min="9985" max="9999" width="5.625" customWidth="1"/>
    <col min="10000" max="10000" width="6.625" customWidth="1"/>
    <col min="10001" max="10001" width="1.75" customWidth="1"/>
    <col min="10241" max="10255" width="5.625" customWidth="1"/>
    <col min="10256" max="10256" width="6.625" customWidth="1"/>
    <col min="10257" max="10257" width="1.75" customWidth="1"/>
    <col min="10497" max="10511" width="5.625" customWidth="1"/>
    <col min="10512" max="10512" width="6.625" customWidth="1"/>
    <col min="10513" max="10513" width="1.75" customWidth="1"/>
    <col min="10753" max="10767" width="5.625" customWidth="1"/>
    <col min="10768" max="10768" width="6.625" customWidth="1"/>
    <col min="10769" max="10769" width="1.75" customWidth="1"/>
    <col min="11009" max="11023" width="5.625" customWidth="1"/>
    <col min="11024" max="11024" width="6.625" customWidth="1"/>
    <col min="11025" max="11025" width="1.75" customWidth="1"/>
    <col min="11265" max="11279" width="5.625" customWidth="1"/>
    <col min="11280" max="11280" width="6.625" customWidth="1"/>
    <col min="11281" max="11281" width="1.75" customWidth="1"/>
    <col min="11521" max="11535" width="5.625" customWidth="1"/>
    <col min="11536" max="11536" width="6.625" customWidth="1"/>
    <col min="11537" max="11537" width="1.75" customWidth="1"/>
    <col min="11777" max="11791" width="5.625" customWidth="1"/>
    <col min="11792" max="11792" width="6.625" customWidth="1"/>
    <col min="11793" max="11793" width="1.75" customWidth="1"/>
    <col min="12033" max="12047" width="5.625" customWidth="1"/>
    <col min="12048" max="12048" width="6.625" customWidth="1"/>
    <col min="12049" max="12049" width="1.75" customWidth="1"/>
    <col min="12289" max="12303" width="5.625" customWidth="1"/>
    <col min="12304" max="12304" width="6.625" customWidth="1"/>
    <col min="12305" max="12305" width="1.75" customWidth="1"/>
    <col min="12545" max="12559" width="5.625" customWidth="1"/>
    <col min="12560" max="12560" width="6.625" customWidth="1"/>
    <col min="12561" max="12561" width="1.75" customWidth="1"/>
    <col min="12801" max="12815" width="5.625" customWidth="1"/>
    <col min="12816" max="12816" width="6.625" customWidth="1"/>
    <col min="12817" max="12817" width="1.75" customWidth="1"/>
    <col min="13057" max="13071" width="5.625" customWidth="1"/>
    <col min="13072" max="13072" width="6.625" customWidth="1"/>
    <col min="13073" max="13073" width="1.75" customWidth="1"/>
    <col min="13313" max="13327" width="5.625" customWidth="1"/>
    <col min="13328" max="13328" width="6.625" customWidth="1"/>
    <col min="13329" max="13329" width="1.75" customWidth="1"/>
    <col min="13569" max="13583" width="5.625" customWidth="1"/>
    <col min="13584" max="13584" width="6.625" customWidth="1"/>
    <col min="13585" max="13585" width="1.75" customWidth="1"/>
    <col min="13825" max="13839" width="5.625" customWidth="1"/>
    <col min="13840" max="13840" width="6.625" customWidth="1"/>
    <col min="13841" max="13841" width="1.75" customWidth="1"/>
    <col min="14081" max="14095" width="5.625" customWidth="1"/>
    <col min="14096" max="14096" width="6.625" customWidth="1"/>
    <col min="14097" max="14097" width="1.75" customWidth="1"/>
    <col min="14337" max="14351" width="5.625" customWidth="1"/>
    <col min="14352" max="14352" width="6.625" customWidth="1"/>
    <col min="14353" max="14353" width="1.75" customWidth="1"/>
    <col min="14593" max="14607" width="5.625" customWidth="1"/>
    <col min="14608" max="14608" width="6.625" customWidth="1"/>
    <col min="14609" max="14609" width="1.75" customWidth="1"/>
    <col min="14849" max="14863" width="5.625" customWidth="1"/>
    <col min="14864" max="14864" width="6.625" customWidth="1"/>
    <col min="14865" max="14865" width="1.75" customWidth="1"/>
    <col min="15105" max="15119" width="5.625" customWidth="1"/>
    <col min="15120" max="15120" width="6.625" customWidth="1"/>
    <col min="15121" max="15121" width="1.75" customWidth="1"/>
    <col min="15361" max="15375" width="5.625" customWidth="1"/>
    <col min="15376" max="15376" width="6.625" customWidth="1"/>
    <col min="15377" max="15377" width="1.75" customWidth="1"/>
    <col min="15617" max="15631" width="5.625" customWidth="1"/>
    <col min="15632" max="15632" width="6.625" customWidth="1"/>
    <col min="15633" max="15633" width="1.75" customWidth="1"/>
    <col min="15873" max="15887" width="5.625" customWidth="1"/>
    <col min="15888" max="15888" width="6.625" customWidth="1"/>
    <col min="15889" max="15889" width="1.75" customWidth="1"/>
    <col min="16129" max="16143" width="5.625" customWidth="1"/>
    <col min="16144" max="16144" width="6.625" customWidth="1"/>
    <col min="16145" max="16145" width="1.75" customWidth="1"/>
  </cols>
  <sheetData>
    <row r="1" spans="1:16">
      <c r="P1" s="534" t="s">
        <v>1209</v>
      </c>
    </row>
    <row r="3" spans="1:16" ht="17.25">
      <c r="A3" s="1182" t="s">
        <v>1210</v>
      </c>
      <c r="B3" s="1182"/>
      <c r="C3" s="1182"/>
      <c r="D3" s="1182"/>
      <c r="E3" s="1182"/>
      <c r="F3" s="1182"/>
      <c r="G3" s="1182"/>
      <c r="H3" s="1182"/>
      <c r="I3" s="1182"/>
      <c r="J3" s="1182"/>
      <c r="K3" s="1182"/>
      <c r="L3" s="1182"/>
      <c r="M3" s="1182"/>
      <c r="N3" s="1182"/>
      <c r="O3" s="1182"/>
      <c r="P3" s="1182"/>
    </row>
    <row r="5" spans="1:16">
      <c r="A5" t="s">
        <v>1095</v>
      </c>
    </row>
    <row r="6" spans="1:16">
      <c r="A6" t="s">
        <v>1211</v>
      </c>
    </row>
    <row r="7" spans="1:16">
      <c r="B7" s="548"/>
      <c r="C7" s="548"/>
      <c r="D7" s="548"/>
      <c r="E7" s="548"/>
    </row>
    <row r="8" spans="1:16">
      <c r="B8" s="548" t="s">
        <v>1183</v>
      </c>
      <c r="C8" s="548"/>
      <c r="D8" s="548"/>
      <c r="E8" s="548"/>
    </row>
    <row r="10" spans="1:16">
      <c r="D10" s="216"/>
      <c r="E10" s="216"/>
      <c r="F10" s="442"/>
      <c r="G10" s="442"/>
      <c r="H10" s="443" t="s">
        <v>1096</v>
      </c>
      <c r="I10" s="443"/>
      <c r="J10" s="653"/>
      <c r="K10" s="653"/>
      <c r="L10" s="653"/>
      <c r="M10" s="653"/>
      <c r="N10" s="653"/>
      <c r="O10" s="653"/>
      <c r="P10" s="653"/>
    </row>
    <row r="11" spans="1:16">
      <c r="D11" s="216"/>
      <c r="E11" s="442"/>
      <c r="F11" s="442"/>
      <c r="G11" s="442"/>
      <c r="H11" s="442"/>
      <c r="I11" s="442"/>
      <c r="J11" s="216"/>
      <c r="K11" s="216"/>
      <c r="L11" s="216"/>
      <c r="M11" s="216"/>
      <c r="N11" s="216"/>
      <c r="O11" s="216"/>
      <c r="P11" s="216"/>
    </row>
    <row r="12" spans="1:16">
      <c r="D12" s="216"/>
      <c r="E12" s="442"/>
      <c r="F12" s="443" t="s">
        <v>1097</v>
      </c>
      <c r="G12" s="443"/>
      <c r="H12" s="653"/>
      <c r="I12" s="653"/>
      <c r="J12" s="653"/>
      <c r="K12" s="653"/>
      <c r="L12" s="653"/>
      <c r="M12" s="653"/>
      <c r="N12" s="653"/>
      <c r="O12" s="653"/>
      <c r="P12" s="653"/>
    </row>
    <row r="13" spans="1:16">
      <c r="D13" s="216"/>
      <c r="E13" s="442"/>
      <c r="F13" s="442"/>
      <c r="G13" s="443"/>
      <c r="H13" s="442"/>
      <c r="I13" s="442"/>
      <c r="J13" s="216"/>
      <c r="K13" s="161"/>
      <c r="L13" s="161"/>
      <c r="M13" s="467"/>
      <c r="N13" s="467"/>
      <c r="O13" s="216"/>
      <c r="P13" s="216"/>
    </row>
    <row r="14" spans="1:16" ht="14.25">
      <c r="D14" s="216"/>
      <c r="E14" s="442"/>
      <c r="F14" s="443" t="s">
        <v>1098</v>
      </c>
      <c r="G14" s="216"/>
      <c r="H14" s="651"/>
      <c r="I14" s="651"/>
      <c r="J14" s="651"/>
      <c r="K14" s="651"/>
      <c r="L14" s="651"/>
      <c r="M14" s="651"/>
      <c r="N14" s="467"/>
      <c r="O14" s="430"/>
      <c r="P14" s="289"/>
    </row>
    <row r="18" spans="1:16">
      <c r="A18" s="535"/>
      <c r="B18" s="482"/>
      <c r="C18" s="483"/>
      <c r="D18" s="1183" t="s">
        <v>1099</v>
      </c>
      <c r="E18" s="1184"/>
      <c r="F18" s="1185"/>
      <c r="G18" s="482"/>
      <c r="H18" s="482"/>
      <c r="I18" s="483"/>
      <c r="J18" s="482"/>
      <c r="K18" s="482"/>
      <c r="L18" s="482"/>
      <c r="M18" s="483"/>
      <c r="N18" s="482"/>
      <c r="O18" s="482"/>
      <c r="P18" s="483"/>
    </row>
    <row r="19" spans="1:16">
      <c r="A19" s="1192" t="s">
        <v>1100</v>
      </c>
      <c r="B19" s="1193"/>
      <c r="C19" s="1194"/>
      <c r="D19" s="1186"/>
      <c r="E19" s="1187"/>
      <c r="F19" s="1188"/>
      <c r="G19" s="1192" t="s">
        <v>192</v>
      </c>
      <c r="H19" s="1193"/>
      <c r="I19" s="1194"/>
      <c r="J19" s="1192" t="s">
        <v>1101</v>
      </c>
      <c r="K19" s="1193"/>
      <c r="L19" s="1193"/>
      <c r="M19" s="1194"/>
      <c r="N19" s="1192" t="s">
        <v>683</v>
      </c>
      <c r="O19" s="1193"/>
      <c r="P19" s="1194"/>
    </row>
    <row r="20" spans="1:16">
      <c r="A20" s="536"/>
      <c r="B20" s="32"/>
      <c r="C20" s="537"/>
      <c r="D20" s="1189"/>
      <c r="E20" s="1190"/>
      <c r="F20" s="1191"/>
      <c r="G20" s="32"/>
      <c r="H20" s="32"/>
      <c r="I20" s="537"/>
      <c r="J20" s="32"/>
      <c r="K20" s="32"/>
      <c r="L20" s="32"/>
      <c r="M20" s="537"/>
      <c r="N20" s="32"/>
      <c r="O20" s="32"/>
      <c r="P20" s="537"/>
    </row>
    <row r="21" spans="1:16">
      <c r="A21" s="1195"/>
      <c r="B21" s="1196"/>
      <c r="C21" s="1197"/>
      <c r="D21" s="1204" t="s">
        <v>229</v>
      </c>
      <c r="E21" s="1205"/>
      <c r="F21" s="1206"/>
      <c r="G21" s="1195"/>
      <c r="H21" s="1196"/>
      <c r="I21" s="1197"/>
      <c r="J21" s="538"/>
      <c r="K21" s="539"/>
      <c r="L21" s="539"/>
      <c r="M21" s="540"/>
      <c r="N21" s="1204"/>
      <c r="O21" s="1205"/>
      <c r="P21" s="1206"/>
    </row>
    <row r="22" spans="1:16">
      <c r="A22" s="1198"/>
      <c r="B22" s="1199"/>
      <c r="C22" s="1200"/>
      <c r="D22" s="1207"/>
      <c r="E22" s="1208"/>
      <c r="F22" s="1209"/>
      <c r="G22" s="1198"/>
      <c r="H22" s="1199"/>
      <c r="I22" s="1200"/>
      <c r="J22" s="654" t="s">
        <v>1218</v>
      </c>
      <c r="K22" s="655"/>
      <c r="L22" s="655"/>
      <c r="M22" s="656"/>
      <c r="N22" s="1207"/>
      <c r="O22" s="1208"/>
      <c r="P22" s="1209"/>
    </row>
    <row r="23" spans="1:16">
      <c r="A23" s="1201"/>
      <c r="B23" s="1202"/>
      <c r="C23" s="1203"/>
      <c r="D23" s="1210"/>
      <c r="E23" s="1211"/>
      <c r="F23" s="1212"/>
      <c r="G23" s="1201"/>
      <c r="H23" s="1202"/>
      <c r="I23" s="1203"/>
      <c r="J23" s="541"/>
      <c r="K23" s="542"/>
      <c r="L23" s="542"/>
      <c r="M23" s="543"/>
      <c r="N23" s="1210"/>
      <c r="O23" s="1211"/>
      <c r="P23" s="1212"/>
    </row>
    <row r="24" spans="1:16">
      <c r="A24" s="1195"/>
      <c r="B24" s="1196"/>
      <c r="C24" s="1197"/>
      <c r="D24" s="1204" t="s">
        <v>229</v>
      </c>
      <c r="E24" s="1205"/>
      <c r="F24" s="1206"/>
      <c r="G24" s="1195"/>
      <c r="H24" s="1196"/>
      <c r="I24" s="1197"/>
      <c r="J24" s="538"/>
      <c r="K24" s="539"/>
      <c r="L24" s="539"/>
      <c r="M24" s="540"/>
      <c r="N24" s="1204"/>
      <c r="O24" s="1205"/>
      <c r="P24" s="1206"/>
    </row>
    <row r="25" spans="1:16">
      <c r="A25" s="1198"/>
      <c r="B25" s="1199"/>
      <c r="C25" s="1200"/>
      <c r="D25" s="1207"/>
      <c r="E25" s="1208"/>
      <c r="F25" s="1209"/>
      <c r="G25" s="1198"/>
      <c r="H25" s="1199"/>
      <c r="I25" s="1200"/>
      <c r="J25" s="654" t="s">
        <v>1218</v>
      </c>
      <c r="K25" s="655"/>
      <c r="L25" s="655"/>
      <c r="M25" s="656"/>
      <c r="N25" s="1207"/>
      <c r="O25" s="1208"/>
      <c r="P25" s="1209"/>
    </row>
    <row r="26" spans="1:16">
      <c r="A26" s="1201"/>
      <c r="B26" s="1202"/>
      <c r="C26" s="1203"/>
      <c r="D26" s="1210"/>
      <c r="E26" s="1211"/>
      <c r="F26" s="1212"/>
      <c r="G26" s="1201"/>
      <c r="H26" s="1202"/>
      <c r="I26" s="1203"/>
      <c r="J26" s="541"/>
      <c r="K26" s="542"/>
      <c r="L26" s="542"/>
      <c r="M26" s="543"/>
      <c r="N26" s="1210"/>
      <c r="O26" s="1211"/>
      <c r="P26" s="1212"/>
    </row>
    <row r="27" spans="1:16">
      <c r="A27" s="1195"/>
      <c r="B27" s="1196"/>
      <c r="C27" s="1197"/>
      <c r="D27" s="1204" t="s">
        <v>229</v>
      </c>
      <c r="E27" s="1205"/>
      <c r="F27" s="1206"/>
      <c r="G27" s="1195"/>
      <c r="H27" s="1196"/>
      <c r="I27" s="1197"/>
      <c r="J27" s="538"/>
      <c r="K27" s="539"/>
      <c r="L27" s="539"/>
      <c r="M27" s="540"/>
      <c r="N27" s="1204"/>
      <c r="O27" s="1205"/>
      <c r="P27" s="1206"/>
    </row>
    <row r="28" spans="1:16">
      <c r="A28" s="1198"/>
      <c r="B28" s="1199"/>
      <c r="C28" s="1200"/>
      <c r="D28" s="1207"/>
      <c r="E28" s="1208"/>
      <c r="F28" s="1209"/>
      <c r="G28" s="1198"/>
      <c r="H28" s="1199"/>
      <c r="I28" s="1200"/>
      <c r="J28" s="654" t="s">
        <v>1218</v>
      </c>
      <c r="K28" s="655"/>
      <c r="L28" s="655"/>
      <c r="M28" s="656"/>
      <c r="N28" s="1207"/>
      <c r="O28" s="1208"/>
      <c r="P28" s="1209"/>
    </row>
    <row r="29" spans="1:16">
      <c r="A29" s="1201"/>
      <c r="B29" s="1202"/>
      <c r="C29" s="1203"/>
      <c r="D29" s="1210"/>
      <c r="E29" s="1211"/>
      <c r="F29" s="1212"/>
      <c r="G29" s="1201"/>
      <c r="H29" s="1202"/>
      <c r="I29" s="1203"/>
      <c r="J29" s="541"/>
      <c r="K29" s="542"/>
      <c r="L29" s="542"/>
      <c r="M29" s="543"/>
      <c r="N29" s="1210"/>
      <c r="O29" s="1211"/>
      <c r="P29" s="1212"/>
    </row>
    <row r="30" spans="1:16">
      <c r="A30" s="1195"/>
      <c r="B30" s="1196"/>
      <c r="C30" s="1197"/>
      <c r="D30" s="1204" t="s">
        <v>229</v>
      </c>
      <c r="E30" s="1205"/>
      <c r="F30" s="1206"/>
      <c r="G30" s="1195"/>
      <c r="H30" s="1196"/>
      <c r="I30" s="1197"/>
      <c r="J30" s="538"/>
      <c r="K30" s="539"/>
      <c r="L30" s="539"/>
      <c r="M30" s="540"/>
      <c r="N30" s="1204"/>
      <c r="O30" s="1205"/>
      <c r="P30" s="1206"/>
    </row>
    <row r="31" spans="1:16">
      <c r="A31" s="1198"/>
      <c r="B31" s="1199"/>
      <c r="C31" s="1200"/>
      <c r="D31" s="1207"/>
      <c r="E31" s="1208"/>
      <c r="F31" s="1209"/>
      <c r="G31" s="1198"/>
      <c r="H31" s="1199"/>
      <c r="I31" s="1200"/>
      <c r="J31" s="654" t="s">
        <v>1218</v>
      </c>
      <c r="K31" s="655"/>
      <c r="L31" s="655"/>
      <c r="M31" s="656"/>
      <c r="N31" s="1207"/>
      <c r="O31" s="1208"/>
      <c r="P31" s="1209"/>
    </row>
    <row r="32" spans="1:16">
      <c r="A32" s="1201"/>
      <c r="B32" s="1202"/>
      <c r="C32" s="1203"/>
      <c r="D32" s="1210"/>
      <c r="E32" s="1211"/>
      <c r="F32" s="1212"/>
      <c r="G32" s="1201"/>
      <c r="H32" s="1202"/>
      <c r="I32" s="1203"/>
      <c r="J32" s="541"/>
      <c r="K32" s="542"/>
      <c r="L32" s="542"/>
      <c r="M32" s="543"/>
      <c r="N32" s="1210"/>
      <c r="O32" s="1211"/>
      <c r="P32" s="1212"/>
    </row>
    <row r="33" spans="1:16">
      <c r="A33" s="1195"/>
      <c r="B33" s="1196"/>
      <c r="C33" s="1197"/>
      <c r="D33" s="1204" t="s">
        <v>229</v>
      </c>
      <c r="E33" s="1205"/>
      <c r="F33" s="1206"/>
      <c r="G33" s="1195"/>
      <c r="H33" s="1196"/>
      <c r="I33" s="1197"/>
      <c r="J33" s="538"/>
      <c r="K33" s="539"/>
      <c r="L33" s="539"/>
      <c r="M33" s="540"/>
      <c r="N33" s="1204"/>
      <c r="O33" s="1205"/>
      <c r="P33" s="1206"/>
    </row>
    <row r="34" spans="1:16">
      <c r="A34" s="1198"/>
      <c r="B34" s="1199"/>
      <c r="C34" s="1200"/>
      <c r="D34" s="1207"/>
      <c r="E34" s="1208"/>
      <c r="F34" s="1209"/>
      <c r="G34" s="1198"/>
      <c r="H34" s="1199"/>
      <c r="I34" s="1200"/>
      <c r="J34" s="654" t="s">
        <v>1218</v>
      </c>
      <c r="K34" s="655"/>
      <c r="L34" s="655"/>
      <c r="M34" s="656"/>
      <c r="N34" s="1207"/>
      <c r="O34" s="1208"/>
      <c r="P34" s="1209"/>
    </row>
    <row r="35" spans="1:16">
      <c r="A35" s="1201"/>
      <c r="B35" s="1202"/>
      <c r="C35" s="1203"/>
      <c r="D35" s="1210"/>
      <c r="E35" s="1211"/>
      <c r="F35" s="1212"/>
      <c r="G35" s="1201"/>
      <c r="H35" s="1202"/>
      <c r="I35" s="1203"/>
      <c r="J35" s="541"/>
      <c r="K35" s="542"/>
      <c r="L35" s="542"/>
      <c r="M35" s="543"/>
      <c r="N35" s="1210"/>
      <c r="O35" s="1211"/>
      <c r="P35" s="1212"/>
    </row>
    <row r="36" spans="1:16">
      <c r="A36" s="1195"/>
      <c r="B36" s="1196"/>
      <c r="C36" s="1197"/>
      <c r="D36" s="1204" t="s">
        <v>229</v>
      </c>
      <c r="E36" s="1205"/>
      <c r="F36" s="1206"/>
      <c r="G36" s="1195"/>
      <c r="H36" s="1196"/>
      <c r="I36" s="1197"/>
      <c r="J36" s="538"/>
      <c r="K36" s="539"/>
      <c r="L36" s="539"/>
      <c r="M36" s="540"/>
      <c r="N36" s="1204"/>
      <c r="O36" s="1205"/>
      <c r="P36" s="1206"/>
    </row>
    <row r="37" spans="1:16">
      <c r="A37" s="1198"/>
      <c r="B37" s="1199"/>
      <c r="C37" s="1200"/>
      <c r="D37" s="1207"/>
      <c r="E37" s="1208"/>
      <c r="F37" s="1209"/>
      <c r="G37" s="1198"/>
      <c r="H37" s="1199"/>
      <c r="I37" s="1200"/>
      <c r="J37" s="654" t="s">
        <v>1218</v>
      </c>
      <c r="K37" s="655"/>
      <c r="L37" s="655"/>
      <c r="M37" s="656"/>
      <c r="N37" s="1207"/>
      <c r="O37" s="1208"/>
      <c r="P37" s="1209"/>
    </row>
    <row r="38" spans="1:16">
      <c r="A38" s="1201"/>
      <c r="B38" s="1202"/>
      <c r="C38" s="1203"/>
      <c r="D38" s="1210"/>
      <c r="E38" s="1211"/>
      <c r="F38" s="1212"/>
      <c r="G38" s="1201"/>
      <c r="H38" s="1202"/>
      <c r="I38" s="1203"/>
      <c r="J38" s="541"/>
      <c r="K38" s="542"/>
      <c r="L38" s="542"/>
      <c r="M38" s="543"/>
      <c r="N38" s="1210"/>
      <c r="O38" s="1211"/>
      <c r="P38" s="1212"/>
    </row>
    <row r="39" spans="1:16">
      <c r="A39" s="1195"/>
      <c r="B39" s="1196"/>
      <c r="C39" s="1197"/>
      <c r="D39" s="1204" t="s">
        <v>229</v>
      </c>
      <c r="E39" s="1205"/>
      <c r="F39" s="1206"/>
      <c r="G39" s="1195"/>
      <c r="H39" s="1196"/>
      <c r="I39" s="1197"/>
      <c r="J39" s="538"/>
      <c r="K39" s="539"/>
      <c r="L39" s="539"/>
      <c r="M39" s="540"/>
      <c r="N39" s="1204"/>
      <c r="O39" s="1205"/>
      <c r="P39" s="1206"/>
    </row>
    <row r="40" spans="1:16">
      <c r="A40" s="1198"/>
      <c r="B40" s="1199"/>
      <c r="C40" s="1200"/>
      <c r="D40" s="1207"/>
      <c r="E40" s="1208"/>
      <c r="F40" s="1209"/>
      <c r="G40" s="1198"/>
      <c r="H40" s="1199"/>
      <c r="I40" s="1200"/>
      <c r="J40" s="654" t="s">
        <v>1218</v>
      </c>
      <c r="K40" s="655"/>
      <c r="L40" s="655"/>
      <c r="M40" s="656"/>
      <c r="N40" s="1207"/>
      <c r="O40" s="1208"/>
      <c r="P40" s="1209"/>
    </row>
    <row r="41" spans="1:16">
      <c r="A41" s="1201"/>
      <c r="B41" s="1202"/>
      <c r="C41" s="1203"/>
      <c r="D41" s="1210"/>
      <c r="E41" s="1211"/>
      <c r="F41" s="1212"/>
      <c r="G41" s="1201"/>
      <c r="H41" s="1202"/>
      <c r="I41" s="1203"/>
      <c r="J41" s="541"/>
      <c r="K41" s="542"/>
      <c r="L41" s="542"/>
      <c r="M41" s="543"/>
      <c r="N41" s="1210"/>
      <c r="O41" s="1211"/>
      <c r="P41" s="1212"/>
    </row>
    <row r="42" spans="1:16">
      <c r="A42" s="1195"/>
      <c r="B42" s="1196"/>
      <c r="C42" s="1197"/>
      <c r="D42" s="1204" t="s">
        <v>229</v>
      </c>
      <c r="E42" s="1205"/>
      <c r="F42" s="1206"/>
      <c r="G42" s="1195"/>
      <c r="H42" s="1196"/>
      <c r="I42" s="1197"/>
      <c r="J42" s="538"/>
      <c r="K42" s="539"/>
      <c r="L42" s="539"/>
      <c r="M42" s="540"/>
      <c r="N42" s="1204"/>
      <c r="O42" s="1205"/>
      <c r="P42" s="1206"/>
    </row>
    <row r="43" spans="1:16">
      <c r="A43" s="1198"/>
      <c r="B43" s="1199"/>
      <c r="C43" s="1200"/>
      <c r="D43" s="1207"/>
      <c r="E43" s="1208"/>
      <c r="F43" s="1209"/>
      <c r="G43" s="1198"/>
      <c r="H43" s="1199"/>
      <c r="I43" s="1200"/>
      <c r="J43" s="654" t="s">
        <v>1218</v>
      </c>
      <c r="K43" s="655"/>
      <c r="L43" s="655"/>
      <c r="M43" s="656"/>
      <c r="N43" s="1207"/>
      <c r="O43" s="1208"/>
      <c r="P43" s="1209"/>
    </row>
    <row r="44" spans="1:16">
      <c r="A44" s="1201"/>
      <c r="B44" s="1202"/>
      <c r="C44" s="1203"/>
      <c r="D44" s="1210"/>
      <c r="E44" s="1211"/>
      <c r="F44" s="1212"/>
      <c r="G44" s="1201"/>
      <c r="H44" s="1202"/>
      <c r="I44" s="1203"/>
      <c r="J44" s="541"/>
      <c r="K44" s="542"/>
      <c r="L44" s="542"/>
      <c r="M44" s="543"/>
      <c r="N44" s="1210"/>
      <c r="O44" s="1211"/>
      <c r="P44" s="1212"/>
    </row>
    <row r="45" spans="1:16">
      <c r="A45" s="1195"/>
      <c r="B45" s="1196"/>
      <c r="C45" s="1197"/>
      <c r="D45" s="1204" t="s">
        <v>229</v>
      </c>
      <c r="E45" s="1205"/>
      <c r="F45" s="1206"/>
      <c r="G45" s="1195"/>
      <c r="H45" s="1196"/>
      <c r="I45" s="1197"/>
      <c r="J45" s="538"/>
      <c r="K45" s="539"/>
      <c r="L45" s="539"/>
      <c r="M45" s="540"/>
      <c r="N45" s="1204"/>
      <c r="O45" s="1205"/>
      <c r="P45" s="1206"/>
    </row>
    <row r="46" spans="1:16">
      <c r="A46" s="1198"/>
      <c r="B46" s="1199"/>
      <c r="C46" s="1200"/>
      <c r="D46" s="1207"/>
      <c r="E46" s="1208"/>
      <c r="F46" s="1209"/>
      <c r="G46" s="1198"/>
      <c r="H46" s="1199"/>
      <c r="I46" s="1200"/>
      <c r="J46" s="654" t="s">
        <v>1218</v>
      </c>
      <c r="K46" s="655"/>
      <c r="L46" s="655"/>
      <c r="M46" s="656"/>
      <c r="N46" s="1207"/>
      <c r="O46" s="1208"/>
      <c r="P46" s="1209"/>
    </row>
    <row r="47" spans="1:16">
      <c r="A47" s="1201"/>
      <c r="B47" s="1202"/>
      <c r="C47" s="1203"/>
      <c r="D47" s="1210"/>
      <c r="E47" s="1211"/>
      <c r="F47" s="1212"/>
      <c r="G47" s="1201"/>
      <c r="H47" s="1202"/>
      <c r="I47" s="1203"/>
      <c r="J47" s="541"/>
      <c r="K47" s="542"/>
      <c r="L47" s="542"/>
      <c r="M47" s="543"/>
      <c r="N47" s="1210"/>
      <c r="O47" s="1211"/>
      <c r="P47" s="1212"/>
    </row>
    <row r="48" spans="1:16">
      <c r="A48" s="1195"/>
      <c r="B48" s="1196"/>
      <c r="C48" s="1197"/>
      <c r="D48" s="1204" t="s">
        <v>229</v>
      </c>
      <c r="E48" s="1205"/>
      <c r="F48" s="1206"/>
      <c r="G48" s="1195"/>
      <c r="H48" s="1196"/>
      <c r="I48" s="1197"/>
      <c r="J48" s="538"/>
      <c r="K48" s="539"/>
      <c r="L48" s="539"/>
      <c r="M48" s="540"/>
      <c r="N48" s="1204"/>
      <c r="O48" s="1205"/>
      <c r="P48" s="1206"/>
    </row>
    <row r="49" spans="1:16">
      <c r="A49" s="1198"/>
      <c r="B49" s="1199"/>
      <c r="C49" s="1200"/>
      <c r="D49" s="1207"/>
      <c r="E49" s="1208"/>
      <c r="F49" s="1209"/>
      <c r="G49" s="1198"/>
      <c r="H49" s="1199"/>
      <c r="I49" s="1200"/>
      <c r="J49" s="654" t="s">
        <v>1218</v>
      </c>
      <c r="K49" s="655"/>
      <c r="L49" s="655"/>
      <c r="M49" s="656"/>
      <c r="N49" s="1207"/>
      <c r="O49" s="1208"/>
      <c r="P49" s="1209"/>
    </row>
    <row r="50" spans="1:16">
      <c r="A50" s="1201"/>
      <c r="B50" s="1202"/>
      <c r="C50" s="1203"/>
      <c r="D50" s="1210"/>
      <c r="E50" s="1211"/>
      <c r="F50" s="1212"/>
      <c r="G50" s="1201"/>
      <c r="H50" s="1202"/>
      <c r="I50" s="1203"/>
      <c r="J50" s="541"/>
      <c r="K50" s="542"/>
      <c r="L50" s="542"/>
      <c r="M50" s="543"/>
      <c r="N50" s="1210"/>
      <c r="O50" s="1211"/>
      <c r="P50" s="1212"/>
    </row>
    <row r="51" spans="1:16">
      <c r="A51" s="1195"/>
      <c r="B51" s="1196"/>
      <c r="C51" s="1197"/>
      <c r="D51" s="1204" t="s">
        <v>229</v>
      </c>
      <c r="E51" s="1205"/>
      <c r="F51" s="1206"/>
      <c r="G51" s="1195"/>
      <c r="H51" s="1196"/>
      <c r="I51" s="1197"/>
      <c r="J51" s="538"/>
      <c r="K51" s="539"/>
      <c r="L51" s="539"/>
      <c r="M51" s="540"/>
      <c r="N51" s="1204"/>
      <c r="O51" s="1205"/>
      <c r="P51" s="1206"/>
    </row>
    <row r="52" spans="1:16">
      <c r="A52" s="1198"/>
      <c r="B52" s="1199"/>
      <c r="C52" s="1200"/>
      <c r="D52" s="1207"/>
      <c r="E52" s="1208"/>
      <c r="F52" s="1209"/>
      <c r="G52" s="1198"/>
      <c r="H52" s="1199"/>
      <c r="I52" s="1200"/>
      <c r="J52" s="654" t="s">
        <v>1218</v>
      </c>
      <c r="K52" s="655"/>
      <c r="L52" s="655"/>
      <c r="M52" s="656"/>
      <c r="N52" s="1207"/>
      <c r="O52" s="1208"/>
      <c r="P52" s="1209"/>
    </row>
    <row r="53" spans="1:16">
      <c r="A53" s="1201"/>
      <c r="B53" s="1202"/>
      <c r="C53" s="1203"/>
      <c r="D53" s="1210"/>
      <c r="E53" s="1211"/>
      <c r="F53" s="1212"/>
      <c r="G53" s="1201"/>
      <c r="H53" s="1202"/>
      <c r="I53" s="1203"/>
      <c r="J53" s="541"/>
      <c r="K53" s="542"/>
      <c r="L53" s="542"/>
      <c r="M53" s="543"/>
      <c r="N53" s="1210"/>
      <c r="O53" s="1211"/>
      <c r="P53" s="1212"/>
    </row>
    <row r="54" spans="1:16">
      <c r="A54" s="1195"/>
      <c r="B54" s="1196"/>
      <c r="C54" s="1197"/>
      <c r="D54" s="1204" t="s">
        <v>229</v>
      </c>
      <c r="E54" s="1205"/>
      <c r="F54" s="1206"/>
      <c r="G54" s="1195"/>
      <c r="H54" s="1196"/>
      <c r="I54" s="1197"/>
      <c r="J54" s="538"/>
      <c r="K54" s="539"/>
      <c r="L54" s="539"/>
      <c r="M54" s="540"/>
      <c r="N54" s="1204"/>
      <c r="O54" s="1205"/>
      <c r="P54" s="1206"/>
    </row>
    <row r="55" spans="1:16">
      <c r="A55" s="1198"/>
      <c r="B55" s="1199"/>
      <c r="C55" s="1200"/>
      <c r="D55" s="1207"/>
      <c r="E55" s="1208"/>
      <c r="F55" s="1209"/>
      <c r="G55" s="1198"/>
      <c r="H55" s="1199"/>
      <c r="I55" s="1200"/>
      <c r="J55" s="654" t="s">
        <v>1218</v>
      </c>
      <c r="K55" s="655"/>
      <c r="L55" s="655"/>
      <c r="M55" s="656"/>
      <c r="N55" s="1207"/>
      <c r="O55" s="1208"/>
      <c r="P55" s="1209"/>
    </row>
    <row r="56" spans="1:16">
      <c r="A56" s="1201"/>
      <c r="B56" s="1202"/>
      <c r="C56" s="1203"/>
      <c r="D56" s="1210"/>
      <c r="E56" s="1211"/>
      <c r="F56" s="1212"/>
      <c r="G56" s="1201"/>
      <c r="H56" s="1202"/>
      <c r="I56" s="1203"/>
      <c r="J56" s="541"/>
      <c r="K56" s="542"/>
      <c r="L56" s="542"/>
      <c r="M56" s="543"/>
      <c r="N56" s="1210"/>
      <c r="O56" s="1211"/>
      <c r="P56" s="1212"/>
    </row>
    <row r="60" spans="1:16" ht="14.25">
      <c r="A60" s="289" t="s">
        <v>1376</v>
      </c>
    </row>
    <row r="62" spans="1:16">
      <c r="A62" t="s">
        <v>1102</v>
      </c>
    </row>
    <row r="63" spans="1:16">
      <c r="A63" t="s">
        <v>1103</v>
      </c>
    </row>
    <row r="65" spans="1:1">
      <c r="A65" t="s">
        <v>1212</v>
      </c>
    </row>
    <row r="67" spans="1:1">
      <c r="A67" t="s">
        <v>1213</v>
      </c>
    </row>
    <row r="68" spans="1:1">
      <c r="A68" t="s">
        <v>1214</v>
      </c>
    </row>
    <row r="69" spans="1:1">
      <c r="A69" t="s">
        <v>1215</v>
      </c>
    </row>
    <row r="70" spans="1:1">
      <c r="A70" t="s">
        <v>1217</v>
      </c>
    </row>
    <row r="71" spans="1:1">
      <c r="A71" t="s">
        <v>1216</v>
      </c>
    </row>
    <row r="72" spans="1:1">
      <c r="A72" t="s">
        <v>1377</v>
      </c>
    </row>
    <row r="73" spans="1:1">
      <c r="A73" t="s">
        <v>1378</v>
      </c>
    </row>
    <row r="74" spans="1:1">
      <c r="A74" t="s">
        <v>1379</v>
      </c>
    </row>
    <row r="75" spans="1:1">
      <c r="A75" t="s">
        <v>1380</v>
      </c>
    </row>
  </sheetData>
  <mergeCells count="54">
    <mergeCell ref="A54:C56"/>
    <mergeCell ref="D54:F56"/>
    <mergeCell ref="G54:I56"/>
    <mergeCell ref="N54:P56"/>
    <mergeCell ref="A51:C53"/>
    <mergeCell ref="D51:F53"/>
    <mergeCell ref="G51:I53"/>
    <mergeCell ref="N51:P53"/>
    <mergeCell ref="A48:C50"/>
    <mergeCell ref="D48:F50"/>
    <mergeCell ref="G48:I50"/>
    <mergeCell ref="N48:P50"/>
    <mergeCell ref="A45:C47"/>
    <mergeCell ref="D45:F47"/>
    <mergeCell ref="G45:I47"/>
    <mergeCell ref="N45:P47"/>
    <mergeCell ref="A42:C44"/>
    <mergeCell ref="D42:F44"/>
    <mergeCell ref="G42:I44"/>
    <mergeCell ref="N42:P44"/>
    <mergeCell ref="A39:C41"/>
    <mergeCell ref="D39:F41"/>
    <mergeCell ref="G39:I41"/>
    <mergeCell ref="N39:P41"/>
    <mergeCell ref="A36:C38"/>
    <mergeCell ref="D36:F38"/>
    <mergeCell ref="G36:I38"/>
    <mergeCell ref="N36:P38"/>
    <mergeCell ref="A33:C35"/>
    <mergeCell ref="D33:F35"/>
    <mergeCell ref="G33:I35"/>
    <mergeCell ref="N33:P35"/>
    <mergeCell ref="A30:C32"/>
    <mergeCell ref="D30:F32"/>
    <mergeCell ref="G30:I32"/>
    <mergeCell ref="N30:P32"/>
    <mergeCell ref="A27:C29"/>
    <mergeCell ref="D27:F29"/>
    <mergeCell ref="G27:I29"/>
    <mergeCell ref="N27:P29"/>
    <mergeCell ref="A24:C26"/>
    <mergeCell ref="D24:F26"/>
    <mergeCell ref="G24:I26"/>
    <mergeCell ref="N24:P26"/>
    <mergeCell ref="A21:C23"/>
    <mergeCell ref="D21:F23"/>
    <mergeCell ref="G21:I23"/>
    <mergeCell ref="N21:P23"/>
    <mergeCell ref="A3:P3"/>
    <mergeCell ref="D18:F20"/>
    <mergeCell ref="A19:C19"/>
    <mergeCell ref="G19:I19"/>
    <mergeCell ref="J19:M19"/>
    <mergeCell ref="N19:P19"/>
  </mergeCells>
  <phoneticPr fontId="3"/>
  <pageMargins left="0.78740157480314965" right="0.19685039370078741" top="0.78740157480314965" bottom="0.78740157480314965"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　,衆議院議員,参議院議員"</xm:f>
          </x14:formula1>
          <xm:sqref>D21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D65556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D131092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D196628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D262164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D327700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D393236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D458772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D524308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D589844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D655380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D720916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D786452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D851988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D917524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D983060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 WVL983063 D27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D65562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D131098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D196634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D262170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D327706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D393242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D458778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D524314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D589850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D655386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D720922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D786458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D851994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D917530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D983066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D33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D65568 IZ65568 SV65568 ACR65568 AMN65568 AWJ65568 BGF65568 BQB65568 BZX65568 CJT65568 CTP65568 DDL65568 DNH65568 DXD65568 EGZ65568 EQV65568 FAR65568 FKN65568 FUJ65568 GEF65568 GOB65568 GXX65568 HHT65568 HRP65568 IBL65568 ILH65568 IVD65568 JEZ65568 JOV65568 JYR65568 KIN65568 KSJ65568 LCF65568 LMB65568 LVX65568 MFT65568 MPP65568 MZL65568 NJH65568 NTD65568 OCZ65568 OMV65568 OWR65568 PGN65568 PQJ65568 QAF65568 QKB65568 QTX65568 RDT65568 RNP65568 RXL65568 SHH65568 SRD65568 TAZ65568 TKV65568 TUR65568 UEN65568 UOJ65568 UYF65568 VIB65568 VRX65568 WBT65568 WLP65568 WVL65568 D131104 IZ131104 SV131104 ACR131104 AMN131104 AWJ131104 BGF131104 BQB131104 BZX131104 CJT131104 CTP131104 DDL131104 DNH131104 DXD131104 EGZ131104 EQV131104 FAR131104 FKN131104 FUJ131104 GEF131104 GOB131104 GXX131104 HHT131104 HRP131104 IBL131104 ILH131104 IVD131104 JEZ131104 JOV131104 JYR131104 KIN131104 KSJ131104 LCF131104 LMB131104 LVX131104 MFT131104 MPP131104 MZL131104 NJH131104 NTD131104 OCZ131104 OMV131104 OWR131104 PGN131104 PQJ131104 QAF131104 QKB131104 QTX131104 RDT131104 RNP131104 RXL131104 SHH131104 SRD131104 TAZ131104 TKV131104 TUR131104 UEN131104 UOJ131104 UYF131104 VIB131104 VRX131104 WBT131104 WLP131104 WVL131104 D196640 IZ196640 SV196640 ACR196640 AMN196640 AWJ196640 BGF196640 BQB196640 BZX196640 CJT196640 CTP196640 DDL196640 DNH196640 DXD196640 EGZ196640 EQV196640 FAR196640 FKN196640 FUJ196640 GEF196640 GOB196640 GXX196640 HHT196640 HRP196640 IBL196640 ILH196640 IVD196640 JEZ196640 JOV196640 JYR196640 KIN196640 KSJ196640 LCF196640 LMB196640 LVX196640 MFT196640 MPP196640 MZL196640 NJH196640 NTD196640 OCZ196640 OMV196640 OWR196640 PGN196640 PQJ196640 QAF196640 QKB196640 QTX196640 RDT196640 RNP196640 RXL196640 SHH196640 SRD196640 TAZ196640 TKV196640 TUR196640 UEN196640 UOJ196640 UYF196640 VIB196640 VRX196640 WBT196640 WLP196640 WVL196640 D262176 IZ262176 SV262176 ACR262176 AMN262176 AWJ262176 BGF262176 BQB262176 BZX262176 CJT262176 CTP262176 DDL262176 DNH262176 DXD262176 EGZ262176 EQV262176 FAR262176 FKN262176 FUJ262176 GEF262176 GOB262176 GXX262176 HHT262176 HRP262176 IBL262176 ILH262176 IVD262176 JEZ262176 JOV262176 JYR262176 KIN262176 KSJ262176 LCF262176 LMB262176 LVX262176 MFT262176 MPP262176 MZL262176 NJH262176 NTD262176 OCZ262176 OMV262176 OWR262176 PGN262176 PQJ262176 QAF262176 QKB262176 QTX262176 RDT262176 RNP262176 RXL262176 SHH262176 SRD262176 TAZ262176 TKV262176 TUR262176 UEN262176 UOJ262176 UYF262176 VIB262176 VRX262176 WBT262176 WLP262176 WVL262176 D327712 IZ327712 SV327712 ACR327712 AMN327712 AWJ327712 BGF327712 BQB327712 BZX327712 CJT327712 CTP327712 DDL327712 DNH327712 DXD327712 EGZ327712 EQV327712 FAR327712 FKN327712 FUJ327712 GEF327712 GOB327712 GXX327712 HHT327712 HRP327712 IBL327712 ILH327712 IVD327712 JEZ327712 JOV327712 JYR327712 KIN327712 KSJ327712 LCF327712 LMB327712 LVX327712 MFT327712 MPP327712 MZL327712 NJH327712 NTD327712 OCZ327712 OMV327712 OWR327712 PGN327712 PQJ327712 QAF327712 QKB327712 QTX327712 RDT327712 RNP327712 RXL327712 SHH327712 SRD327712 TAZ327712 TKV327712 TUR327712 UEN327712 UOJ327712 UYF327712 VIB327712 VRX327712 WBT327712 WLP327712 WVL327712 D393248 IZ393248 SV393248 ACR393248 AMN393248 AWJ393248 BGF393248 BQB393248 BZX393248 CJT393248 CTP393248 DDL393248 DNH393248 DXD393248 EGZ393248 EQV393248 FAR393248 FKN393248 FUJ393248 GEF393248 GOB393248 GXX393248 HHT393248 HRP393248 IBL393248 ILH393248 IVD393248 JEZ393248 JOV393248 JYR393248 KIN393248 KSJ393248 LCF393248 LMB393248 LVX393248 MFT393248 MPP393248 MZL393248 NJH393248 NTD393248 OCZ393248 OMV393248 OWR393248 PGN393248 PQJ393248 QAF393248 QKB393248 QTX393248 RDT393248 RNP393248 RXL393248 SHH393248 SRD393248 TAZ393248 TKV393248 TUR393248 UEN393248 UOJ393248 UYF393248 VIB393248 VRX393248 WBT393248 WLP393248 WVL393248 D458784 IZ458784 SV458784 ACR458784 AMN458784 AWJ458784 BGF458784 BQB458784 BZX458784 CJT458784 CTP458784 DDL458784 DNH458784 DXD458784 EGZ458784 EQV458784 FAR458784 FKN458784 FUJ458784 GEF458784 GOB458784 GXX458784 HHT458784 HRP458784 IBL458784 ILH458784 IVD458784 JEZ458784 JOV458784 JYR458784 KIN458784 KSJ458784 LCF458784 LMB458784 LVX458784 MFT458784 MPP458784 MZL458784 NJH458784 NTD458784 OCZ458784 OMV458784 OWR458784 PGN458784 PQJ458784 QAF458784 QKB458784 QTX458784 RDT458784 RNP458784 RXL458784 SHH458784 SRD458784 TAZ458784 TKV458784 TUR458784 UEN458784 UOJ458784 UYF458784 VIB458784 VRX458784 WBT458784 WLP458784 WVL458784 D524320 IZ524320 SV524320 ACR524320 AMN524320 AWJ524320 BGF524320 BQB524320 BZX524320 CJT524320 CTP524320 DDL524320 DNH524320 DXD524320 EGZ524320 EQV524320 FAR524320 FKN524320 FUJ524320 GEF524320 GOB524320 GXX524320 HHT524320 HRP524320 IBL524320 ILH524320 IVD524320 JEZ524320 JOV524320 JYR524320 KIN524320 KSJ524320 LCF524320 LMB524320 LVX524320 MFT524320 MPP524320 MZL524320 NJH524320 NTD524320 OCZ524320 OMV524320 OWR524320 PGN524320 PQJ524320 QAF524320 QKB524320 QTX524320 RDT524320 RNP524320 RXL524320 SHH524320 SRD524320 TAZ524320 TKV524320 TUR524320 UEN524320 UOJ524320 UYF524320 VIB524320 VRX524320 WBT524320 WLP524320 WVL524320 D589856 IZ589856 SV589856 ACR589856 AMN589856 AWJ589856 BGF589856 BQB589856 BZX589856 CJT589856 CTP589856 DDL589856 DNH589856 DXD589856 EGZ589856 EQV589856 FAR589856 FKN589856 FUJ589856 GEF589856 GOB589856 GXX589856 HHT589856 HRP589856 IBL589856 ILH589856 IVD589856 JEZ589856 JOV589856 JYR589856 KIN589856 KSJ589856 LCF589856 LMB589856 LVX589856 MFT589856 MPP589856 MZL589856 NJH589856 NTD589856 OCZ589856 OMV589856 OWR589856 PGN589856 PQJ589856 QAF589856 QKB589856 QTX589856 RDT589856 RNP589856 RXL589856 SHH589856 SRD589856 TAZ589856 TKV589856 TUR589856 UEN589856 UOJ589856 UYF589856 VIB589856 VRX589856 WBT589856 WLP589856 WVL589856 D655392 IZ655392 SV655392 ACR655392 AMN655392 AWJ655392 BGF655392 BQB655392 BZX655392 CJT655392 CTP655392 DDL655392 DNH655392 DXD655392 EGZ655392 EQV655392 FAR655392 FKN655392 FUJ655392 GEF655392 GOB655392 GXX655392 HHT655392 HRP655392 IBL655392 ILH655392 IVD655392 JEZ655392 JOV655392 JYR655392 KIN655392 KSJ655392 LCF655392 LMB655392 LVX655392 MFT655392 MPP655392 MZL655392 NJH655392 NTD655392 OCZ655392 OMV655392 OWR655392 PGN655392 PQJ655392 QAF655392 QKB655392 QTX655392 RDT655392 RNP655392 RXL655392 SHH655392 SRD655392 TAZ655392 TKV655392 TUR655392 UEN655392 UOJ655392 UYF655392 VIB655392 VRX655392 WBT655392 WLP655392 WVL655392 D720928 IZ720928 SV720928 ACR720928 AMN720928 AWJ720928 BGF720928 BQB720928 BZX720928 CJT720928 CTP720928 DDL720928 DNH720928 DXD720928 EGZ720928 EQV720928 FAR720928 FKN720928 FUJ720928 GEF720928 GOB720928 GXX720928 HHT720928 HRP720928 IBL720928 ILH720928 IVD720928 JEZ720928 JOV720928 JYR720928 KIN720928 KSJ720928 LCF720928 LMB720928 LVX720928 MFT720928 MPP720928 MZL720928 NJH720928 NTD720928 OCZ720928 OMV720928 OWR720928 PGN720928 PQJ720928 QAF720928 QKB720928 QTX720928 RDT720928 RNP720928 RXL720928 SHH720928 SRD720928 TAZ720928 TKV720928 TUR720928 UEN720928 UOJ720928 UYF720928 VIB720928 VRX720928 WBT720928 WLP720928 WVL720928 D786464 IZ786464 SV786464 ACR786464 AMN786464 AWJ786464 BGF786464 BQB786464 BZX786464 CJT786464 CTP786464 DDL786464 DNH786464 DXD786464 EGZ786464 EQV786464 FAR786464 FKN786464 FUJ786464 GEF786464 GOB786464 GXX786464 HHT786464 HRP786464 IBL786464 ILH786464 IVD786464 JEZ786464 JOV786464 JYR786464 KIN786464 KSJ786464 LCF786464 LMB786464 LVX786464 MFT786464 MPP786464 MZL786464 NJH786464 NTD786464 OCZ786464 OMV786464 OWR786464 PGN786464 PQJ786464 QAF786464 QKB786464 QTX786464 RDT786464 RNP786464 RXL786464 SHH786464 SRD786464 TAZ786464 TKV786464 TUR786464 UEN786464 UOJ786464 UYF786464 VIB786464 VRX786464 WBT786464 WLP786464 WVL786464 D852000 IZ852000 SV852000 ACR852000 AMN852000 AWJ852000 BGF852000 BQB852000 BZX852000 CJT852000 CTP852000 DDL852000 DNH852000 DXD852000 EGZ852000 EQV852000 FAR852000 FKN852000 FUJ852000 GEF852000 GOB852000 GXX852000 HHT852000 HRP852000 IBL852000 ILH852000 IVD852000 JEZ852000 JOV852000 JYR852000 KIN852000 KSJ852000 LCF852000 LMB852000 LVX852000 MFT852000 MPP852000 MZL852000 NJH852000 NTD852000 OCZ852000 OMV852000 OWR852000 PGN852000 PQJ852000 QAF852000 QKB852000 QTX852000 RDT852000 RNP852000 RXL852000 SHH852000 SRD852000 TAZ852000 TKV852000 TUR852000 UEN852000 UOJ852000 UYF852000 VIB852000 VRX852000 WBT852000 WLP852000 WVL852000 D917536 IZ917536 SV917536 ACR917536 AMN917536 AWJ917536 BGF917536 BQB917536 BZX917536 CJT917536 CTP917536 DDL917536 DNH917536 DXD917536 EGZ917536 EQV917536 FAR917536 FKN917536 FUJ917536 GEF917536 GOB917536 GXX917536 HHT917536 HRP917536 IBL917536 ILH917536 IVD917536 JEZ917536 JOV917536 JYR917536 KIN917536 KSJ917536 LCF917536 LMB917536 LVX917536 MFT917536 MPP917536 MZL917536 NJH917536 NTD917536 OCZ917536 OMV917536 OWR917536 PGN917536 PQJ917536 QAF917536 QKB917536 QTX917536 RDT917536 RNP917536 RXL917536 SHH917536 SRD917536 TAZ917536 TKV917536 TUR917536 UEN917536 UOJ917536 UYF917536 VIB917536 VRX917536 WBT917536 WLP917536 WVL917536 D983072 IZ983072 SV983072 ACR983072 AMN983072 AWJ983072 BGF983072 BQB983072 BZX983072 CJT983072 CTP983072 DDL983072 DNH983072 DXD983072 EGZ983072 EQV983072 FAR983072 FKN983072 FUJ983072 GEF983072 GOB983072 GXX983072 HHT983072 HRP983072 IBL983072 ILH983072 IVD983072 JEZ983072 JOV983072 JYR983072 KIN983072 KSJ983072 LCF983072 LMB983072 LVX983072 MFT983072 MPP983072 MZL983072 NJH983072 NTD983072 OCZ983072 OMV983072 OWR983072 PGN983072 PQJ983072 QAF983072 QKB983072 QTX983072 RDT983072 RNP983072 RXL983072 SHH983072 SRD983072 TAZ983072 TKV983072 TUR983072 UEN983072 UOJ983072 UYF983072 VIB983072 VRX983072 WBT983072 WLP983072 WVL983072 D36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D65571 IZ65571 SV65571 ACR65571 AMN65571 AWJ65571 BGF65571 BQB65571 BZX65571 CJT65571 CTP65571 DDL65571 DNH65571 DXD65571 EGZ65571 EQV65571 FAR65571 FKN65571 FUJ65571 GEF65571 GOB65571 GXX65571 HHT65571 HRP65571 IBL65571 ILH65571 IVD65571 JEZ65571 JOV65571 JYR65571 KIN65571 KSJ65571 LCF65571 LMB65571 LVX65571 MFT65571 MPP65571 MZL65571 NJH65571 NTD65571 OCZ65571 OMV65571 OWR65571 PGN65571 PQJ65571 QAF65571 QKB65571 QTX65571 RDT65571 RNP65571 RXL65571 SHH65571 SRD65571 TAZ65571 TKV65571 TUR65571 UEN65571 UOJ65571 UYF65571 VIB65571 VRX65571 WBT65571 WLP65571 WVL65571 D131107 IZ131107 SV131107 ACR131107 AMN131107 AWJ131107 BGF131107 BQB131107 BZX131107 CJT131107 CTP131107 DDL131107 DNH131107 DXD131107 EGZ131107 EQV131107 FAR131107 FKN131107 FUJ131107 GEF131107 GOB131107 GXX131107 HHT131107 HRP131107 IBL131107 ILH131107 IVD131107 JEZ131107 JOV131107 JYR131107 KIN131107 KSJ131107 LCF131107 LMB131107 LVX131107 MFT131107 MPP131107 MZL131107 NJH131107 NTD131107 OCZ131107 OMV131107 OWR131107 PGN131107 PQJ131107 QAF131107 QKB131107 QTX131107 RDT131107 RNP131107 RXL131107 SHH131107 SRD131107 TAZ131107 TKV131107 TUR131107 UEN131107 UOJ131107 UYF131107 VIB131107 VRX131107 WBT131107 WLP131107 WVL131107 D196643 IZ196643 SV196643 ACR196643 AMN196643 AWJ196643 BGF196643 BQB196643 BZX196643 CJT196643 CTP196643 DDL196643 DNH196643 DXD196643 EGZ196643 EQV196643 FAR196643 FKN196643 FUJ196643 GEF196643 GOB196643 GXX196643 HHT196643 HRP196643 IBL196643 ILH196643 IVD196643 JEZ196643 JOV196643 JYR196643 KIN196643 KSJ196643 LCF196643 LMB196643 LVX196643 MFT196643 MPP196643 MZL196643 NJH196643 NTD196643 OCZ196643 OMV196643 OWR196643 PGN196643 PQJ196643 QAF196643 QKB196643 QTX196643 RDT196643 RNP196643 RXL196643 SHH196643 SRD196643 TAZ196643 TKV196643 TUR196643 UEN196643 UOJ196643 UYF196643 VIB196643 VRX196643 WBT196643 WLP196643 WVL196643 D262179 IZ262179 SV262179 ACR262179 AMN262179 AWJ262179 BGF262179 BQB262179 BZX262179 CJT262179 CTP262179 DDL262179 DNH262179 DXD262179 EGZ262179 EQV262179 FAR262179 FKN262179 FUJ262179 GEF262179 GOB262179 GXX262179 HHT262179 HRP262179 IBL262179 ILH262179 IVD262179 JEZ262179 JOV262179 JYR262179 KIN262179 KSJ262179 LCF262179 LMB262179 LVX262179 MFT262179 MPP262179 MZL262179 NJH262179 NTD262179 OCZ262179 OMV262179 OWR262179 PGN262179 PQJ262179 QAF262179 QKB262179 QTX262179 RDT262179 RNP262179 RXL262179 SHH262179 SRD262179 TAZ262179 TKV262179 TUR262179 UEN262179 UOJ262179 UYF262179 VIB262179 VRX262179 WBT262179 WLP262179 WVL262179 D327715 IZ327715 SV327715 ACR327715 AMN327715 AWJ327715 BGF327715 BQB327715 BZX327715 CJT327715 CTP327715 DDL327715 DNH327715 DXD327715 EGZ327715 EQV327715 FAR327715 FKN327715 FUJ327715 GEF327715 GOB327715 GXX327715 HHT327715 HRP327715 IBL327715 ILH327715 IVD327715 JEZ327715 JOV327715 JYR327715 KIN327715 KSJ327715 LCF327715 LMB327715 LVX327715 MFT327715 MPP327715 MZL327715 NJH327715 NTD327715 OCZ327715 OMV327715 OWR327715 PGN327715 PQJ327715 QAF327715 QKB327715 QTX327715 RDT327715 RNP327715 RXL327715 SHH327715 SRD327715 TAZ327715 TKV327715 TUR327715 UEN327715 UOJ327715 UYF327715 VIB327715 VRX327715 WBT327715 WLP327715 WVL327715 D393251 IZ393251 SV393251 ACR393251 AMN393251 AWJ393251 BGF393251 BQB393251 BZX393251 CJT393251 CTP393251 DDL393251 DNH393251 DXD393251 EGZ393251 EQV393251 FAR393251 FKN393251 FUJ393251 GEF393251 GOB393251 GXX393251 HHT393251 HRP393251 IBL393251 ILH393251 IVD393251 JEZ393251 JOV393251 JYR393251 KIN393251 KSJ393251 LCF393251 LMB393251 LVX393251 MFT393251 MPP393251 MZL393251 NJH393251 NTD393251 OCZ393251 OMV393251 OWR393251 PGN393251 PQJ393251 QAF393251 QKB393251 QTX393251 RDT393251 RNP393251 RXL393251 SHH393251 SRD393251 TAZ393251 TKV393251 TUR393251 UEN393251 UOJ393251 UYF393251 VIB393251 VRX393251 WBT393251 WLP393251 WVL393251 D458787 IZ458787 SV458787 ACR458787 AMN458787 AWJ458787 BGF458787 BQB458787 BZX458787 CJT458787 CTP458787 DDL458787 DNH458787 DXD458787 EGZ458787 EQV458787 FAR458787 FKN458787 FUJ458787 GEF458787 GOB458787 GXX458787 HHT458787 HRP458787 IBL458787 ILH458787 IVD458787 JEZ458787 JOV458787 JYR458787 KIN458787 KSJ458787 LCF458787 LMB458787 LVX458787 MFT458787 MPP458787 MZL458787 NJH458787 NTD458787 OCZ458787 OMV458787 OWR458787 PGN458787 PQJ458787 QAF458787 QKB458787 QTX458787 RDT458787 RNP458787 RXL458787 SHH458787 SRD458787 TAZ458787 TKV458787 TUR458787 UEN458787 UOJ458787 UYF458787 VIB458787 VRX458787 WBT458787 WLP458787 WVL458787 D524323 IZ524323 SV524323 ACR524323 AMN524323 AWJ524323 BGF524323 BQB524323 BZX524323 CJT524323 CTP524323 DDL524323 DNH524323 DXD524323 EGZ524323 EQV524323 FAR524323 FKN524323 FUJ524323 GEF524323 GOB524323 GXX524323 HHT524323 HRP524323 IBL524323 ILH524323 IVD524323 JEZ524323 JOV524323 JYR524323 KIN524323 KSJ524323 LCF524323 LMB524323 LVX524323 MFT524323 MPP524323 MZL524323 NJH524323 NTD524323 OCZ524323 OMV524323 OWR524323 PGN524323 PQJ524323 QAF524323 QKB524323 QTX524323 RDT524323 RNP524323 RXL524323 SHH524323 SRD524323 TAZ524323 TKV524323 TUR524323 UEN524323 UOJ524323 UYF524323 VIB524323 VRX524323 WBT524323 WLP524323 WVL524323 D589859 IZ589859 SV589859 ACR589859 AMN589859 AWJ589859 BGF589859 BQB589859 BZX589859 CJT589859 CTP589859 DDL589859 DNH589859 DXD589859 EGZ589859 EQV589859 FAR589859 FKN589859 FUJ589859 GEF589859 GOB589859 GXX589859 HHT589859 HRP589859 IBL589859 ILH589859 IVD589859 JEZ589859 JOV589859 JYR589859 KIN589859 KSJ589859 LCF589859 LMB589859 LVX589859 MFT589859 MPP589859 MZL589859 NJH589859 NTD589859 OCZ589859 OMV589859 OWR589859 PGN589859 PQJ589859 QAF589859 QKB589859 QTX589859 RDT589859 RNP589859 RXL589859 SHH589859 SRD589859 TAZ589859 TKV589859 TUR589859 UEN589859 UOJ589859 UYF589859 VIB589859 VRX589859 WBT589859 WLP589859 WVL589859 D655395 IZ655395 SV655395 ACR655395 AMN655395 AWJ655395 BGF655395 BQB655395 BZX655395 CJT655395 CTP655395 DDL655395 DNH655395 DXD655395 EGZ655395 EQV655395 FAR655395 FKN655395 FUJ655395 GEF655395 GOB655395 GXX655395 HHT655395 HRP655395 IBL655395 ILH655395 IVD655395 JEZ655395 JOV655395 JYR655395 KIN655395 KSJ655395 LCF655395 LMB655395 LVX655395 MFT655395 MPP655395 MZL655395 NJH655395 NTD655395 OCZ655395 OMV655395 OWR655395 PGN655395 PQJ655395 QAF655395 QKB655395 QTX655395 RDT655395 RNP655395 RXL655395 SHH655395 SRD655395 TAZ655395 TKV655395 TUR655395 UEN655395 UOJ655395 UYF655395 VIB655395 VRX655395 WBT655395 WLP655395 WVL655395 D720931 IZ720931 SV720931 ACR720931 AMN720931 AWJ720931 BGF720931 BQB720931 BZX720931 CJT720931 CTP720931 DDL720931 DNH720931 DXD720931 EGZ720931 EQV720931 FAR720931 FKN720931 FUJ720931 GEF720931 GOB720931 GXX720931 HHT720931 HRP720931 IBL720931 ILH720931 IVD720931 JEZ720931 JOV720931 JYR720931 KIN720931 KSJ720931 LCF720931 LMB720931 LVX720931 MFT720931 MPP720931 MZL720931 NJH720931 NTD720931 OCZ720931 OMV720931 OWR720931 PGN720931 PQJ720931 QAF720931 QKB720931 QTX720931 RDT720931 RNP720931 RXL720931 SHH720931 SRD720931 TAZ720931 TKV720931 TUR720931 UEN720931 UOJ720931 UYF720931 VIB720931 VRX720931 WBT720931 WLP720931 WVL720931 D786467 IZ786467 SV786467 ACR786467 AMN786467 AWJ786467 BGF786467 BQB786467 BZX786467 CJT786467 CTP786467 DDL786467 DNH786467 DXD786467 EGZ786467 EQV786467 FAR786467 FKN786467 FUJ786467 GEF786467 GOB786467 GXX786467 HHT786467 HRP786467 IBL786467 ILH786467 IVD786467 JEZ786467 JOV786467 JYR786467 KIN786467 KSJ786467 LCF786467 LMB786467 LVX786467 MFT786467 MPP786467 MZL786467 NJH786467 NTD786467 OCZ786467 OMV786467 OWR786467 PGN786467 PQJ786467 QAF786467 QKB786467 QTX786467 RDT786467 RNP786467 RXL786467 SHH786467 SRD786467 TAZ786467 TKV786467 TUR786467 UEN786467 UOJ786467 UYF786467 VIB786467 VRX786467 WBT786467 WLP786467 WVL786467 D852003 IZ852003 SV852003 ACR852003 AMN852003 AWJ852003 BGF852003 BQB852003 BZX852003 CJT852003 CTP852003 DDL852003 DNH852003 DXD852003 EGZ852003 EQV852003 FAR852003 FKN852003 FUJ852003 GEF852003 GOB852003 GXX852003 HHT852003 HRP852003 IBL852003 ILH852003 IVD852003 JEZ852003 JOV852003 JYR852003 KIN852003 KSJ852003 LCF852003 LMB852003 LVX852003 MFT852003 MPP852003 MZL852003 NJH852003 NTD852003 OCZ852003 OMV852003 OWR852003 PGN852003 PQJ852003 QAF852003 QKB852003 QTX852003 RDT852003 RNP852003 RXL852003 SHH852003 SRD852003 TAZ852003 TKV852003 TUR852003 UEN852003 UOJ852003 UYF852003 VIB852003 VRX852003 WBT852003 WLP852003 WVL852003 D917539 IZ917539 SV917539 ACR917539 AMN917539 AWJ917539 BGF917539 BQB917539 BZX917539 CJT917539 CTP917539 DDL917539 DNH917539 DXD917539 EGZ917539 EQV917539 FAR917539 FKN917539 FUJ917539 GEF917539 GOB917539 GXX917539 HHT917539 HRP917539 IBL917539 ILH917539 IVD917539 JEZ917539 JOV917539 JYR917539 KIN917539 KSJ917539 LCF917539 LMB917539 LVX917539 MFT917539 MPP917539 MZL917539 NJH917539 NTD917539 OCZ917539 OMV917539 OWR917539 PGN917539 PQJ917539 QAF917539 QKB917539 QTX917539 RDT917539 RNP917539 RXL917539 SHH917539 SRD917539 TAZ917539 TKV917539 TUR917539 UEN917539 UOJ917539 UYF917539 VIB917539 VRX917539 WBT917539 WLP917539 WVL917539 D983075 IZ983075 SV983075 ACR983075 AMN983075 AWJ983075 BGF983075 BQB983075 BZX983075 CJT983075 CTP983075 DDL983075 DNH983075 DXD983075 EGZ983075 EQV983075 FAR983075 FKN983075 FUJ983075 GEF983075 GOB983075 GXX983075 HHT983075 HRP983075 IBL983075 ILH983075 IVD983075 JEZ983075 JOV983075 JYR983075 KIN983075 KSJ983075 LCF983075 LMB983075 LVX983075 MFT983075 MPP983075 MZL983075 NJH983075 NTD983075 OCZ983075 OMV983075 OWR983075 PGN983075 PQJ983075 QAF983075 QKB983075 QTX983075 RDT983075 RNP983075 RXL983075 SHH983075 SRD983075 TAZ983075 TKV983075 TUR983075 UEN983075 UOJ983075 UYF983075 VIB983075 VRX983075 WBT983075 WLP983075 WVL983075 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D42 IZ42 SV42 ACR42 AMN42 AWJ42 BGF42 BQB42 BZX42 CJT42 CTP42 DDL42 DNH42 DXD42 EGZ42 EQV42 FAR42 FKN42 FUJ42 GEF42 GOB42 GXX42 HHT42 HRP42 IBL42 ILH42 IVD42 JEZ42 JOV42 JYR42 KIN42 KSJ42 LCF42 LMB42 LVX42 MFT42 MPP42 MZL42 NJH42 NTD42 OCZ42 OMV42 OWR42 PGN42 PQJ42 QAF42 QKB42 QTX42 RDT42 RNP42 RXL42 SHH42 SRD42 TAZ42 TKV42 TUR42 UEN42 UOJ42 UYF42 VIB42 VRX42 WBT42 WLP42 WVL42 D65577 IZ65577 SV65577 ACR65577 AMN65577 AWJ65577 BGF65577 BQB65577 BZX65577 CJT65577 CTP65577 DDL65577 DNH65577 DXD65577 EGZ65577 EQV65577 FAR65577 FKN65577 FUJ65577 GEF65577 GOB65577 GXX65577 HHT65577 HRP65577 IBL65577 ILH65577 IVD65577 JEZ65577 JOV65577 JYR65577 KIN65577 KSJ65577 LCF65577 LMB65577 LVX65577 MFT65577 MPP65577 MZL65577 NJH65577 NTD65577 OCZ65577 OMV65577 OWR65577 PGN65577 PQJ65577 QAF65577 QKB65577 QTX65577 RDT65577 RNP65577 RXL65577 SHH65577 SRD65577 TAZ65577 TKV65577 TUR65577 UEN65577 UOJ65577 UYF65577 VIB65577 VRX65577 WBT65577 WLP65577 WVL65577 D131113 IZ131113 SV131113 ACR131113 AMN131113 AWJ131113 BGF131113 BQB131113 BZX131113 CJT131113 CTP131113 DDL131113 DNH131113 DXD131113 EGZ131113 EQV131113 FAR131113 FKN131113 FUJ131113 GEF131113 GOB131113 GXX131113 HHT131113 HRP131113 IBL131113 ILH131113 IVD131113 JEZ131113 JOV131113 JYR131113 KIN131113 KSJ131113 LCF131113 LMB131113 LVX131113 MFT131113 MPP131113 MZL131113 NJH131113 NTD131113 OCZ131113 OMV131113 OWR131113 PGN131113 PQJ131113 QAF131113 QKB131113 QTX131113 RDT131113 RNP131113 RXL131113 SHH131113 SRD131113 TAZ131113 TKV131113 TUR131113 UEN131113 UOJ131113 UYF131113 VIB131113 VRX131113 WBT131113 WLP131113 WVL131113 D196649 IZ196649 SV196649 ACR196649 AMN196649 AWJ196649 BGF196649 BQB196649 BZX196649 CJT196649 CTP196649 DDL196649 DNH196649 DXD196649 EGZ196649 EQV196649 FAR196649 FKN196649 FUJ196649 GEF196649 GOB196649 GXX196649 HHT196649 HRP196649 IBL196649 ILH196649 IVD196649 JEZ196649 JOV196649 JYR196649 KIN196649 KSJ196649 LCF196649 LMB196649 LVX196649 MFT196649 MPP196649 MZL196649 NJH196649 NTD196649 OCZ196649 OMV196649 OWR196649 PGN196649 PQJ196649 QAF196649 QKB196649 QTX196649 RDT196649 RNP196649 RXL196649 SHH196649 SRD196649 TAZ196649 TKV196649 TUR196649 UEN196649 UOJ196649 UYF196649 VIB196649 VRX196649 WBT196649 WLP196649 WVL196649 D262185 IZ262185 SV262185 ACR262185 AMN262185 AWJ262185 BGF262185 BQB262185 BZX262185 CJT262185 CTP262185 DDL262185 DNH262185 DXD262185 EGZ262185 EQV262185 FAR262185 FKN262185 FUJ262185 GEF262185 GOB262185 GXX262185 HHT262185 HRP262185 IBL262185 ILH262185 IVD262185 JEZ262185 JOV262185 JYR262185 KIN262185 KSJ262185 LCF262185 LMB262185 LVX262185 MFT262185 MPP262185 MZL262185 NJH262185 NTD262185 OCZ262185 OMV262185 OWR262185 PGN262185 PQJ262185 QAF262185 QKB262185 QTX262185 RDT262185 RNP262185 RXL262185 SHH262185 SRD262185 TAZ262185 TKV262185 TUR262185 UEN262185 UOJ262185 UYF262185 VIB262185 VRX262185 WBT262185 WLP262185 WVL262185 D327721 IZ327721 SV327721 ACR327721 AMN327721 AWJ327721 BGF327721 BQB327721 BZX327721 CJT327721 CTP327721 DDL327721 DNH327721 DXD327721 EGZ327721 EQV327721 FAR327721 FKN327721 FUJ327721 GEF327721 GOB327721 GXX327721 HHT327721 HRP327721 IBL327721 ILH327721 IVD327721 JEZ327721 JOV327721 JYR327721 KIN327721 KSJ327721 LCF327721 LMB327721 LVX327721 MFT327721 MPP327721 MZL327721 NJH327721 NTD327721 OCZ327721 OMV327721 OWR327721 PGN327721 PQJ327721 QAF327721 QKB327721 QTX327721 RDT327721 RNP327721 RXL327721 SHH327721 SRD327721 TAZ327721 TKV327721 TUR327721 UEN327721 UOJ327721 UYF327721 VIB327721 VRX327721 WBT327721 WLP327721 WVL327721 D393257 IZ393257 SV393257 ACR393257 AMN393257 AWJ393257 BGF393257 BQB393257 BZX393257 CJT393257 CTP393257 DDL393257 DNH393257 DXD393257 EGZ393257 EQV393257 FAR393257 FKN393257 FUJ393257 GEF393257 GOB393257 GXX393257 HHT393257 HRP393257 IBL393257 ILH393257 IVD393257 JEZ393257 JOV393257 JYR393257 KIN393257 KSJ393257 LCF393257 LMB393257 LVX393257 MFT393257 MPP393257 MZL393257 NJH393257 NTD393257 OCZ393257 OMV393257 OWR393257 PGN393257 PQJ393257 QAF393257 QKB393257 QTX393257 RDT393257 RNP393257 RXL393257 SHH393257 SRD393257 TAZ393257 TKV393257 TUR393257 UEN393257 UOJ393257 UYF393257 VIB393257 VRX393257 WBT393257 WLP393257 WVL393257 D458793 IZ458793 SV458793 ACR458793 AMN458793 AWJ458793 BGF458793 BQB458793 BZX458793 CJT458793 CTP458793 DDL458793 DNH458793 DXD458793 EGZ458793 EQV458793 FAR458793 FKN458793 FUJ458793 GEF458793 GOB458793 GXX458793 HHT458793 HRP458793 IBL458793 ILH458793 IVD458793 JEZ458793 JOV458793 JYR458793 KIN458793 KSJ458793 LCF458793 LMB458793 LVX458793 MFT458793 MPP458793 MZL458793 NJH458793 NTD458793 OCZ458793 OMV458793 OWR458793 PGN458793 PQJ458793 QAF458793 QKB458793 QTX458793 RDT458793 RNP458793 RXL458793 SHH458793 SRD458793 TAZ458793 TKV458793 TUR458793 UEN458793 UOJ458793 UYF458793 VIB458793 VRX458793 WBT458793 WLP458793 WVL458793 D524329 IZ524329 SV524329 ACR524329 AMN524329 AWJ524329 BGF524329 BQB524329 BZX524329 CJT524329 CTP524329 DDL524329 DNH524329 DXD524329 EGZ524329 EQV524329 FAR524329 FKN524329 FUJ524329 GEF524329 GOB524329 GXX524329 HHT524329 HRP524329 IBL524329 ILH524329 IVD524329 JEZ524329 JOV524329 JYR524329 KIN524329 KSJ524329 LCF524329 LMB524329 LVX524329 MFT524329 MPP524329 MZL524329 NJH524329 NTD524329 OCZ524329 OMV524329 OWR524329 PGN524329 PQJ524329 QAF524329 QKB524329 QTX524329 RDT524329 RNP524329 RXL524329 SHH524329 SRD524329 TAZ524329 TKV524329 TUR524329 UEN524329 UOJ524329 UYF524329 VIB524329 VRX524329 WBT524329 WLP524329 WVL524329 D589865 IZ589865 SV589865 ACR589865 AMN589865 AWJ589865 BGF589865 BQB589865 BZX589865 CJT589865 CTP589865 DDL589865 DNH589865 DXD589865 EGZ589865 EQV589865 FAR589865 FKN589865 FUJ589865 GEF589865 GOB589865 GXX589865 HHT589865 HRP589865 IBL589865 ILH589865 IVD589865 JEZ589865 JOV589865 JYR589865 KIN589865 KSJ589865 LCF589865 LMB589865 LVX589865 MFT589865 MPP589865 MZL589865 NJH589865 NTD589865 OCZ589865 OMV589865 OWR589865 PGN589865 PQJ589865 QAF589865 QKB589865 QTX589865 RDT589865 RNP589865 RXL589865 SHH589865 SRD589865 TAZ589865 TKV589865 TUR589865 UEN589865 UOJ589865 UYF589865 VIB589865 VRX589865 WBT589865 WLP589865 WVL589865 D655401 IZ655401 SV655401 ACR655401 AMN655401 AWJ655401 BGF655401 BQB655401 BZX655401 CJT655401 CTP655401 DDL655401 DNH655401 DXD655401 EGZ655401 EQV655401 FAR655401 FKN655401 FUJ655401 GEF655401 GOB655401 GXX655401 HHT655401 HRP655401 IBL655401 ILH655401 IVD655401 JEZ655401 JOV655401 JYR655401 KIN655401 KSJ655401 LCF655401 LMB655401 LVX655401 MFT655401 MPP655401 MZL655401 NJH655401 NTD655401 OCZ655401 OMV655401 OWR655401 PGN655401 PQJ655401 QAF655401 QKB655401 QTX655401 RDT655401 RNP655401 RXL655401 SHH655401 SRD655401 TAZ655401 TKV655401 TUR655401 UEN655401 UOJ655401 UYF655401 VIB655401 VRX655401 WBT655401 WLP655401 WVL655401 D720937 IZ720937 SV720937 ACR720937 AMN720937 AWJ720937 BGF720937 BQB720937 BZX720937 CJT720937 CTP720937 DDL720937 DNH720937 DXD720937 EGZ720937 EQV720937 FAR720937 FKN720937 FUJ720937 GEF720937 GOB720937 GXX720937 HHT720937 HRP720937 IBL720937 ILH720937 IVD720937 JEZ720937 JOV720937 JYR720937 KIN720937 KSJ720937 LCF720937 LMB720937 LVX720937 MFT720937 MPP720937 MZL720937 NJH720937 NTD720937 OCZ720937 OMV720937 OWR720937 PGN720937 PQJ720937 QAF720937 QKB720937 QTX720937 RDT720937 RNP720937 RXL720937 SHH720937 SRD720937 TAZ720937 TKV720937 TUR720937 UEN720937 UOJ720937 UYF720937 VIB720937 VRX720937 WBT720937 WLP720937 WVL720937 D786473 IZ786473 SV786473 ACR786473 AMN786473 AWJ786473 BGF786473 BQB786473 BZX786473 CJT786473 CTP786473 DDL786473 DNH786473 DXD786473 EGZ786473 EQV786473 FAR786473 FKN786473 FUJ786473 GEF786473 GOB786473 GXX786473 HHT786473 HRP786473 IBL786473 ILH786473 IVD786473 JEZ786473 JOV786473 JYR786473 KIN786473 KSJ786473 LCF786473 LMB786473 LVX786473 MFT786473 MPP786473 MZL786473 NJH786473 NTD786473 OCZ786473 OMV786473 OWR786473 PGN786473 PQJ786473 QAF786473 QKB786473 QTX786473 RDT786473 RNP786473 RXL786473 SHH786473 SRD786473 TAZ786473 TKV786473 TUR786473 UEN786473 UOJ786473 UYF786473 VIB786473 VRX786473 WBT786473 WLP786473 WVL786473 D852009 IZ852009 SV852009 ACR852009 AMN852009 AWJ852009 BGF852009 BQB852009 BZX852009 CJT852009 CTP852009 DDL852009 DNH852009 DXD852009 EGZ852009 EQV852009 FAR852009 FKN852009 FUJ852009 GEF852009 GOB852009 GXX852009 HHT852009 HRP852009 IBL852009 ILH852009 IVD852009 JEZ852009 JOV852009 JYR852009 KIN852009 KSJ852009 LCF852009 LMB852009 LVX852009 MFT852009 MPP852009 MZL852009 NJH852009 NTD852009 OCZ852009 OMV852009 OWR852009 PGN852009 PQJ852009 QAF852009 QKB852009 QTX852009 RDT852009 RNP852009 RXL852009 SHH852009 SRD852009 TAZ852009 TKV852009 TUR852009 UEN852009 UOJ852009 UYF852009 VIB852009 VRX852009 WBT852009 WLP852009 WVL852009 D917545 IZ917545 SV917545 ACR917545 AMN917545 AWJ917545 BGF917545 BQB917545 BZX917545 CJT917545 CTP917545 DDL917545 DNH917545 DXD917545 EGZ917545 EQV917545 FAR917545 FKN917545 FUJ917545 GEF917545 GOB917545 GXX917545 HHT917545 HRP917545 IBL917545 ILH917545 IVD917545 JEZ917545 JOV917545 JYR917545 KIN917545 KSJ917545 LCF917545 LMB917545 LVX917545 MFT917545 MPP917545 MZL917545 NJH917545 NTD917545 OCZ917545 OMV917545 OWR917545 PGN917545 PQJ917545 QAF917545 QKB917545 QTX917545 RDT917545 RNP917545 RXL917545 SHH917545 SRD917545 TAZ917545 TKV917545 TUR917545 UEN917545 UOJ917545 UYF917545 VIB917545 VRX917545 WBT917545 WLP917545 WVL917545 D983081 IZ983081 SV983081 ACR983081 AMN983081 AWJ983081 BGF983081 BQB983081 BZX983081 CJT983081 CTP983081 DDL983081 DNH983081 DXD983081 EGZ983081 EQV983081 FAR983081 FKN983081 FUJ983081 GEF983081 GOB983081 GXX983081 HHT983081 HRP983081 IBL983081 ILH983081 IVD983081 JEZ983081 JOV983081 JYR983081 KIN983081 KSJ983081 LCF983081 LMB983081 LVX983081 MFT983081 MPP983081 MZL983081 NJH983081 NTD983081 OCZ983081 OMV983081 OWR983081 PGN983081 PQJ983081 QAF983081 QKB983081 QTX983081 RDT983081 RNP983081 RXL983081 SHH983081 SRD983081 TAZ983081 TKV983081 TUR983081 UEN983081 UOJ983081 UYF983081 VIB983081 VRX983081 WBT983081 WLP983081 WVL983081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D65580 IZ65580 SV65580 ACR65580 AMN65580 AWJ65580 BGF65580 BQB65580 BZX65580 CJT65580 CTP65580 DDL65580 DNH65580 DXD65580 EGZ65580 EQV65580 FAR65580 FKN65580 FUJ65580 GEF65580 GOB65580 GXX65580 HHT65580 HRP65580 IBL65580 ILH65580 IVD65580 JEZ65580 JOV65580 JYR65580 KIN65580 KSJ65580 LCF65580 LMB65580 LVX65580 MFT65580 MPP65580 MZL65580 NJH65580 NTD65580 OCZ65580 OMV65580 OWR65580 PGN65580 PQJ65580 QAF65580 QKB65580 QTX65580 RDT65580 RNP65580 RXL65580 SHH65580 SRD65580 TAZ65580 TKV65580 TUR65580 UEN65580 UOJ65580 UYF65580 VIB65580 VRX65580 WBT65580 WLP65580 WVL65580 D131116 IZ131116 SV131116 ACR131116 AMN131116 AWJ131116 BGF131116 BQB131116 BZX131116 CJT131116 CTP131116 DDL131116 DNH131116 DXD131116 EGZ131116 EQV131116 FAR131116 FKN131116 FUJ131116 GEF131116 GOB131116 GXX131116 HHT131116 HRP131116 IBL131116 ILH131116 IVD131116 JEZ131116 JOV131116 JYR131116 KIN131116 KSJ131116 LCF131116 LMB131116 LVX131116 MFT131116 MPP131116 MZL131116 NJH131116 NTD131116 OCZ131116 OMV131116 OWR131116 PGN131116 PQJ131116 QAF131116 QKB131116 QTX131116 RDT131116 RNP131116 RXL131116 SHH131116 SRD131116 TAZ131116 TKV131116 TUR131116 UEN131116 UOJ131116 UYF131116 VIB131116 VRX131116 WBT131116 WLP131116 WVL131116 D196652 IZ196652 SV196652 ACR196652 AMN196652 AWJ196652 BGF196652 BQB196652 BZX196652 CJT196652 CTP196652 DDL196652 DNH196652 DXD196652 EGZ196652 EQV196652 FAR196652 FKN196652 FUJ196652 GEF196652 GOB196652 GXX196652 HHT196652 HRP196652 IBL196652 ILH196652 IVD196652 JEZ196652 JOV196652 JYR196652 KIN196652 KSJ196652 LCF196652 LMB196652 LVX196652 MFT196652 MPP196652 MZL196652 NJH196652 NTD196652 OCZ196652 OMV196652 OWR196652 PGN196652 PQJ196652 QAF196652 QKB196652 QTX196652 RDT196652 RNP196652 RXL196652 SHH196652 SRD196652 TAZ196652 TKV196652 TUR196652 UEN196652 UOJ196652 UYF196652 VIB196652 VRX196652 WBT196652 WLP196652 WVL196652 D262188 IZ262188 SV262188 ACR262188 AMN262188 AWJ262188 BGF262188 BQB262188 BZX262188 CJT262188 CTP262188 DDL262188 DNH262188 DXD262188 EGZ262188 EQV262188 FAR262188 FKN262188 FUJ262188 GEF262188 GOB262188 GXX262188 HHT262188 HRP262188 IBL262188 ILH262188 IVD262188 JEZ262188 JOV262188 JYR262188 KIN262188 KSJ262188 LCF262188 LMB262188 LVX262188 MFT262188 MPP262188 MZL262188 NJH262188 NTD262188 OCZ262188 OMV262188 OWR262188 PGN262188 PQJ262188 QAF262188 QKB262188 QTX262188 RDT262188 RNP262188 RXL262188 SHH262188 SRD262188 TAZ262188 TKV262188 TUR262188 UEN262188 UOJ262188 UYF262188 VIB262188 VRX262188 WBT262188 WLP262188 WVL262188 D327724 IZ327724 SV327724 ACR327724 AMN327724 AWJ327724 BGF327724 BQB327724 BZX327724 CJT327724 CTP327724 DDL327724 DNH327724 DXD327724 EGZ327724 EQV327724 FAR327724 FKN327724 FUJ327724 GEF327724 GOB327724 GXX327724 HHT327724 HRP327724 IBL327724 ILH327724 IVD327724 JEZ327724 JOV327724 JYR327724 KIN327724 KSJ327724 LCF327724 LMB327724 LVX327724 MFT327724 MPP327724 MZL327724 NJH327724 NTD327724 OCZ327724 OMV327724 OWR327724 PGN327724 PQJ327724 QAF327724 QKB327724 QTX327724 RDT327724 RNP327724 RXL327724 SHH327724 SRD327724 TAZ327724 TKV327724 TUR327724 UEN327724 UOJ327724 UYF327724 VIB327724 VRX327724 WBT327724 WLP327724 WVL327724 D393260 IZ393260 SV393260 ACR393260 AMN393260 AWJ393260 BGF393260 BQB393260 BZX393260 CJT393260 CTP393260 DDL393260 DNH393260 DXD393260 EGZ393260 EQV393260 FAR393260 FKN393260 FUJ393260 GEF393260 GOB393260 GXX393260 HHT393260 HRP393260 IBL393260 ILH393260 IVD393260 JEZ393260 JOV393260 JYR393260 KIN393260 KSJ393260 LCF393260 LMB393260 LVX393260 MFT393260 MPP393260 MZL393260 NJH393260 NTD393260 OCZ393260 OMV393260 OWR393260 PGN393260 PQJ393260 QAF393260 QKB393260 QTX393260 RDT393260 RNP393260 RXL393260 SHH393260 SRD393260 TAZ393260 TKV393260 TUR393260 UEN393260 UOJ393260 UYF393260 VIB393260 VRX393260 WBT393260 WLP393260 WVL393260 D458796 IZ458796 SV458796 ACR458796 AMN458796 AWJ458796 BGF458796 BQB458796 BZX458796 CJT458796 CTP458796 DDL458796 DNH458796 DXD458796 EGZ458796 EQV458796 FAR458796 FKN458796 FUJ458796 GEF458796 GOB458796 GXX458796 HHT458796 HRP458796 IBL458796 ILH458796 IVD458796 JEZ458796 JOV458796 JYR458796 KIN458796 KSJ458796 LCF458796 LMB458796 LVX458796 MFT458796 MPP458796 MZL458796 NJH458796 NTD458796 OCZ458796 OMV458796 OWR458796 PGN458796 PQJ458796 QAF458796 QKB458796 QTX458796 RDT458796 RNP458796 RXL458796 SHH458796 SRD458796 TAZ458796 TKV458796 TUR458796 UEN458796 UOJ458796 UYF458796 VIB458796 VRX458796 WBT458796 WLP458796 WVL458796 D524332 IZ524332 SV524332 ACR524332 AMN524332 AWJ524332 BGF524332 BQB524332 BZX524332 CJT524332 CTP524332 DDL524332 DNH524332 DXD524332 EGZ524332 EQV524332 FAR524332 FKN524332 FUJ524332 GEF524332 GOB524332 GXX524332 HHT524332 HRP524332 IBL524332 ILH524332 IVD524332 JEZ524332 JOV524332 JYR524332 KIN524332 KSJ524332 LCF524332 LMB524332 LVX524332 MFT524332 MPP524332 MZL524332 NJH524332 NTD524332 OCZ524332 OMV524332 OWR524332 PGN524332 PQJ524332 QAF524332 QKB524332 QTX524332 RDT524332 RNP524332 RXL524332 SHH524332 SRD524332 TAZ524332 TKV524332 TUR524332 UEN524332 UOJ524332 UYF524332 VIB524332 VRX524332 WBT524332 WLP524332 WVL524332 D589868 IZ589868 SV589868 ACR589868 AMN589868 AWJ589868 BGF589868 BQB589868 BZX589868 CJT589868 CTP589868 DDL589868 DNH589868 DXD589868 EGZ589868 EQV589868 FAR589868 FKN589868 FUJ589868 GEF589868 GOB589868 GXX589868 HHT589868 HRP589868 IBL589868 ILH589868 IVD589868 JEZ589868 JOV589868 JYR589868 KIN589868 KSJ589868 LCF589868 LMB589868 LVX589868 MFT589868 MPP589868 MZL589868 NJH589868 NTD589868 OCZ589868 OMV589868 OWR589868 PGN589868 PQJ589868 QAF589868 QKB589868 QTX589868 RDT589868 RNP589868 RXL589868 SHH589868 SRD589868 TAZ589868 TKV589868 TUR589868 UEN589868 UOJ589868 UYF589868 VIB589868 VRX589868 WBT589868 WLP589868 WVL589868 D655404 IZ655404 SV655404 ACR655404 AMN655404 AWJ655404 BGF655404 BQB655404 BZX655404 CJT655404 CTP655404 DDL655404 DNH655404 DXD655404 EGZ655404 EQV655404 FAR655404 FKN655404 FUJ655404 GEF655404 GOB655404 GXX655404 HHT655404 HRP655404 IBL655404 ILH655404 IVD655404 JEZ655404 JOV655404 JYR655404 KIN655404 KSJ655404 LCF655404 LMB655404 LVX655404 MFT655404 MPP655404 MZL655404 NJH655404 NTD655404 OCZ655404 OMV655404 OWR655404 PGN655404 PQJ655404 QAF655404 QKB655404 QTX655404 RDT655404 RNP655404 RXL655404 SHH655404 SRD655404 TAZ655404 TKV655404 TUR655404 UEN655404 UOJ655404 UYF655404 VIB655404 VRX655404 WBT655404 WLP655404 WVL655404 D720940 IZ720940 SV720940 ACR720940 AMN720940 AWJ720940 BGF720940 BQB720940 BZX720940 CJT720940 CTP720940 DDL720940 DNH720940 DXD720940 EGZ720940 EQV720940 FAR720940 FKN720940 FUJ720940 GEF720940 GOB720940 GXX720940 HHT720940 HRP720940 IBL720940 ILH720940 IVD720940 JEZ720940 JOV720940 JYR720940 KIN720940 KSJ720940 LCF720940 LMB720940 LVX720940 MFT720940 MPP720940 MZL720940 NJH720940 NTD720940 OCZ720940 OMV720940 OWR720940 PGN720940 PQJ720940 QAF720940 QKB720940 QTX720940 RDT720940 RNP720940 RXL720940 SHH720940 SRD720940 TAZ720940 TKV720940 TUR720940 UEN720940 UOJ720940 UYF720940 VIB720940 VRX720940 WBT720940 WLP720940 WVL720940 D786476 IZ786476 SV786476 ACR786476 AMN786476 AWJ786476 BGF786476 BQB786476 BZX786476 CJT786476 CTP786476 DDL786476 DNH786476 DXD786476 EGZ786476 EQV786476 FAR786476 FKN786476 FUJ786476 GEF786476 GOB786476 GXX786476 HHT786476 HRP786476 IBL786476 ILH786476 IVD786476 JEZ786476 JOV786476 JYR786476 KIN786476 KSJ786476 LCF786476 LMB786476 LVX786476 MFT786476 MPP786476 MZL786476 NJH786476 NTD786476 OCZ786476 OMV786476 OWR786476 PGN786476 PQJ786476 QAF786476 QKB786476 QTX786476 RDT786476 RNP786476 RXL786476 SHH786476 SRD786476 TAZ786476 TKV786476 TUR786476 UEN786476 UOJ786476 UYF786476 VIB786476 VRX786476 WBT786476 WLP786476 WVL786476 D852012 IZ852012 SV852012 ACR852012 AMN852012 AWJ852012 BGF852012 BQB852012 BZX852012 CJT852012 CTP852012 DDL852012 DNH852012 DXD852012 EGZ852012 EQV852012 FAR852012 FKN852012 FUJ852012 GEF852012 GOB852012 GXX852012 HHT852012 HRP852012 IBL852012 ILH852012 IVD852012 JEZ852012 JOV852012 JYR852012 KIN852012 KSJ852012 LCF852012 LMB852012 LVX852012 MFT852012 MPP852012 MZL852012 NJH852012 NTD852012 OCZ852012 OMV852012 OWR852012 PGN852012 PQJ852012 QAF852012 QKB852012 QTX852012 RDT852012 RNP852012 RXL852012 SHH852012 SRD852012 TAZ852012 TKV852012 TUR852012 UEN852012 UOJ852012 UYF852012 VIB852012 VRX852012 WBT852012 WLP852012 WVL852012 D917548 IZ917548 SV917548 ACR917548 AMN917548 AWJ917548 BGF917548 BQB917548 BZX917548 CJT917548 CTP917548 DDL917548 DNH917548 DXD917548 EGZ917548 EQV917548 FAR917548 FKN917548 FUJ917548 GEF917548 GOB917548 GXX917548 HHT917548 HRP917548 IBL917548 ILH917548 IVD917548 JEZ917548 JOV917548 JYR917548 KIN917548 KSJ917548 LCF917548 LMB917548 LVX917548 MFT917548 MPP917548 MZL917548 NJH917548 NTD917548 OCZ917548 OMV917548 OWR917548 PGN917548 PQJ917548 QAF917548 QKB917548 QTX917548 RDT917548 RNP917548 RXL917548 SHH917548 SRD917548 TAZ917548 TKV917548 TUR917548 UEN917548 UOJ917548 UYF917548 VIB917548 VRX917548 WBT917548 WLP917548 WVL917548 D983084 IZ983084 SV983084 ACR983084 AMN983084 AWJ983084 BGF983084 BQB983084 BZX983084 CJT983084 CTP983084 DDL983084 DNH983084 DXD983084 EGZ983084 EQV983084 FAR983084 FKN983084 FUJ983084 GEF983084 GOB983084 GXX983084 HHT983084 HRP983084 IBL983084 ILH983084 IVD983084 JEZ983084 JOV983084 JYR983084 KIN983084 KSJ983084 LCF983084 LMB983084 LVX983084 MFT983084 MPP983084 MZL983084 NJH983084 NTD983084 OCZ983084 OMV983084 OWR983084 PGN983084 PQJ983084 QAF983084 QKB983084 QTX983084 RDT983084 RNP983084 RXL983084 SHH983084 SRD983084 TAZ983084 TKV983084 TUR983084 UEN983084 UOJ983084 UYF983084 VIB983084 VRX983084 WBT983084 WLP983084 WVL983084 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D51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D65586 IZ65586 SV65586 ACR65586 AMN65586 AWJ65586 BGF65586 BQB65586 BZX65586 CJT65586 CTP65586 DDL65586 DNH65586 DXD65586 EGZ65586 EQV65586 FAR65586 FKN65586 FUJ65586 GEF65586 GOB65586 GXX65586 HHT65586 HRP65586 IBL65586 ILH65586 IVD65586 JEZ65586 JOV65586 JYR65586 KIN65586 KSJ65586 LCF65586 LMB65586 LVX65586 MFT65586 MPP65586 MZL65586 NJH65586 NTD65586 OCZ65586 OMV65586 OWR65586 PGN65586 PQJ65586 QAF65586 QKB65586 QTX65586 RDT65586 RNP65586 RXL65586 SHH65586 SRD65586 TAZ65586 TKV65586 TUR65586 UEN65586 UOJ65586 UYF65586 VIB65586 VRX65586 WBT65586 WLP65586 WVL65586 D131122 IZ131122 SV131122 ACR131122 AMN131122 AWJ131122 BGF131122 BQB131122 BZX131122 CJT131122 CTP131122 DDL131122 DNH131122 DXD131122 EGZ131122 EQV131122 FAR131122 FKN131122 FUJ131122 GEF131122 GOB131122 GXX131122 HHT131122 HRP131122 IBL131122 ILH131122 IVD131122 JEZ131122 JOV131122 JYR131122 KIN131122 KSJ131122 LCF131122 LMB131122 LVX131122 MFT131122 MPP131122 MZL131122 NJH131122 NTD131122 OCZ131122 OMV131122 OWR131122 PGN131122 PQJ131122 QAF131122 QKB131122 QTX131122 RDT131122 RNP131122 RXL131122 SHH131122 SRD131122 TAZ131122 TKV131122 TUR131122 UEN131122 UOJ131122 UYF131122 VIB131122 VRX131122 WBT131122 WLP131122 WVL131122 D196658 IZ196658 SV196658 ACR196658 AMN196658 AWJ196658 BGF196658 BQB196658 BZX196658 CJT196658 CTP196658 DDL196658 DNH196658 DXD196658 EGZ196658 EQV196658 FAR196658 FKN196658 FUJ196658 GEF196658 GOB196658 GXX196658 HHT196658 HRP196658 IBL196658 ILH196658 IVD196658 JEZ196658 JOV196658 JYR196658 KIN196658 KSJ196658 LCF196658 LMB196658 LVX196658 MFT196658 MPP196658 MZL196658 NJH196658 NTD196658 OCZ196658 OMV196658 OWR196658 PGN196658 PQJ196658 QAF196658 QKB196658 QTX196658 RDT196658 RNP196658 RXL196658 SHH196658 SRD196658 TAZ196658 TKV196658 TUR196658 UEN196658 UOJ196658 UYF196658 VIB196658 VRX196658 WBT196658 WLP196658 WVL196658 D262194 IZ262194 SV262194 ACR262194 AMN262194 AWJ262194 BGF262194 BQB262194 BZX262194 CJT262194 CTP262194 DDL262194 DNH262194 DXD262194 EGZ262194 EQV262194 FAR262194 FKN262194 FUJ262194 GEF262194 GOB262194 GXX262194 HHT262194 HRP262194 IBL262194 ILH262194 IVD262194 JEZ262194 JOV262194 JYR262194 KIN262194 KSJ262194 LCF262194 LMB262194 LVX262194 MFT262194 MPP262194 MZL262194 NJH262194 NTD262194 OCZ262194 OMV262194 OWR262194 PGN262194 PQJ262194 QAF262194 QKB262194 QTX262194 RDT262194 RNP262194 RXL262194 SHH262194 SRD262194 TAZ262194 TKV262194 TUR262194 UEN262194 UOJ262194 UYF262194 VIB262194 VRX262194 WBT262194 WLP262194 WVL262194 D327730 IZ327730 SV327730 ACR327730 AMN327730 AWJ327730 BGF327730 BQB327730 BZX327730 CJT327730 CTP327730 DDL327730 DNH327730 DXD327730 EGZ327730 EQV327730 FAR327730 FKN327730 FUJ327730 GEF327730 GOB327730 GXX327730 HHT327730 HRP327730 IBL327730 ILH327730 IVD327730 JEZ327730 JOV327730 JYR327730 KIN327730 KSJ327730 LCF327730 LMB327730 LVX327730 MFT327730 MPP327730 MZL327730 NJH327730 NTD327730 OCZ327730 OMV327730 OWR327730 PGN327730 PQJ327730 QAF327730 QKB327730 QTX327730 RDT327730 RNP327730 RXL327730 SHH327730 SRD327730 TAZ327730 TKV327730 TUR327730 UEN327730 UOJ327730 UYF327730 VIB327730 VRX327730 WBT327730 WLP327730 WVL327730 D393266 IZ393266 SV393266 ACR393266 AMN393266 AWJ393266 BGF393266 BQB393266 BZX393266 CJT393266 CTP393266 DDL393266 DNH393266 DXD393266 EGZ393266 EQV393266 FAR393266 FKN393266 FUJ393266 GEF393266 GOB393266 GXX393266 HHT393266 HRP393266 IBL393266 ILH393266 IVD393266 JEZ393266 JOV393266 JYR393266 KIN393266 KSJ393266 LCF393266 LMB393266 LVX393266 MFT393266 MPP393266 MZL393266 NJH393266 NTD393266 OCZ393266 OMV393266 OWR393266 PGN393266 PQJ393266 QAF393266 QKB393266 QTX393266 RDT393266 RNP393266 RXL393266 SHH393266 SRD393266 TAZ393266 TKV393266 TUR393266 UEN393266 UOJ393266 UYF393266 VIB393266 VRX393266 WBT393266 WLP393266 WVL393266 D458802 IZ458802 SV458802 ACR458802 AMN458802 AWJ458802 BGF458802 BQB458802 BZX458802 CJT458802 CTP458802 DDL458802 DNH458802 DXD458802 EGZ458802 EQV458802 FAR458802 FKN458802 FUJ458802 GEF458802 GOB458802 GXX458802 HHT458802 HRP458802 IBL458802 ILH458802 IVD458802 JEZ458802 JOV458802 JYR458802 KIN458802 KSJ458802 LCF458802 LMB458802 LVX458802 MFT458802 MPP458802 MZL458802 NJH458802 NTD458802 OCZ458802 OMV458802 OWR458802 PGN458802 PQJ458802 QAF458802 QKB458802 QTX458802 RDT458802 RNP458802 RXL458802 SHH458802 SRD458802 TAZ458802 TKV458802 TUR458802 UEN458802 UOJ458802 UYF458802 VIB458802 VRX458802 WBT458802 WLP458802 WVL458802 D524338 IZ524338 SV524338 ACR524338 AMN524338 AWJ524338 BGF524338 BQB524338 BZX524338 CJT524338 CTP524338 DDL524338 DNH524338 DXD524338 EGZ524338 EQV524338 FAR524338 FKN524338 FUJ524338 GEF524338 GOB524338 GXX524338 HHT524338 HRP524338 IBL524338 ILH524338 IVD524338 JEZ524338 JOV524338 JYR524338 KIN524338 KSJ524338 LCF524338 LMB524338 LVX524338 MFT524338 MPP524338 MZL524338 NJH524338 NTD524338 OCZ524338 OMV524338 OWR524338 PGN524338 PQJ524338 QAF524338 QKB524338 QTX524338 RDT524338 RNP524338 RXL524338 SHH524338 SRD524338 TAZ524338 TKV524338 TUR524338 UEN524338 UOJ524338 UYF524338 VIB524338 VRX524338 WBT524338 WLP524338 WVL524338 D589874 IZ589874 SV589874 ACR589874 AMN589874 AWJ589874 BGF589874 BQB589874 BZX589874 CJT589874 CTP589874 DDL589874 DNH589874 DXD589874 EGZ589874 EQV589874 FAR589874 FKN589874 FUJ589874 GEF589874 GOB589874 GXX589874 HHT589874 HRP589874 IBL589874 ILH589874 IVD589874 JEZ589874 JOV589874 JYR589874 KIN589874 KSJ589874 LCF589874 LMB589874 LVX589874 MFT589874 MPP589874 MZL589874 NJH589874 NTD589874 OCZ589874 OMV589874 OWR589874 PGN589874 PQJ589874 QAF589874 QKB589874 QTX589874 RDT589874 RNP589874 RXL589874 SHH589874 SRD589874 TAZ589874 TKV589874 TUR589874 UEN589874 UOJ589874 UYF589874 VIB589874 VRX589874 WBT589874 WLP589874 WVL589874 D655410 IZ655410 SV655410 ACR655410 AMN655410 AWJ655410 BGF655410 BQB655410 BZX655410 CJT655410 CTP655410 DDL655410 DNH655410 DXD655410 EGZ655410 EQV655410 FAR655410 FKN655410 FUJ655410 GEF655410 GOB655410 GXX655410 HHT655410 HRP655410 IBL655410 ILH655410 IVD655410 JEZ655410 JOV655410 JYR655410 KIN655410 KSJ655410 LCF655410 LMB655410 LVX655410 MFT655410 MPP655410 MZL655410 NJH655410 NTD655410 OCZ655410 OMV655410 OWR655410 PGN655410 PQJ655410 QAF655410 QKB655410 QTX655410 RDT655410 RNP655410 RXL655410 SHH655410 SRD655410 TAZ655410 TKV655410 TUR655410 UEN655410 UOJ655410 UYF655410 VIB655410 VRX655410 WBT655410 WLP655410 WVL655410 D720946 IZ720946 SV720946 ACR720946 AMN720946 AWJ720946 BGF720946 BQB720946 BZX720946 CJT720946 CTP720946 DDL720946 DNH720946 DXD720946 EGZ720946 EQV720946 FAR720946 FKN720946 FUJ720946 GEF720946 GOB720946 GXX720946 HHT720946 HRP720946 IBL720946 ILH720946 IVD720946 JEZ720946 JOV720946 JYR720946 KIN720946 KSJ720946 LCF720946 LMB720946 LVX720946 MFT720946 MPP720946 MZL720946 NJH720946 NTD720946 OCZ720946 OMV720946 OWR720946 PGN720946 PQJ720946 QAF720946 QKB720946 QTX720946 RDT720946 RNP720946 RXL720946 SHH720946 SRD720946 TAZ720946 TKV720946 TUR720946 UEN720946 UOJ720946 UYF720946 VIB720946 VRX720946 WBT720946 WLP720946 WVL720946 D786482 IZ786482 SV786482 ACR786482 AMN786482 AWJ786482 BGF786482 BQB786482 BZX786482 CJT786482 CTP786482 DDL786482 DNH786482 DXD786482 EGZ786482 EQV786482 FAR786482 FKN786482 FUJ786482 GEF786482 GOB786482 GXX786482 HHT786482 HRP786482 IBL786482 ILH786482 IVD786482 JEZ786482 JOV786482 JYR786482 KIN786482 KSJ786482 LCF786482 LMB786482 LVX786482 MFT786482 MPP786482 MZL786482 NJH786482 NTD786482 OCZ786482 OMV786482 OWR786482 PGN786482 PQJ786482 QAF786482 QKB786482 QTX786482 RDT786482 RNP786482 RXL786482 SHH786482 SRD786482 TAZ786482 TKV786482 TUR786482 UEN786482 UOJ786482 UYF786482 VIB786482 VRX786482 WBT786482 WLP786482 WVL786482 D852018 IZ852018 SV852018 ACR852018 AMN852018 AWJ852018 BGF852018 BQB852018 BZX852018 CJT852018 CTP852018 DDL852018 DNH852018 DXD852018 EGZ852018 EQV852018 FAR852018 FKN852018 FUJ852018 GEF852018 GOB852018 GXX852018 HHT852018 HRP852018 IBL852018 ILH852018 IVD852018 JEZ852018 JOV852018 JYR852018 KIN852018 KSJ852018 LCF852018 LMB852018 LVX852018 MFT852018 MPP852018 MZL852018 NJH852018 NTD852018 OCZ852018 OMV852018 OWR852018 PGN852018 PQJ852018 QAF852018 QKB852018 QTX852018 RDT852018 RNP852018 RXL852018 SHH852018 SRD852018 TAZ852018 TKV852018 TUR852018 UEN852018 UOJ852018 UYF852018 VIB852018 VRX852018 WBT852018 WLP852018 WVL852018 D917554 IZ917554 SV917554 ACR917554 AMN917554 AWJ917554 BGF917554 BQB917554 BZX917554 CJT917554 CTP917554 DDL917554 DNH917554 DXD917554 EGZ917554 EQV917554 FAR917554 FKN917554 FUJ917554 GEF917554 GOB917554 GXX917554 HHT917554 HRP917554 IBL917554 ILH917554 IVD917554 JEZ917554 JOV917554 JYR917554 KIN917554 KSJ917554 LCF917554 LMB917554 LVX917554 MFT917554 MPP917554 MZL917554 NJH917554 NTD917554 OCZ917554 OMV917554 OWR917554 PGN917554 PQJ917554 QAF917554 QKB917554 QTX917554 RDT917554 RNP917554 RXL917554 SHH917554 SRD917554 TAZ917554 TKV917554 TUR917554 UEN917554 UOJ917554 UYF917554 VIB917554 VRX917554 WBT917554 WLP917554 WVL917554 D983090 IZ983090 SV983090 ACR983090 AMN983090 AWJ983090 BGF983090 BQB983090 BZX983090 CJT983090 CTP983090 DDL983090 DNH983090 DXD983090 EGZ983090 EQV983090 FAR983090 FKN983090 FUJ983090 GEF983090 GOB983090 GXX983090 HHT983090 HRP983090 IBL983090 ILH983090 IVD983090 JEZ983090 JOV983090 JYR983090 KIN983090 KSJ983090 LCF983090 LMB983090 LVX983090 MFT983090 MPP983090 MZL983090 NJH983090 NTD983090 OCZ983090 OMV983090 OWR983090 PGN983090 PQJ983090 QAF983090 QKB983090 QTX983090 RDT983090 RNP983090 RXL983090 SHH983090 SRD983090 TAZ983090 TKV983090 TUR983090 UEN983090 UOJ983090 UYF983090 VIB983090 VRX983090 WBT983090 WLP983090 WVL983090 D54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D65589 IZ65589 SV65589 ACR65589 AMN65589 AWJ65589 BGF65589 BQB65589 BZX65589 CJT65589 CTP65589 DDL65589 DNH65589 DXD65589 EGZ65589 EQV65589 FAR65589 FKN65589 FUJ65589 GEF65589 GOB65589 GXX65589 HHT65589 HRP65589 IBL65589 ILH65589 IVD65589 JEZ65589 JOV65589 JYR65589 KIN65589 KSJ65589 LCF65589 LMB65589 LVX65589 MFT65589 MPP65589 MZL65589 NJH65589 NTD65589 OCZ65589 OMV65589 OWR65589 PGN65589 PQJ65589 QAF65589 QKB65589 QTX65589 RDT65589 RNP65589 RXL65589 SHH65589 SRD65589 TAZ65589 TKV65589 TUR65589 UEN65589 UOJ65589 UYF65589 VIB65589 VRX65589 WBT65589 WLP65589 WVL65589 D131125 IZ131125 SV131125 ACR131125 AMN131125 AWJ131125 BGF131125 BQB131125 BZX131125 CJT131125 CTP131125 DDL131125 DNH131125 DXD131125 EGZ131125 EQV131125 FAR131125 FKN131125 FUJ131125 GEF131125 GOB131125 GXX131125 HHT131125 HRP131125 IBL131125 ILH131125 IVD131125 JEZ131125 JOV131125 JYR131125 KIN131125 KSJ131125 LCF131125 LMB131125 LVX131125 MFT131125 MPP131125 MZL131125 NJH131125 NTD131125 OCZ131125 OMV131125 OWR131125 PGN131125 PQJ131125 QAF131125 QKB131125 QTX131125 RDT131125 RNP131125 RXL131125 SHH131125 SRD131125 TAZ131125 TKV131125 TUR131125 UEN131125 UOJ131125 UYF131125 VIB131125 VRX131125 WBT131125 WLP131125 WVL131125 D196661 IZ196661 SV196661 ACR196661 AMN196661 AWJ196661 BGF196661 BQB196661 BZX196661 CJT196661 CTP196661 DDL196661 DNH196661 DXD196661 EGZ196661 EQV196661 FAR196661 FKN196661 FUJ196661 GEF196661 GOB196661 GXX196661 HHT196661 HRP196661 IBL196661 ILH196661 IVD196661 JEZ196661 JOV196661 JYR196661 KIN196661 KSJ196661 LCF196661 LMB196661 LVX196661 MFT196661 MPP196661 MZL196661 NJH196661 NTD196661 OCZ196661 OMV196661 OWR196661 PGN196661 PQJ196661 QAF196661 QKB196661 QTX196661 RDT196661 RNP196661 RXL196661 SHH196661 SRD196661 TAZ196661 TKV196661 TUR196661 UEN196661 UOJ196661 UYF196661 VIB196661 VRX196661 WBT196661 WLP196661 WVL196661 D262197 IZ262197 SV262197 ACR262197 AMN262197 AWJ262197 BGF262197 BQB262197 BZX262197 CJT262197 CTP262197 DDL262197 DNH262197 DXD262197 EGZ262197 EQV262197 FAR262197 FKN262197 FUJ262197 GEF262197 GOB262197 GXX262197 HHT262197 HRP262197 IBL262197 ILH262197 IVD262197 JEZ262197 JOV262197 JYR262197 KIN262197 KSJ262197 LCF262197 LMB262197 LVX262197 MFT262197 MPP262197 MZL262197 NJH262197 NTD262197 OCZ262197 OMV262197 OWR262197 PGN262197 PQJ262197 QAF262197 QKB262197 QTX262197 RDT262197 RNP262197 RXL262197 SHH262197 SRD262197 TAZ262197 TKV262197 TUR262197 UEN262197 UOJ262197 UYF262197 VIB262197 VRX262197 WBT262197 WLP262197 WVL262197 D327733 IZ327733 SV327733 ACR327733 AMN327733 AWJ327733 BGF327733 BQB327733 BZX327733 CJT327733 CTP327733 DDL327733 DNH327733 DXD327733 EGZ327733 EQV327733 FAR327733 FKN327733 FUJ327733 GEF327733 GOB327733 GXX327733 HHT327733 HRP327733 IBL327733 ILH327733 IVD327733 JEZ327733 JOV327733 JYR327733 KIN327733 KSJ327733 LCF327733 LMB327733 LVX327733 MFT327733 MPP327733 MZL327733 NJH327733 NTD327733 OCZ327733 OMV327733 OWR327733 PGN327733 PQJ327733 QAF327733 QKB327733 QTX327733 RDT327733 RNP327733 RXL327733 SHH327733 SRD327733 TAZ327733 TKV327733 TUR327733 UEN327733 UOJ327733 UYF327733 VIB327733 VRX327733 WBT327733 WLP327733 WVL327733 D393269 IZ393269 SV393269 ACR393269 AMN393269 AWJ393269 BGF393269 BQB393269 BZX393269 CJT393269 CTP393269 DDL393269 DNH393269 DXD393269 EGZ393269 EQV393269 FAR393269 FKN393269 FUJ393269 GEF393269 GOB393269 GXX393269 HHT393269 HRP393269 IBL393269 ILH393269 IVD393269 JEZ393269 JOV393269 JYR393269 KIN393269 KSJ393269 LCF393269 LMB393269 LVX393269 MFT393269 MPP393269 MZL393269 NJH393269 NTD393269 OCZ393269 OMV393269 OWR393269 PGN393269 PQJ393269 QAF393269 QKB393269 QTX393269 RDT393269 RNP393269 RXL393269 SHH393269 SRD393269 TAZ393269 TKV393269 TUR393269 UEN393269 UOJ393269 UYF393269 VIB393269 VRX393269 WBT393269 WLP393269 WVL393269 D458805 IZ458805 SV458805 ACR458805 AMN458805 AWJ458805 BGF458805 BQB458805 BZX458805 CJT458805 CTP458805 DDL458805 DNH458805 DXD458805 EGZ458805 EQV458805 FAR458805 FKN458805 FUJ458805 GEF458805 GOB458805 GXX458805 HHT458805 HRP458805 IBL458805 ILH458805 IVD458805 JEZ458805 JOV458805 JYR458805 KIN458805 KSJ458805 LCF458805 LMB458805 LVX458805 MFT458805 MPP458805 MZL458805 NJH458805 NTD458805 OCZ458805 OMV458805 OWR458805 PGN458805 PQJ458805 QAF458805 QKB458805 QTX458805 RDT458805 RNP458805 RXL458805 SHH458805 SRD458805 TAZ458805 TKV458805 TUR458805 UEN458805 UOJ458805 UYF458805 VIB458805 VRX458805 WBT458805 WLP458805 WVL458805 D524341 IZ524341 SV524341 ACR524341 AMN524341 AWJ524341 BGF524341 BQB524341 BZX524341 CJT524341 CTP524341 DDL524341 DNH524341 DXD524341 EGZ524341 EQV524341 FAR524341 FKN524341 FUJ524341 GEF524341 GOB524341 GXX524341 HHT524341 HRP524341 IBL524341 ILH524341 IVD524341 JEZ524341 JOV524341 JYR524341 KIN524341 KSJ524341 LCF524341 LMB524341 LVX524341 MFT524341 MPP524341 MZL524341 NJH524341 NTD524341 OCZ524341 OMV524341 OWR524341 PGN524341 PQJ524341 QAF524341 QKB524341 QTX524341 RDT524341 RNP524341 RXL524341 SHH524341 SRD524341 TAZ524341 TKV524341 TUR524341 UEN524341 UOJ524341 UYF524341 VIB524341 VRX524341 WBT524341 WLP524341 WVL524341 D589877 IZ589877 SV589877 ACR589877 AMN589877 AWJ589877 BGF589877 BQB589877 BZX589877 CJT589877 CTP589877 DDL589877 DNH589877 DXD589877 EGZ589877 EQV589877 FAR589877 FKN589877 FUJ589877 GEF589877 GOB589877 GXX589877 HHT589877 HRP589877 IBL589877 ILH589877 IVD589877 JEZ589877 JOV589877 JYR589877 KIN589877 KSJ589877 LCF589877 LMB589877 LVX589877 MFT589877 MPP589877 MZL589877 NJH589877 NTD589877 OCZ589877 OMV589877 OWR589877 PGN589877 PQJ589877 QAF589877 QKB589877 QTX589877 RDT589877 RNP589877 RXL589877 SHH589877 SRD589877 TAZ589877 TKV589877 TUR589877 UEN589877 UOJ589877 UYF589877 VIB589877 VRX589877 WBT589877 WLP589877 WVL589877 D655413 IZ655413 SV655413 ACR655413 AMN655413 AWJ655413 BGF655413 BQB655413 BZX655413 CJT655413 CTP655413 DDL655413 DNH655413 DXD655413 EGZ655413 EQV655413 FAR655413 FKN655413 FUJ655413 GEF655413 GOB655413 GXX655413 HHT655413 HRP655413 IBL655413 ILH655413 IVD655413 JEZ655413 JOV655413 JYR655413 KIN655413 KSJ655413 LCF655413 LMB655413 LVX655413 MFT655413 MPP655413 MZL655413 NJH655413 NTD655413 OCZ655413 OMV655413 OWR655413 PGN655413 PQJ655413 QAF655413 QKB655413 QTX655413 RDT655413 RNP655413 RXL655413 SHH655413 SRD655413 TAZ655413 TKV655413 TUR655413 UEN655413 UOJ655413 UYF655413 VIB655413 VRX655413 WBT655413 WLP655413 WVL655413 D720949 IZ720949 SV720949 ACR720949 AMN720949 AWJ720949 BGF720949 BQB720949 BZX720949 CJT720949 CTP720949 DDL720949 DNH720949 DXD720949 EGZ720949 EQV720949 FAR720949 FKN720949 FUJ720949 GEF720949 GOB720949 GXX720949 HHT720949 HRP720949 IBL720949 ILH720949 IVD720949 JEZ720949 JOV720949 JYR720949 KIN720949 KSJ720949 LCF720949 LMB720949 LVX720949 MFT720949 MPP720949 MZL720949 NJH720949 NTD720949 OCZ720949 OMV720949 OWR720949 PGN720949 PQJ720949 QAF720949 QKB720949 QTX720949 RDT720949 RNP720949 RXL720949 SHH720949 SRD720949 TAZ720949 TKV720949 TUR720949 UEN720949 UOJ720949 UYF720949 VIB720949 VRX720949 WBT720949 WLP720949 WVL720949 D786485 IZ786485 SV786485 ACR786485 AMN786485 AWJ786485 BGF786485 BQB786485 BZX786485 CJT786485 CTP786485 DDL786485 DNH786485 DXD786485 EGZ786485 EQV786485 FAR786485 FKN786485 FUJ786485 GEF786485 GOB786485 GXX786485 HHT786485 HRP786485 IBL786485 ILH786485 IVD786485 JEZ786485 JOV786485 JYR786485 KIN786485 KSJ786485 LCF786485 LMB786485 LVX786485 MFT786485 MPP786485 MZL786485 NJH786485 NTD786485 OCZ786485 OMV786485 OWR786485 PGN786485 PQJ786485 QAF786485 QKB786485 QTX786485 RDT786485 RNP786485 RXL786485 SHH786485 SRD786485 TAZ786485 TKV786485 TUR786485 UEN786485 UOJ786485 UYF786485 VIB786485 VRX786485 WBT786485 WLP786485 WVL786485 D852021 IZ852021 SV852021 ACR852021 AMN852021 AWJ852021 BGF852021 BQB852021 BZX852021 CJT852021 CTP852021 DDL852021 DNH852021 DXD852021 EGZ852021 EQV852021 FAR852021 FKN852021 FUJ852021 GEF852021 GOB852021 GXX852021 HHT852021 HRP852021 IBL852021 ILH852021 IVD852021 JEZ852021 JOV852021 JYR852021 KIN852021 KSJ852021 LCF852021 LMB852021 LVX852021 MFT852021 MPP852021 MZL852021 NJH852021 NTD852021 OCZ852021 OMV852021 OWR852021 PGN852021 PQJ852021 QAF852021 QKB852021 QTX852021 RDT852021 RNP852021 RXL852021 SHH852021 SRD852021 TAZ852021 TKV852021 TUR852021 UEN852021 UOJ852021 UYF852021 VIB852021 VRX852021 WBT852021 WLP852021 WVL852021 D917557 IZ917557 SV917557 ACR917557 AMN917557 AWJ917557 BGF917557 BQB917557 BZX917557 CJT917557 CTP917557 DDL917557 DNH917557 DXD917557 EGZ917557 EQV917557 FAR917557 FKN917557 FUJ917557 GEF917557 GOB917557 GXX917557 HHT917557 HRP917557 IBL917557 ILH917557 IVD917557 JEZ917557 JOV917557 JYR917557 KIN917557 KSJ917557 LCF917557 LMB917557 LVX917557 MFT917557 MPP917557 MZL917557 NJH917557 NTD917557 OCZ917557 OMV917557 OWR917557 PGN917557 PQJ917557 QAF917557 QKB917557 QTX917557 RDT917557 RNP917557 RXL917557 SHH917557 SRD917557 TAZ917557 TKV917557 TUR917557 UEN917557 UOJ917557 UYF917557 VIB917557 VRX917557 WBT917557 WLP917557 WVL917557 D983093 IZ983093 SV983093 ACR983093 AMN983093 AWJ983093 BGF983093 BQB983093 BZX983093 CJT983093 CTP983093 DDL983093 DNH983093 DXD983093 EGZ983093 EQV983093 FAR983093 FKN983093 FUJ983093 GEF983093 GOB983093 GXX983093 HHT983093 HRP983093 IBL983093 ILH983093 IVD983093 JEZ983093 JOV983093 JYR983093 KIN983093 KSJ983093 LCF983093 LMB983093 LVX983093 MFT983093 MPP983093 MZL983093 NJH983093 NTD983093 OCZ983093 OMV983093 OWR983093 PGN983093 PQJ983093 QAF983093 QKB983093 QTX983093 RDT983093 RNP983093 RXL983093 SHH983093 SRD983093 TAZ983093 TKV983093 TUR983093 UEN983093 UOJ983093 UYF983093 VIB983093 VRX983093 WBT983093 WLP983093 WVL983093</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48"/>
  <sheetViews>
    <sheetView view="pageBreakPreview" zoomScaleNormal="100" zoomScaleSheetLayoutView="100" workbookViewId="0">
      <selection activeCell="J20" sqref="J20"/>
    </sheetView>
  </sheetViews>
  <sheetFormatPr defaultColWidth="5.875" defaultRowHeight="14.25"/>
  <cols>
    <col min="1" max="13" width="5.875" style="289" customWidth="1"/>
    <col min="14" max="14" width="10.625" style="289" customWidth="1"/>
    <col min="15" max="15" width="4.625" style="289" customWidth="1"/>
    <col min="16" max="256" width="5.875" style="289"/>
    <col min="257" max="269" width="5.875" style="289" customWidth="1"/>
    <col min="270" max="270" width="10.625" style="289" customWidth="1"/>
    <col min="271" max="271" width="4.625" style="289" customWidth="1"/>
    <col min="272" max="512" width="5.875" style="289"/>
    <col min="513" max="525" width="5.875" style="289" customWidth="1"/>
    <col min="526" max="526" width="10.625" style="289" customWidth="1"/>
    <col min="527" max="527" width="4.625" style="289" customWidth="1"/>
    <col min="528" max="768" width="5.875" style="289"/>
    <col min="769" max="781" width="5.875" style="289" customWidth="1"/>
    <col min="782" max="782" width="10.625" style="289" customWidth="1"/>
    <col min="783" max="783" width="4.625" style="289" customWidth="1"/>
    <col min="784" max="1024" width="5.875" style="289"/>
    <col min="1025" max="1037" width="5.875" style="289" customWidth="1"/>
    <col min="1038" max="1038" width="10.625" style="289" customWidth="1"/>
    <col min="1039" max="1039" width="4.625" style="289" customWidth="1"/>
    <col min="1040" max="1280" width="5.875" style="289"/>
    <col min="1281" max="1293" width="5.875" style="289" customWidth="1"/>
    <col min="1294" max="1294" width="10.625" style="289" customWidth="1"/>
    <col min="1295" max="1295" width="4.625" style="289" customWidth="1"/>
    <col min="1296" max="1536" width="5.875" style="289"/>
    <col min="1537" max="1549" width="5.875" style="289" customWidth="1"/>
    <col min="1550" max="1550" width="10.625" style="289" customWidth="1"/>
    <col min="1551" max="1551" width="4.625" style="289" customWidth="1"/>
    <col min="1552" max="1792" width="5.875" style="289"/>
    <col min="1793" max="1805" width="5.875" style="289" customWidth="1"/>
    <col min="1806" max="1806" width="10.625" style="289" customWidth="1"/>
    <col min="1807" max="1807" width="4.625" style="289" customWidth="1"/>
    <col min="1808" max="2048" width="5.875" style="289"/>
    <col min="2049" max="2061" width="5.875" style="289" customWidth="1"/>
    <col min="2062" max="2062" width="10.625" style="289" customWidth="1"/>
    <col min="2063" max="2063" width="4.625" style="289" customWidth="1"/>
    <col min="2064" max="2304" width="5.875" style="289"/>
    <col min="2305" max="2317" width="5.875" style="289" customWidth="1"/>
    <col min="2318" max="2318" width="10.625" style="289" customWidth="1"/>
    <col min="2319" max="2319" width="4.625" style="289" customWidth="1"/>
    <col min="2320" max="2560" width="5.875" style="289"/>
    <col min="2561" max="2573" width="5.875" style="289" customWidth="1"/>
    <col min="2574" max="2574" width="10.625" style="289" customWidth="1"/>
    <col min="2575" max="2575" width="4.625" style="289" customWidth="1"/>
    <col min="2576" max="2816" width="5.875" style="289"/>
    <col min="2817" max="2829" width="5.875" style="289" customWidth="1"/>
    <col min="2830" max="2830" width="10.625" style="289" customWidth="1"/>
    <col min="2831" max="2831" width="4.625" style="289" customWidth="1"/>
    <col min="2832" max="3072" width="5.875" style="289"/>
    <col min="3073" max="3085" width="5.875" style="289" customWidth="1"/>
    <col min="3086" max="3086" width="10.625" style="289" customWidth="1"/>
    <col min="3087" max="3087" width="4.625" style="289" customWidth="1"/>
    <col min="3088" max="3328" width="5.875" style="289"/>
    <col min="3329" max="3341" width="5.875" style="289" customWidth="1"/>
    <col min="3342" max="3342" width="10.625" style="289" customWidth="1"/>
    <col min="3343" max="3343" width="4.625" style="289" customWidth="1"/>
    <col min="3344" max="3584" width="5.875" style="289"/>
    <col min="3585" max="3597" width="5.875" style="289" customWidth="1"/>
    <col min="3598" max="3598" width="10.625" style="289" customWidth="1"/>
    <col min="3599" max="3599" width="4.625" style="289" customWidth="1"/>
    <col min="3600" max="3840" width="5.875" style="289"/>
    <col min="3841" max="3853" width="5.875" style="289" customWidth="1"/>
    <col min="3854" max="3854" width="10.625" style="289" customWidth="1"/>
    <col min="3855" max="3855" width="4.625" style="289" customWidth="1"/>
    <col min="3856" max="4096" width="5.875" style="289"/>
    <col min="4097" max="4109" width="5.875" style="289" customWidth="1"/>
    <col min="4110" max="4110" width="10.625" style="289" customWidth="1"/>
    <col min="4111" max="4111" width="4.625" style="289" customWidth="1"/>
    <col min="4112" max="4352" width="5.875" style="289"/>
    <col min="4353" max="4365" width="5.875" style="289" customWidth="1"/>
    <col min="4366" max="4366" width="10.625" style="289" customWidth="1"/>
    <col min="4367" max="4367" width="4.625" style="289" customWidth="1"/>
    <col min="4368" max="4608" width="5.875" style="289"/>
    <col min="4609" max="4621" width="5.875" style="289" customWidth="1"/>
    <col min="4622" max="4622" width="10.625" style="289" customWidth="1"/>
    <col min="4623" max="4623" width="4.625" style="289" customWidth="1"/>
    <col min="4624" max="4864" width="5.875" style="289"/>
    <col min="4865" max="4877" width="5.875" style="289" customWidth="1"/>
    <col min="4878" max="4878" width="10.625" style="289" customWidth="1"/>
    <col min="4879" max="4879" width="4.625" style="289" customWidth="1"/>
    <col min="4880" max="5120" width="5.875" style="289"/>
    <col min="5121" max="5133" width="5.875" style="289" customWidth="1"/>
    <col min="5134" max="5134" width="10.625" style="289" customWidth="1"/>
    <col min="5135" max="5135" width="4.625" style="289" customWidth="1"/>
    <col min="5136" max="5376" width="5.875" style="289"/>
    <col min="5377" max="5389" width="5.875" style="289" customWidth="1"/>
    <col min="5390" max="5390" width="10.625" style="289" customWidth="1"/>
    <col min="5391" max="5391" width="4.625" style="289" customWidth="1"/>
    <col min="5392" max="5632" width="5.875" style="289"/>
    <col min="5633" max="5645" width="5.875" style="289" customWidth="1"/>
    <col min="5646" max="5646" width="10.625" style="289" customWidth="1"/>
    <col min="5647" max="5647" width="4.625" style="289" customWidth="1"/>
    <col min="5648" max="5888" width="5.875" style="289"/>
    <col min="5889" max="5901" width="5.875" style="289" customWidth="1"/>
    <col min="5902" max="5902" width="10.625" style="289" customWidth="1"/>
    <col min="5903" max="5903" width="4.625" style="289" customWidth="1"/>
    <col min="5904" max="6144" width="5.875" style="289"/>
    <col min="6145" max="6157" width="5.875" style="289" customWidth="1"/>
    <col min="6158" max="6158" width="10.625" style="289" customWidth="1"/>
    <col min="6159" max="6159" width="4.625" style="289" customWidth="1"/>
    <col min="6160" max="6400" width="5.875" style="289"/>
    <col min="6401" max="6413" width="5.875" style="289" customWidth="1"/>
    <col min="6414" max="6414" width="10.625" style="289" customWidth="1"/>
    <col min="6415" max="6415" width="4.625" style="289" customWidth="1"/>
    <col min="6416" max="6656" width="5.875" style="289"/>
    <col min="6657" max="6669" width="5.875" style="289" customWidth="1"/>
    <col min="6670" max="6670" width="10.625" style="289" customWidth="1"/>
    <col min="6671" max="6671" width="4.625" style="289" customWidth="1"/>
    <col min="6672" max="6912" width="5.875" style="289"/>
    <col min="6913" max="6925" width="5.875" style="289" customWidth="1"/>
    <col min="6926" max="6926" width="10.625" style="289" customWidth="1"/>
    <col min="6927" max="6927" width="4.625" style="289" customWidth="1"/>
    <col min="6928" max="7168" width="5.875" style="289"/>
    <col min="7169" max="7181" width="5.875" style="289" customWidth="1"/>
    <col min="7182" max="7182" width="10.625" style="289" customWidth="1"/>
    <col min="7183" max="7183" width="4.625" style="289" customWidth="1"/>
    <col min="7184" max="7424" width="5.875" style="289"/>
    <col min="7425" max="7437" width="5.875" style="289" customWidth="1"/>
    <col min="7438" max="7438" width="10.625" style="289" customWidth="1"/>
    <col min="7439" max="7439" width="4.625" style="289" customWidth="1"/>
    <col min="7440" max="7680" width="5.875" style="289"/>
    <col min="7681" max="7693" width="5.875" style="289" customWidth="1"/>
    <col min="7694" max="7694" width="10.625" style="289" customWidth="1"/>
    <col min="7695" max="7695" width="4.625" style="289" customWidth="1"/>
    <col min="7696" max="7936" width="5.875" style="289"/>
    <col min="7937" max="7949" width="5.875" style="289" customWidth="1"/>
    <col min="7950" max="7950" width="10.625" style="289" customWidth="1"/>
    <col min="7951" max="7951" width="4.625" style="289" customWidth="1"/>
    <col min="7952" max="8192" width="5.875" style="289"/>
    <col min="8193" max="8205" width="5.875" style="289" customWidth="1"/>
    <col min="8206" max="8206" width="10.625" style="289" customWidth="1"/>
    <col min="8207" max="8207" width="4.625" style="289" customWidth="1"/>
    <col min="8208" max="8448" width="5.875" style="289"/>
    <col min="8449" max="8461" width="5.875" style="289" customWidth="1"/>
    <col min="8462" max="8462" width="10.625" style="289" customWidth="1"/>
    <col min="8463" max="8463" width="4.625" style="289" customWidth="1"/>
    <col min="8464" max="8704" width="5.875" style="289"/>
    <col min="8705" max="8717" width="5.875" style="289" customWidth="1"/>
    <col min="8718" max="8718" width="10.625" style="289" customWidth="1"/>
    <col min="8719" max="8719" width="4.625" style="289" customWidth="1"/>
    <col min="8720" max="8960" width="5.875" style="289"/>
    <col min="8961" max="8973" width="5.875" style="289" customWidth="1"/>
    <col min="8974" max="8974" width="10.625" style="289" customWidth="1"/>
    <col min="8975" max="8975" width="4.625" style="289" customWidth="1"/>
    <col min="8976" max="9216" width="5.875" style="289"/>
    <col min="9217" max="9229" width="5.875" style="289" customWidth="1"/>
    <col min="9230" max="9230" width="10.625" style="289" customWidth="1"/>
    <col min="9231" max="9231" width="4.625" style="289" customWidth="1"/>
    <col min="9232" max="9472" width="5.875" style="289"/>
    <col min="9473" max="9485" width="5.875" style="289" customWidth="1"/>
    <col min="9486" max="9486" width="10.625" style="289" customWidth="1"/>
    <col min="9487" max="9487" width="4.625" style="289" customWidth="1"/>
    <col min="9488" max="9728" width="5.875" style="289"/>
    <col min="9729" max="9741" width="5.875" style="289" customWidth="1"/>
    <col min="9742" max="9742" width="10.625" style="289" customWidth="1"/>
    <col min="9743" max="9743" width="4.625" style="289" customWidth="1"/>
    <col min="9744" max="9984" width="5.875" style="289"/>
    <col min="9985" max="9997" width="5.875" style="289" customWidth="1"/>
    <col min="9998" max="9998" width="10.625" style="289" customWidth="1"/>
    <col min="9999" max="9999" width="4.625" style="289" customWidth="1"/>
    <col min="10000" max="10240" width="5.875" style="289"/>
    <col min="10241" max="10253" width="5.875" style="289" customWidth="1"/>
    <col min="10254" max="10254" width="10.625" style="289" customWidth="1"/>
    <col min="10255" max="10255" width="4.625" style="289" customWidth="1"/>
    <col min="10256" max="10496" width="5.875" style="289"/>
    <col min="10497" max="10509" width="5.875" style="289" customWidth="1"/>
    <col min="10510" max="10510" width="10.625" style="289" customWidth="1"/>
    <col min="10511" max="10511" width="4.625" style="289" customWidth="1"/>
    <col min="10512" max="10752" width="5.875" style="289"/>
    <col min="10753" max="10765" width="5.875" style="289" customWidth="1"/>
    <col min="10766" max="10766" width="10.625" style="289" customWidth="1"/>
    <col min="10767" max="10767" width="4.625" style="289" customWidth="1"/>
    <col min="10768" max="11008" width="5.875" style="289"/>
    <col min="11009" max="11021" width="5.875" style="289" customWidth="1"/>
    <col min="11022" max="11022" width="10.625" style="289" customWidth="1"/>
    <col min="11023" max="11023" width="4.625" style="289" customWidth="1"/>
    <col min="11024" max="11264" width="5.875" style="289"/>
    <col min="11265" max="11277" width="5.875" style="289" customWidth="1"/>
    <col min="11278" max="11278" width="10.625" style="289" customWidth="1"/>
    <col min="11279" max="11279" width="4.625" style="289" customWidth="1"/>
    <col min="11280" max="11520" width="5.875" style="289"/>
    <col min="11521" max="11533" width="5.875" style="289" customWidth="1"/>
    <col min="11534" max="11534" width="10.625" style="289" customWidth="1"/>
    <col min="11535" max="11535" width="4.625" style="289" customWidth="1"/>
    <col min="11536" max="11776" width="5.875" style="289"/>
    <col min="11777" max="11789" width="5.875" style="289" customWidth="1"/>
    <col min="11790" max="11790" width="10.625" style="289" customWidth="1"/>
    <col min="11791" max="11791" width="4.625" style="289" customWidth="1"/>
    <col min="11792" max="12032" width="5.875" style="289"/>
    <col min="12033" max="12045" width="5.875" style="289" customWidth="1"/>
    <col min="12046" max="12046" width="10.625" style="289" customWidth="1"/>
    <col min="12047" max="12047" width="4.625" style="289" customWidth="1"/>
    <col min="12048" max="12288" width="5.875" style="289"/>
    <col min="12289" max="12301" width="5.875" style="289" customWidth="1"/>
    <col min="12302" max="12302" width="10.625" style="289" customWidth="1"/>
    <col min="12303" max="12303" width="4.625" style="289" customWidth="1"/>
    <col min="12304" max="12544" width="5.875" style="289"/>
    <col min="12545" max="12557" width="5.875" style="289" customWidth="1"/>
    <col min="12558" max="12558" width="10.625" style="289" customWidth="1"/>
    <col min="12559" max="12559" width="4.625" style="289" customWidth="1"/>
    <col min="12560" max="12800" width="5.875" style="289"/>
    <col min="12801" max="12813" width="5.875" style="289" customWidth="1"/>
    <col min="12814" max="12814" width="10.625" style="289" customWidth="1"/>
    <col min="12815" max="12815" width="4.625" style="289" customWidth="1"/>
    <col min="12816" max="13056" width="5.875" style="289"/>
    <col min="13057" max="13069" width="5.875" style="289" customWidth="1"/>
    <col min="13070" max="13070" width="10.625" style="289" customWidth="1"/>
    <col min="13071" max="13071" width="4.625" style="289" customWidth="1"/>
    <col min="13072" max="13312" width="5.875" style="289"/>
    <col min="13313" max="13325" width="5.875" style="289" customWidth="1"/>
    <col min="13326" max="13326" width="10.625" style="289" customWidth="1"/>
    <col min="13327" max="13327" width="4.625" style="289" customWidth="1"/>
    <col min="13328" max="13568" width="5.875" style="289"/>
    <col min="13569" max="13581" width="5.875" style="289" customWidth="1"/>
    <col min="13582" max="13582" width="10.625" style="289" customWidth="1"/>
    <col min="13583" max="13583" width="4.625" style="289" customWidth="1"/>
    <col min="13584" max="13824" width="5.875" style="289"/>
    <col min="13825" max="13837" width="5.875" style="289" customWidth="1"/>
    <col min="13838" max="13838" width="10.625" style="289" customWidth="1"/>
    <col min="13839" max="13839" width="4.625" style="289" customWidth="1"/>
    <col min="13840" max="14080" width="5.875" style="289"/>
    <col min="14081" max="14093" width="5.875" style="289" customWidth="1"/>
    <col min="14094" max="14094" width="10.625" style="289" customWidth="1"/>
    <col min="14095" max="14095" width="4.625" style="289" customWidth="1"/>
    <col min="14096" max="14336" width="5.875" style="289"/>
    <col min="14337" max="14349" width="5.875" style="289" customWidth="1"/>
    <col min="14350" max="14350" width="10.625" style="289" customWidth="1"/>
    <col min="14351" max="14351" width="4.625" style="289" customWidth="1"/>
    <col min="14352" max="14592" width="5.875" style="289"/>
    <col min="14593" max="14605" width="5.875" style="289" customWidth="1"/>
    <col min="14606" max="14606" width="10.625" style="289" customWidth="1"/>
    <col min="14607" max="14607" width="4.625" style="289" customWidth="1"/>
    <col min="14608" max="14848" width="5.875" style="289"/>
    <col min="14849" max="14861" width="5.875" style="289" customWidth="1"/>
    <col min="14862" max="14862" width="10.625" style="289" customWidth="1"/>
    <col min="14863" max="14863" width="4.625" style="289" customWidth="1"/>
    <col min="14864" max="15104" width="5.875" style="289"/>
    <col min="15105" max="15117" width="5.875" style="289" customWidth="1"/>
    <col min="15118" max="15118" width="10.625" style="289" customWidth="1"/>
    <col min="15119" max="15119" width="4.625" style="289" customWidth="1"/>
    <col min="15120" max="15360" width="5.875" style="289"/>
    <col min="15361" max="15373" width="5.875" style="289" customWidth="1"/>
    <col min="15374" max="15374" width="10.625" style="289" customWidth="1"/>
    <col min="15375" max="15375" width="4.625" style="289" customWidth="1"/>
    <col min="15376" max="15616" width="5.875" style="289"/>
    <col min="15617" max="15629" width="5.875" style="289" customWidth="1"/>
    <col min="15630" max="15630" width="10.625" style="289" customWidth="1"/>
    <col min="15631" max="15631" width="4.625" style="289" customWidth="1"/>
    <col min="15632" max="15872" width="5.875" style="289"/>
    <col min="15873" max="15885" width="5.875" style="289" customWidth="1"/>
    <col min="15886" max="15886" width="10.625" style="289" customWidth="1"/>
    <col min="15887" max="15887" width="4.625" style="289" customWidth="1"/>
    <col min="15888" max="16128" width="5.875" style="289"/>
    <col min="16129" max="16141" width="5.875" style="289" customWidth="1"/>
    <col min="16142" max="16142" width="10.625" style="289" customWidth="1"/>
    <col min="16143" max="16143" width="4.625" style="289" customWidth="1"/>
    <col min="16144" max="16384" width="5.875" style="289"/>
  </cols>
  <sheetData>
    <row r="1" spans="1:14">
      <c r="A1" s="289" t="s">
        <v>1104</v>
      </c>
      <c r="N1" s="290" t="s">
        <v>1209</v>
      </c>
    </row>
    <row r="5" spans="1:14" ht="28.5">
      <c r="A5" s="917" t="s">
        <v>566</v>
      </c>
      <c r="B5" s="917"/>
      <c r="C5" s="917"/>
      <c r="D5" s="917"/>
      <c r="E5" s="917"/>
      <c r="F5" s="917"/>
      <c r="G5" s="917"/>
      <c r="H5" s="917"/>
      <c r="I5" s="917"/>
      <c r="J5" s="917"/>
      <c r="K5" s="917"/>
      <c r="L5" s="917"/>
      <c r="M5" s="917"/>
      <c r="N5" s="917"/>
    </row>
    <row r="9" spans="1:14" ht="14.25" customHeight="1"/>
    <row r="10" spans="1:14">
      <c r="A10" s="289" t="s">
        <v>1381</v>
      </c>
      <c r="M10"/>
      <c r="N10"/>
    </row>
    <row r="11" spans="1:14" ht="14.25" customHeight="1">
      <c r="A11" s="289" t="s">
        <v>1219</v>
      </c>
      <c r="C11" s="1213"/>
      <c r="D11" s="1213"/>
      <c r="E11" s="1213"/>
      <c r="F11" s="1213"/>
      <c r="G11" s="289" t="s">
        <v>1105</v>
      </c>
      <c r="H11" s="544"/>
      <c r="I11" s="1214" t="s">
        <v>1106</v>
      </c>
      <c r="J11" s="1214"/>
      <c r="K11" s="289" t="s">
        <v>1220</v>
      </c>
    </row>
    <row r="12" spans="1:14" ht="14.25" customHeight="1">
      <c r="A12" s="289" t="s">
        <v>1221</v>
      </c>
      <c r="H12" s="146"/>
      <c r="K12" s="146"/>
    </row>
    <row r="13" spans="1:14" ht="14.25" customHeight="1">
      <c r="H13" s="146"/>
    </row>
    <row r="16" spans="1:14">
      <c r="B16" s="488" t="s">
        <v>1329</v>
      </c>
      <c r="C16" s="488"/>
      <c r="D16" s="488"/>
      <c r="E16" s="488"/>
    </row>
    <row r="17" spans="2:14">
      <c r="B17" s="296"/>
      <c r="C17" s="467"/>
      <c r="D17" s="467"/>
    </row>
    <row r="18" spans="2:14">
      <c r="B18" s="296"/>
      <c r="C18" s="467"/>
      <c r="D18" s="467"/>
      <c r="F18" s="1214" t="s">
        <v>1106</v>
      </c>
      <c r="G18" s="1214"/>
      <c r="H18" s="1214"/>
      <c r="I18" s="1214"/>
      <c r="J18" s="431"/>
      <c r="K18" s="428"/>
      <c r="L18" s="428" t="s">
        <v>1222</v>
      </c>
      <c r="M18" s="428"/>
    </row>
    <row r="19" spans="2:14">
      <c r="B19" s="296"/>
      <c r="C19" s="467"/>
      <c r="D19" s="467"/>
    </row>
    <row r="20" spans="2:14">
      <c r="B20" s="296"/>
      <c r="C20" s="467"/>
      <c r="D20" s="467"/>
      <c r="G20" s="289" t="s">
        <v>534</v>
      </c>
      <c r="I20" s="428"/>
      <c r="J20" s="428"/>
      <c r="K20" s="428"/>
    </row>
    <row r="21" spans="2:14">
      <c r="B21" s="296"/>
      <c r="C21" s="467"/>
      <c r="D21" s="467"/>
    </row>
    <row r="22" spans="2:14">
      <c r="B22" s="296"/>
      <c r="C22" s="467"/>
      <c r="D22" s="467"/>
    </row>
    <row r="23" spans="2:14">
      <c r="B23" s="296"/>
      <c r="C23" s="467"/>
      <c r="D23" s="467"/>
    </row>
    <row r="24" spans="2:14">
      <c r="B24" s="296"/>
      <c r="C24" s="467"/>
      <c r="D24" s="467"/>
    </row>
    <row r="25" spans="2:14">
      <c r="B25" s="296"/>
      <c r="C25" s="467"/>
      <c r="D25" s="467"/>
      <c r="E25" s="545" t="s">
        <v>1096</v>
      </c>
      <c r="G25" s="657"/>
      <c r="H25" s="657"/>
      <c r="I25" s="657"/>
      <c r="J25" s="657"/>
      <c r="K25" s="657"/>
      <c r="L25" s="657"/>
      <c r="M25" s="657"/>
    </row>
    <row r="26" spans="2:14">
      <c r="B26" s="296"/>
      <c r="C26" s="467"/>
      <c r="D26" s="467"/>
    </row>
    <row r="27" spans="2:14">
      <c r="B27" s="296"/>
      <c r="C27" s="467"/>
      <c r="D27" s="467"/>
    </row>
    <row r="28" spans="2:14">
      <c r="B28" s="296"/>
      <c r="C28" s="467"/>
      <c r="D28" s="467"/>
    </row>
    <row r="29" spans="2:14">
      <c r="B29" s="296"/>
      <c r="C29" s="467"/>
      <c r="D29" s="467"/>
      <c r="F29" s="290" t="s">
        <v>1107</v>
      </c>
      <c r="H29" s="658"/>
      <c r="I29" s="658"/>
      <c r="J29" s="658"/>
      <c r="K29" s="658"/>
      <c r="L29" s="658"/>
      <c r="N29" s="289" t="s">
        <v>515</v>
      </c>
    </row>
    <row r="30" spans="2:14">
      <c r="B30" s="296"/>
      <c r="C30" s="467"/>
      <c r="D30" s="467"/>
    </row>
    <row r="31" spans="2:14">
      <c r="B31" s="296"/>
      <c r="C31" s="467"/>
      <c r="D31" s="467"/>
    </row>
    <row r="32" spans="2:14">
      <c r="B32" s="296"/>
      <c r="C32" s="467"/>
      <c r="D32" s="467"/>
    </row>
    <row r="33" spans="1:13">
      <c r="B33" s="296"/>
      <c r="C33" s="467"/>
      <c r="D33" s="467"/>
    </row>
    <row r="34" spans="1:13" ht="21">
      <c r="B34" s="296"/>
      <c r="C34" s="467"/>
      <c r="D34" s="467"/>
      <c r="H34" s="142"/>
      <c r="I34" s="281"/>
      <c r="J34" s="469"/>
      <c r="K34" s="468"/>
      <c r="L34" s="463"/>
    </row>
    <row r="35" spans="1:13">
      <c r="A35" s="289" t="s">
        <v>1223</v>
      </c>
      <c r="B35" s="296"/>
      <c r="C35" s="467"/>
      <c r="D35" s="467"/>
    </row>
    <row r="36" spans="1:13">
      <c r="A36" s="289" t="s">
        <v>1224</v>
      </c>
      <c r="B36" s="296"/>
      <c r="C36" s="467"/>
      <c r="D36" s="467"/>
    </row>
    <row r="37" spans="1:13">
      <c r="B37" s="296"/>
      <c r="C37" s="467"/>
      <c r="D37" s="467"/>
    </row>
    <row r="40" spans="1:13" ht="18.75">
      <c r="D40" s="933"/>
      <c r="E40" s="933"/>
      <c r="F40" s="469"/>
      <c r="H40" s="487"/>
    </row>
    <row r="42" spans="1:13" ht="21">
      <c r="D42" s="546"/>
      <c r="E42" s="546"/>
      <c r="F42" s="545"/>
      <c r="G42" s="546"/>
      <c r="I42" s="927"/>
      <c r="J42" s="927"/>
      <c r="K42" s="928"/>
      <c r="L42" s="928"/>
    </row>
    <row r="43" spans="1:13" ht="21">
      <c r="D43" s="546"/>
      <c r="E43" s="546"/>
      <c r="F43" s="545"/>
      <c r="G43" s="546"/>
      <c r="I43" s="463"/>
      <c r="J43" s="463"/>
      <c r="K43" s="464"/>
      <c r="L43" s="464"/>
    </row>
    <row r="44" spans="1:13" ht="21">
      <c r="D44" s="546"/>
      <c r="E44" s="546"/>
      <c r="F44" s="545"/>
      <c r="G44" s="546"/>
      <c r="I44" s="463"/>
      <c r="J44" s="463"/>
      <c r="K44" s="464"/>
      <c r="L44" s="464"/>
    </row>
    <row r="45" spans="1:13" ht="21">
      <c r="D45" s="546"/>
      <c r="E45" s="546"/>
      <c r="F45" s="545"/>
      <c r="G45" s="546"/>
      <c r="I45" s="463"/>
      <c r="J45" s="463"/>
      <c r="K45" s="464"/>
      <c r="L45" s="464"/>
    </row>
    <row r="47" spans="1:13">
      <c r="K47" s="949"/>
      <c r="L47" s="949"/>
      <c r="M47" s="290"/>
    </row>
    <row r="48" spans="1:13">
      <c r="A48" s="547"/>
    </row>
  </sheetData>
  <mergeCells count="8">
    <mergeCell ref="K47:L47"/>
    <mergeCell ref="A5:N5"/>
    <mergeCell ref="C11:F11"/>
    <mergeCell ref="I11:J11"/>
    <mergeCell ref="F18:I18"/>
    <mergeCell ref="D40:E40"/>
    <mergeCell ref="I42:J42"/>
    <mergeCell ref="K42:L42"/>
  </mergeCells>
  <phoneticPr fontId="3"/>
  <dataValidations count="2">
    <dataValidation type="list" allowBlank="1" showInputMessage="1" showErrorMessage="1" sqref="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xr:uid="{00000000-0002-0000-1A00-000000000000}">
      <formula1>"　,衆議院議員,参議院議員"</formula1>
    </dataValidation>
    <dataValidation type="list" allowBlank="1" showInputMessage="1" showErrorMessage="1"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65547:J65547 JE65547:JF65547 TA65547:TB65547 ACW65547:ACX65547 AMS65547:AMT65547 AWO65547:AWP65547 BGK65547:BGL65547 BQG65547:BQH65547 CAC65547:CAD65547 CJY65547:CJZ65547 CTU65547:CTV65547 DDQ65547:DDR65547 DNM65547:DNN65547 DXI65547:DXJ65547 EHE65547:EHF65547 ERA65547:ERB65547 FAW65547:FAX65547 FKS65547:FKT65547 FUO65547:FUP65547 GEK65547:GEL65547 GOG65547:GOH65547 GYC65547:GYD65547 HHY65547:HHZ65547 HRU65547:HRV65547 IBQ65547:IBR65547 ILM65547:ILN65547 IVI65547:IVJ65547 JFE65547:JFF65547 JPA65547:JPB65547 JYW65547:JYX65547 KIS65547:KIT65547 KSO65547:KSP65547 LCK65547:LCL65547 LMG65547:LMH65547 LWC65547:LWD65547 MFY65547:MFZ65547 MPU65547:MPV65547 MZQ65547:MZR65547 NJM65547:NJN65547 NTI65547:NTJ65547 ODE65547:ODF65547 ONA65547:ONB65547 OWW65547:OWX65547 PGS65547:PGT65547 PQO65547:PQP65547 QAK65547:QAL65547 QKG65547:QKH65547 QUC65547:QUD65547 RDY65547:RDZ65547 RNU65547:RNV65547 RXQ65547:RXR65547 SHM65547:SHN65547 SRI65547:SRJ65547 TBE65547:TBF65547 TLA65547:TLB65547 TUW65547:TUX65547 UES65547:UET65547 UOO65547:UOP65547 UYK65547:UYL65547 VIG65547:VIH65547 VSC65547:VSD65547 WBY65547:WBZ65547 WLU65547:WLV65547 WVQ65547:WVR65547 I131083:J131083 JE131083:JF131083 TA131083:TB131083 ACW131083:ACX131083 AMS131083:AMT131083 AWO131083:AWP131083 BGK131083:BGL131083 BQG131083:BQH131083 CAC131083:CAD131083 CJY131083:CJZ131083 CTU131083:CTV131083 DDQ131083:DDR131083 DNM131083:DNN131083 DXI131083:DXJ131083 EHE131083:EHF131083 ERA131083:ERB131083 FAW131083:FAX131083 FKS131083:FKT131083 FUO131083:FUP131083 GEK131083:GEL131083 GOG131083:GOH131083 GYC131083:GYD131083 HHY131083:HHZ131083 HRU131083:HRV131083 IBQ131083:IBR131083 ILM131083:ILN131083 IVI131083:IVJ131083 JFE131083:JFF131083 JPA131083:JPB131083 JYW131083:JYX131083 KIS131083:KIT131083 KSO131083:KSP131083 LCK131083:LCL131083 LMG131083:LMH131083 LWC131083:LWD131083 MFY131083:MFZ131083 MPU131083:MPV131083 MZQ131083:MZR131083 NJM131083:NJN131083 NTI131083:NTJ131083 ODE131083:ODF131083 ONA131083:ONB131083 OWW131083:OWX131083 PGS131083:PGT131083 PQO131083:PQP131083 QAK131083:QAL131083 QKG131083:QKH131083 QUC131083:QUD131083 RDY131083:RDZ131083 RNU131083:RNV131083 RXQ131083:RXR131083 SHM131083:SHN131083 SRI131083:SRJ131083 TBE131083:TBF131083 TLA131083:TLB131083 TUW131083:TUX131083 UES131083:UET131083 UOO131083:UOP131083 UYK131083:UYL131083 VIG131083:VIH131083 VSC131083:VSD131083 WBY131083:WBZ131083 WLU131083:WLV131083 WVQ131083:WVR131083 I196619:J196619 JE196619:JF196619 TA196619:TB196619 ACW196619:ACX196619 AMS196619:AMT196619 AWO196619:AWP196619 BGK196619:BGL196619 BQG196619:BQH196619 CAC196619:CAD196619 CJY196619:CJZ196619 CTU196619:CTV196619 DDQ196619:DDR196619 DNM196619:DNN196619 DXI196619:DXJ196619 EHE196619:EHF196619 ERA196619:ERB196619 FAW196619:FAX196619 FKS196619:FKT196619 FUO196619:FUP196619 GEK196619:GEL196619 GOG196619:GOH196619 GYC196619:GYD196619 HHY196619:HHZ196619 HRU196619:HRV196619 IBQ196619:IBR196619 ILM196619:ILN196619 IVI196619:IVJ196619 JFE196619:JFF196619 JPA196619:JPB196619 JYW196619:JYX196619 KIS196619:KIT196619 KSO196619:KSP196619 LCK196619:LCL196619 LMG196619:LMH196619 LWC196619:LWD196619 MFY196619:MFZ196619 MPU196619:MPV196619 MZQ196619:MZR196619 NJM196619:NJN196619 NTI196619:NTJ196619 ODE196619:ODF196619 ONA196619:ONB196619 OWW196619:OWX196619 PGS196619:PGT196619 PQO196619:PQP196619 QAK196619:QAL196619 QKG196619:QKH196619 QUC196619:QUD196619 RDY196619:RDZ196619 RNU196619:RNV196619 RXQ196619:RXR196619 SHM196619:SHN196619 SRI196619:SRJ196619 TBE196619:TBF196619 TLA196619:TLB196619 TUW196619:TUX196619 UES196619:UET196619 UOO196619:UOP196619 UYK196619:UYL196619 VIG196619:VIH196619 VSC196619:VSD196619 WBY196619:WBZ196619 WLU196619:WLV196619 WVQ196619:WVR196619 I262155:J262155 JE262155:JF262155 TA262155:TB262155 ACW262155:ACX262155 AMS262155:AMT262155 AWO262155:AWP262155 BGK262155:BGL262155 BQG262155:BQH262155 CAC262155:CAD262155 CJY262155:CJZ262155 CTU262155:CTV262155 DDQ262155:DDR262155 DNM262155:DNN262155 DXI262155:DXJ262155 EHE262155:EHF262155 ERA262155:ERB262155 FAW262155:FAX262155 FKS262155:FKT262155 FUO262155:FUP262155 GEK262155:GEL262155 GOG262155:GOH262155 GYC262155:GYD262155 HHY262155:HHZ262155 HRU262155:HRV262155 IBQ262155:IBR262155 ILM262155:ILN262155 IVI262155:IVJ262155 JFE262155:JFF262155 JPA262155:JPB262155 JYW262155:JYX262155 KIS262155:KIT262155 KSO262155:KSP262155 LCK262155:LCL262155 LMG262155:LMH262155 LWC262155:LWD262155 MFY262155:MFZ262155 MPU262155:MPV262155 MZQ262155:MZR262155 NJM262155:NJN262155 NTI262155:NTJ262155 ODE262155:ODF262155 ONA262155:ONB262155 OWW262155:OWX262155 PGS262155:PGT262155 PQO262155:PQP262155 QAK262155:QAL262155 QKG262155:QKH262155 QUC262155:QUD262155 RDY262155:RDZ262155 RNU262155:RNV262155 RXQ262155:RXR262155 SHM262155:SHN262155 SRI262155:SRJ262155 TBE262155:TBF262155 TLA262155:TLB262155 TUW262155:TUX262155 UES262155:UET262155 UOO262155:UOP262155 UYK262155:UYL262155 VIG262155:VIH262155 VSC262155:VSD262155 WBY262155:WBZ262155 WLU262155:WLV262155 WVQ262155:WVR262155 I327691:J327691 JE327691:JF327691 TA327691:TB327691 ACW327691:ACX327691 AMS327691:AMT327691 AWO327691:AWP327691 BGK327691:BGL327691 BQG327691:BQH327691 CAC327691:CAD327691 CJY327691:CJZ327691 CTU327691:CTV327691 DDQ327691:DDR327691 DNM327691:DNN327691 DXI327691:DXJ327691 EHE327691:EHF327691 ERA327691:ERB327691 FAW327691:FAX327691 FKS327691:FKT327691 FUO327691:FUP327691 GEK327691:GEL327691 GOG327691:GOH327691 GYC327691:GYD327691 HHY327691:HHZ327691 HRU327691:HRV327691 IBQ327691:IBR327691 ILM327691:ILN327691 IVI327691:IVJ327691 JFE327691:JFF327691 JPA327691:JPB327691 JYW327691:JYX327691 KIS327691:KIT327691 KSO327691:KSP327691 LCK327691:LCL327691 LMG327691:LMH327691 LWC327691:LWD327691 MFY327691:MFZ327691 MPU327691:MPV327691 MZQ327691:MZR327691 NJM327691:NJN327691 NTI327691:NTJ327691 ODE327691:ODF327691 ONA327691:ONB327691 OWW327691:OWX327691 PGS327691:PGT327691 PQO327691:PQP327691 QAK327691:QAL327691 QKG327691:QKH327691 QUC327691:QUD327691 RDY327691:RDZ327691 RNU327691:RNV327691 RXQ327691:RXR327691 SHM327691:SHN327691 SRI327691:SRJ327691 TBE327691:TBF327691 TLA327691:TLB327691 TUW327691:TUX327691 UES327691:UET327691 UOO327691:UOP327691 UYK327691:UYL327691 VIG327691:VIH327691 VSC327691:VSD327691 WBY327691:WBZ327691 WLU327691:WLV327691 WVQ327691:WVR327691 I393227:J393227 JE393227:JF393227 TA393227:TB393227 ACW393227:ACX393227 AMS393227:AMT393227 AWO393227:AWP393227 BGK393227:BGL393227 BQG393227:BQH393227 CAC393227:CAD393227 CJY393227:CJZ393227 CTU393227:CTV393227 DDQ393227:DDR393227 DNM393227:DNN393227 DXI393227:DXJ393227 EHE393227:EHF393227 ERA393227:ERB393227 FAW393227:FAX393227 FKS393227:FKT393227 FUO393227:FUP393227 GEK393227:GEL393227 GOG393227:GOH393227 GYC393227:GYD393227 HHY393227:HHZ393227 HRU393227:HRV393227 IBQ393227:IBR393227 ILM393227:ILN393227 IVI393227:IVJ393227 JFE393227:JFF393227 JPA393227:JPB393227 JYW393227:JYX393227 KIS393227:KIT393227 KSO393227:KSP393227 LCK393227:LCL393227 LMG393227:LMH393227 LWC393227:LWD393227 MFY393227:MFZ393227 MPU393227:MPV393227 MZQ393227:MZR393227 NJM393227:NJN393227 NTI393227:NTJ393227 ODE393227:ODF393227 ONA393227:ONB393227 OWW393227:OWX393227 PGS393227:PGT393227 PQO393227:PQP393227 QAK393227:QAL393227 QKG393227:QKH393227 QUC393227:QUD393227 RDY393227:RDZ393227 RNU393227:RNV393227 RXQ393227:RXR393227 SHM393227:SHN393227 SRI393227:SRJ393227 TBE393227:TBF393227 TLA393227:TLB393227 TUW393227:TUX393227 UES393227:UET393227 UOO393227:UOP393227 UYK393227:UYL393227 VIG393227:VIH393227 VSC393227:VSD393227 WBY393227:WBZ393227 WLU393227:WLV393227 WVQ393227:WVR393227 I458763:J458763 JE458763:JF458763 TA458763:TB458763 ACW458763:ACX458763 AMS458763:AMT458763 AWO458763:AWP458763 BGK458763:BGL458763 BQG458763:BQH458763 CAC458763:CAD458763 CJY458763:CJZ458763 CTU458763:CTV458763 DDQ458763:DDR458763 DNM458763:DNN458763 DXI458763:DXJ458763 EHE458763:EHF458763 ERA458763:ERB458763 FAW458763:FAX458763 FKS458763:FKT458763 FUO458763:FUP458763 GEK458763:GEL458763 GOG458763:GOH458763 GYC458763:GYD458763 HHY458763:HHZ458763 HRU458763:HRV458763 IBQ458763:IBR458763 ILM458763:ILN458763 IVI458763:IVJ458763 JFE458763:JFF458763 JPA458763:JPB458763 JYW458763:JYX458763 KIS458763:KIT458763 KSO458763:KSP458763 LCK458763:LCL458763 LMG458763:LMH458763 LWC458763:LWD458763 MFY458763:MFZ458763 MPU458763:MPV458763 MZQ458763:MZR458763 NJM458763:NJN458763 NTI458763:NTJ458763 ODE458763:ODF458763 ONA458763:ONB458763 OWW458763:OWX458763 PGS458763:PGT458763 PQO458763:PQP458763 QAK458763:QAL458763 QKG458763:QKH458763 QUC458763:QUD458763 RDY458763:RDZ458763 RNU458763:RNV458763 RXQ458763:RXR458763 SHM458763:SHN458763 SRI458763:SRJ458763 TBE458763:TBF458763 TLA458763:TLB458763 TUW458763:TUX458763 UES458763:UET458763 UOO458763:UOP458763 UYK458763:UYL458763 VIG458763:VIH458763 VSC458763:VSD458763 WBY458763:WBZ458763 WLU458763:WLV458763 WVQ458763:WVR458763 I524299:J524299 JE524299:JF524299 TA524299:TB524299 ACW524299:ACX524299 AMS524299:AMT524299 AWO524299:AWP524299 BGK524299:BGL524299 BQG524299:BQH524299 CAC524299:CAD524299 CJY524299:CJZ524299 CTU524299:CTV524299 DDQ524299:DDR524299 DNM524299:DNN524299 DXI524299:DXJ524299 EHE524299:EHF524299 ERA524299:ERB524299 FAW524299:FAX524299 FKS524299:FKT524299 FUO524299:FUP524299 GEK524299:GEL524299 GOG524299:GOH524299 GYC524299:GYD524299 HHY524299:HHZ524299 HRU524299:HRV524299 IBQ524299:IBR524299 ILM524299:ILN524299 IVI524299:IVJ524299 JFE524299:JFF524299 JPA524299:JPB524299 JYW524299:JYX524299 KIS524299:KIT524299 KSO524299:KSP524299 LCK524299:LCL524299 LMG524299:LMH524299 LWC524299:LWD524299 MFY524299:MFZ524299 MPU524299:MPV524299 MZQ524299:MZR524299 NJM524299:NJN524299 NTI524299:NTJ524299 ODE524299:ODF524299 ONA524299:ONB524299 OWW524299:OWX524299 PGS524299:PGT524299 PQO524299:PQP524299 QAK524299:QAL524299 QKG524299:QKH524299 QUC524299:QUD524299 RDY524299:RDZ524299 RNU524299:RNV524299 RXQ524299:RXR524299 SHM524299:SHN524299 SRI524299:SRJ524299 TBE524299:TBF524299 TLA524299:TLB524299 TUW524299:TUX524299 UES524299:UET524299 UOO524299:UOP524299 UYK524299:UYL524299 VIG524299:VIH524299 VSC524299:VSD524299 WBY524299:WBZ524299 WLU524299:WLV524299 WVQ524299:WVR524299 I589835:J589835 JE589835:JF589835 TA589835:TB589835 ACW589835:ACX589835 AMS589835:AMT589835 AWO589835:AWP589835 BGK589835:BGL589835 BQG589835:BQH589835 CAC589835:CAD589835 CJY589835:CJZ589835 CTU589835:CTV589835 DDQ589835:DDR589835 DNM589835:DNN589835 DXI589835:DXJ589835 EHE589835:EHF589835 ERA589835:ERB589835 FAW589835:FAX589835 FKS589835:FKT589835 FUO589835:FUP589835 GEK589835:GEL589835 GOG589835:GOH589835 GYC589835:GYD589835 HHY589835:HHZ589835 HRU589835:HRV589835 IBQ589835:IBR589835 ILM589835:ILN589835 IVI589835:IVJ589835 JFE589835:JFF589835 JPA589835:JPB589835 JYW589835:JYX589835 KIS589835:KIT589835 KSO589835:KSP589835 LCK589835:LCL589835 LMG589835:LMH589835 LWC589835:LWD589835 MFY589835:MFZ589835 MPU589835:MPV589835 MZQ589835:MZR589835 NJM589835:NJN589835 NTI589835:NTJ589835 ODE589835:ODF589835 ONA589835:ONB589835 OWW589835:OWX589835 PGS589835:PGT589835 PQO589835:PQP589835 QAK589835:QAL589835 QKG589835:QKH589835 QUC589835:QUD589835 RDY589835:RDZ589835 RNU589835:RNV589835 RXQ589835:RXR589835 SHM589835:SHN589835 SRI589835:SRJ589835 TBE589835:TBF589835 TLA589835:TLB589835 TUW589835:TUX589835 UES589835:UET589835 UOO589835:UOP589835 UYK589835:UYL589835 VIG589835:VIH589835 VSC589835:VSD589835 WBY589835:WBZ589835 WLU589835:WLV589835 WVQ589835:WVR589835 I655371:J655371 JE655371:JF655371 TA655371:TB655371 ACW655371:ACX655371 AMS655371:AMT655371 AWO655371:AWP655371 BGK655371:BGL655371 BQG655371:BQH655371 CAC655371:CAD655371 CJY655371:CJZ655371 CTU655371:CTV655371 DDQ655371:DDR655371 DNM655371:DNN655371 DXI655371:DXJ655371 EHE655371:EHF655371 ERA655371:ERB655371 FAW655371:FAX655371 FKS655371:FKT655371 FUO655371:FUP655371 GEK655371:GEL655371 GOG655371:GOH655371 GYC655371:GYD655371 HHY655371:HHZ655371 HRU655371:HRV655371 IBQ655371:IBR655371 ILM655371:ILN655371 IVI655371:IVJ655371 JFE655371:JFF655371 JPA655371:JPB655371 JYW655371:JYX655371 KIS655371:KIT655371 KSO655371:KSP655371 LCK655371:LCL655371 LMG655371:LMH655371 LWC655371:LWD655371 MFY655371:MFZ655371 MPU655371:MPV655371 MZQ655371:MZR655371 NJM655371:NJN655371 NTI655371:NTJ655371 ODE655371:ODF655371 ONA655371:ONB655371 OWW655371:OWX655371 PGS655371:PGT655371 PQO655371:PQP655371 QAK655371:QAL655371 QKG655371:QKH655371 QUC655371:QUD655371 RDY655371:RDZ655371 RNU655371:RNV655371 RXQ655371:RXR655371 SHM655371:SHN655371 SRI655371:SRJ655371 TBE655371:TBF655371 TLA655371:TLB655371 TUW655371:TUX655371 UES655371:UET655371 UOO655371:UOP655371 UYK655371:UYL655371 VIG655371:VIH655371 VSC655371:VSD655371 WBY655371:WBZ655371 WLU655371:WLV655371 WVQ655371:WVR655371 I720907:J720907 JE720907:JF720907 TA720907:TB720907 ACW720907:ACX720907 AMS720907:AMT720907 AWO720907:AWP720907 BGK720907:BGL720907 BQG720907:BQH720907 CAC720907:CAD720907 CJY720907:CJZ720907 CTU720907:CTV720907 DDQ720907:DDR720907 DNM720907:DNN720907 DXI720907:DXJ720907 EHE720907:EHF720907 ERA720907:ERB720907 FAW720907:FAX720907 FKS720907:FKT720907 FUO720907:FUP720907 GEK720907:GEL720907 GOG720907:GOH720907 GYC720907:GYD720907 HHY720907:HHZ720907 HRU720907:HRV720907 IBQ720907:IBR720907 ILM720907:ILN720907 IVI720907:IVJ720907 JFE720907:JFF720907 JPA720907:JPB720907 JYW720907:JYX720907 KIS720907:KIT720907 KSO720907:KSP720907 LCK720907:LCL720907 LMG720907:LMH720907 LWC720907:LWD720907 MFY720907:MFZ720907 MPU720907:MPV720907 MZQ720907:MZR720907 NJM720907:NJN720907 NTI720907:NTJ720907 ODE720907:ODF720907 ONA720907:ONB720907 OWW720907:OWX720907 PGS720907:PGT720907 PQO720907:PQP720907 QAK720907:QAL720907 QKG720907:QKH720907 QUC720907:QUD720907 RDY720907:RDZ720907 RNU720907:RNV720907 RXQ720907:RXR720907 SHM720907:SHN720907 SRI720907:SRJ720907 TBE720907:TBF720907 TLA720907:TLB720907 TUW720907:TUX720907 UES720907:UET720907 UOO720907:UOP720907 UYK720907:UYL720907 VIG720907:VIH720907 VSC720907:VSD720907 WBY720907:WBZ720907 WLU720907:WLV720907 WVQ720907:WVR720907 I786443:J786443 JE786443:JF786443 TA786443:TB786443 ACW786443:ACX786443 AMS786443:AMT786443 AWO786443:AWP786443 BGK786443:BGL786443 BQG786443:BQH786443 CAC786443:CAD786443 CJY786443:CJZ786443 CTU786443:CTV786443 DDQ786443:DDR786443 DNM786443:DNN786443 DXI786443:DXJ786443 EHE786443:EHF786443 ERA786443:ERB786443 FAW786443:FAX786443 FKS786443:FKT786443 FUO786443:FUP786443 GEK786443:GEL786443 GOG786443:GOH786443 GYC786443:GYD786443 HHY786443:HHZ786443 HRU786443:HRV786443 IBQ786443:IBR786443 ILM786443:ILN786443 IVI786443:IVJ786443 JFE786443:JFF786443 JPA786443:JPB786443 JYW786443:JYX786443 KIS786443:KIT786443 KSO786443:KSP786443 LCK786443:LCL786443 LMG786443:LMH786443 LWC786443:LWD786443 MFY786443:MFZ786443 MPU786443:MPV786443 MZQ786443:MZR786443 NJM786443:NJN786443 NTI786443:NTJ786443 ODE786443:ODF786443 ONA786443:ONB786443 OWW786443:OWX786443 PGS786443:PGT786443 PQO786443:PQP786443 QAK786443:QAL786443 QKG786443:QKH786443 QUC786443:QUD786443 RDY786443:RDZ786443 RNU786443:RNV786443 RXQ786443:RXR786443 SHM786443:SHN786443 SRI786443:SRJ786443 TBE786443:TBF786443 TLA786443:TLB786443 TUW786443:TUX786443 UES786443:UET786443 UOO786443:UOP786443 UYK786443:UYL786443 VIG786443:VIH786443 VSC786443:VSD786443 WBY786443:WBZ786443 WLU786443:WLV786443 WVQ786443:WVR786443 I851979:J851979 JE851979:JF851979 TA851979:TB851979 ACW851979:ACX851979 AMS851979:AMT851979 AWO851979:AWP851979 BGK851979:BGL851979 BQG851979:BQH851979 CAC851979:CAD851979 CJY851979:CJZ851979 CTU851979:CTV851979 DDQ851979:DDR851979 DNM851979:DNN851979 DXI851979:DXJ851979 EHE851979:EHF851979 ERA851979:ERB851979 FAW851979:FAX851979 FKS851979:FKT851979 FUO851979:FUP851979 GEK851979:GEL851979 GOG851979:GOH851979 GYC851979:GYD851979 HHY851979:HHZ851979 HRU851979:HRV851979 IBQ851979:IBR851979 ILM851979:ILN851979 IVI851979:IVJ851979 JFE851979:JFF851979 JPA851979:JPB851979 JYW851979:JYX851979 KIS851979:KIT851979 KSO851979:KSP851979 LCK851979:LCL851979 LMG851979:LMH851979 LWC851979:LWD851979 MFY851979:MFZ851979 MPU851979:MPV851979 MZQ851979:MZR851979 NJM851979:NJN851979 NTI851979:NTJ851979 ODE851979:ODF851979 ONA851979:ONB851979 OWW851979:OWX851979 PGS851979:PGT851979 PQO851979:PQP851979 QAK851979:QAL851979 QKG851979:QKH851979 QUC851979:QUD851979 RDY851979:RDZ851979 RNU851979:RNV851979 RXQ851979:RXR851979 SHM851979:SHN851979 SRI851979:SRJ851979 TBE851979:TBF851979 TLA851979:TLB851979 TUW851979:TUX851979 UES851979:UET851979 UOO851979:UOP851979 UYK851979:UYL851979 VIG851979:VIH851979 VSC851979:VSD851979 WBY851979:WBZ851979 WLU851979:WLV851979 WVQ851979:WVR851979 I917515:J917515 JE917515:JF917515 TA917515:TB917515 ACW917515:ACX917515 AMS917515:AMT917515 AWO917515:AWP917515 BGK917515:BGL917515 BQG917515:BQH917515 CAC917515:CAD917515 CJY917515:CJZ917515 CTU917515:CTV917515 DDQ917515:DDR917515 DNM917515:DNN917515 DXI917515:DXJ917515 EHE917515:EHF917515 ERA917515:ERB917515 FAW917515:FAX917515 FKS917515:FKT917515 FUO917515:FUP917515 GEK917515:GEL917515 GOG917515:GOH917515 GYC917515:GYD917515 HHY917515:HHZ917515 HRU917515:HRV917515 IBQ917515:IBR917515 ILM917515:ILN917515 IVI917515:IVJ917515 JFE917515:JFF917515 JPA917515:JPB917515 JYW917515:JYX917515 KIS917515:KIT917515 KSO917515:KSP917515 LCK917515:LCL917515 LMG917515:LMH917515 LWC917515:LWD917515 MFY917515:MFZ917515 MPU917515:MPV917515 MZQ917515:MZR917515 NJM917515:NJN917515 NTI917515:NTJ917515 ODE917515:ODF917515 ONA917515:ONB917515 OWW917515:OWX917515 PGS917515:PGT917515 PQO917515:PQP917515 QAK917515:QAL917515 QKG917515:QKH917515 QUC917515:QUD917515 RDY917515:RDZ917515 RNU917515:RNV917515 RXQ917515:RXR917515 SHM917515:SHN917515 SRI917515:SRJ917515 TBE917515:TBF917515 TLA917515:TLB917515 TUW917515:TUX917515 UES917515:UET917515 UOO917515:UOP917515 UYK917515:UYL917515 VIG917515:VIH917515 VSC917515:VSD917515 WBY917515:WBZ917515 WLU917515:WLV917515 WVQ917515:WVR917515 I983051:J983051 JE983051:JF983051 TA983051:TB983051 ACW983051:ACX983051 AMS983051:AMT983051 AWO983051:AWP983051 BGK983051:BGL983051 BQG983051:BQH983051 CAC983051:CAD983051 CJY983051:CJZ983051 CTU983051:CTV983051 DDQ983051:DDR983051 DNM983051:DNN983051 DXI983051:DXJ983051 EHE983051:EHF983051 ERA983051:ERB983051 FAW983051:FAX983051 FKS983051:FKT983051 FUO983051:FUP983051 GEK983051:GEL983051 GOG983051:GOH983051 GYC983051:GYD983051 HHY983051:HHZ983051 HRU983051:HRV983051 IBQ983051:IBR983051 ILM983051:ILN983051 IVI983051:IVJ983051 JFE983051:JFF983051 JPA983051:JPB983051 JYW983051:JYX983051 KIS983051:KIT983051 KSO983051:KSP983051 LCK983051:LCL983051 LMG983051:LMH983051 LWC983051:LWD983051 MFY983051:MFZ983051 MPU983051:MPV983051 MZQ983051:MZR983051 NJM983051:NJN983051 NTI983051:NTJ983051 ODE983051:ODF983051 ONA983051:ONB983051 OWW983051:OWX983051 PGS983051:PGT983051 PQO983051:PQP983051 QAK983051:QAL983051 QKG983051:QKH983051 QUC983051:QUD983051 RDY983051:RDZ983051 RNU983051:RNV983051 RXQ983051:RXR983051 SHM983051:SHN983051 SRI983051:SRJ983051 TBE983051:TBF983051 TLA983051:TLB983051 TUW983051:TUX983051 UES983051:UET983051 UOO983051:UOP983051 UYK983051:UYL983051 VIG983051:VIH983051 VSC983051:VSD983051 WBY983051:WBZ983051 WLU983051:WLV983051 WVQ983051:WVR983051" xr:uid="{00000000-0002-0000-1A00-000001000000}">
      <formula1>"衆議院議員,参議院議員"</formula1>
    </dataValidation>
  </dataValidations>
  <pageMargins left="0.78740157480314965" right="0.39370078740157483" top="0.98425196850393704" bottom="0.98425196850393704" header="0.51181102362204722" footer="0.51181102362204722"/>
  <pageSetup paperSize="9" orientation="portrait" horizontalDpi="200" verticalDpi="200"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33"/>
  <sheetViews>
    <sheetView view="pageBreakPreview" topLeftCell="A22" zoomScaleNormal="100" zoomScaleSheetLayoutView="100" workbookViewId="0">
      <selection activeCell="K9" sqref="K9"/>
    </sheetView>
  </sheetViews>
  <sheetFormatPr defaultRowHeight="14.25"/>
  <cols>
    <col min="1" max="6" width="9.625" style="289" customWidth="1"/>
    <col min="7" max="7" width="10.375" style="289" customWidth="1"/>
    <col min="8" max="8" width="9.875" style="289" customWidth="1"/>
    <col min="9" max="9" width="4.375" style="289" customWidth="1"/>
    <col min="10" max="10" width="4.25" style="289" customWidth="1"/>
    <col min="11" max="256" width="9" style="289"/>
    <col min="257" max="262" width="9.625" style="289" customWidth="1"/>
    <col min="263" max="263" width="10.375" style="289" customWidth="1"/>
    <col min="264" max="264" width="9.875" style="289" customWidth="1"/>
    <col min="265" max="265" width="4.375" style="289" customWidth="1"/>
    <col min="266" max="266" width="4.25" style="289" customWidth="1"/>
    <col min="267" max="512" width="9" style="289"/>
    <col min="513" max="518" width="9.625" style="289" customWidth="1"/>
    <col min="519" max="519" width="10.375" style="289" customWidth="1"/>
    <col min="520" max="520" width="9.875" style="289" customWidth="1"/>
    <col min="521" max="521" width="4.375" style="289" customWidth="1"/>
    <col min="522" max="522" width="4.25" style="289" customWidth="1"/>
    <col min="523" max="768" width="9" style="289"/>
    <col min="769" max="774" width="9.625" style="289" customWidth="1"/>
    <col min="775" max="775" width="10.375" style="289" customWidth="1"/>
    <col min="776" max="776" width="9.875" style="289" customWidth="1"/>
    <col min="777" max="777" width="4.375" style="289" customWidth="1"/>
    <col min="778" max="778" width="4.25" style="289" customWidth="1"/>
    <col min="779" max="1024" width="9" style="289"/>
    <col min="1025" max="1030" width="9.625" style="289" customWidth="1"/>
    <col min="1031" max="1031" width="10.375" style="289" customWidth="1"/>
    <col min="1032" max="1032" width="9.875" style="289" customWidth="1"/>
    <col min="1033" max="1033" width="4.375" style="289" customWidth="1"/>
    <col min="1034" max="1034" width="4.25" style="289" customWidth="1"/>
    <col min="1035" max="1280" width="9" style="289"/>
    <col min="1281" max="1286" width="9.625" style="289" customWidth="1"/>
    <col min="1287" max="1287" width="10.375" style="289" customWidth="1"/>
    <col min="1288" max="1288" width="9.875" style="289" customWidth="1"/>
    <col min="1289" max="1289" width="4.375" style="289" customWidth="1"/>
    <col min="1290" max="1290" width="4.25" style="289" customWidth="1"/>
    <col min="1291" max="1536" width="9" style="289"/>
    <col min="1537" max="1542" width="9.625" style="289" customWidth="1"/>
    <col min="1543" max="1543" width="10.375" style="289" customWidth="1"/>
    <col min="1544" max="1544" width="9.875" style="289" customWidth="1"/>
    <col min="1545" max="1545" width="4.375" style="289" customWidth="1"/>
    <col min="1546" max="1546" width="4.25" style="289" customWidth="1"/>
    <col min="1547" max="1792" width="9" style="289"/>
    <col min="1793" max="1798" width="9.625" style="289" customWidth="1"/>
    <col min="1799" max="1799" width="10.375" style="289" customWidth="1"/>
    <col min="1800" max="1800" width="9.875" style="289" customWidth="1"/>
    <col min="1801" max="1801" width="4.375" style="289" customWidth="1"/>
    <col min="1802" max="1802" width="4.25" style="289" customWidth="1"/>
    <col min="1803" max="2048" width="9" style="289"/>
    <col min="2049" max="2054" width="9.625" style="289" customWidth="1"/>
    <col min="2055" max="2055" width="10.375" style="289" customWidth="1"/>
    <col min="2056" max="2056" width="9.875" style="289" customWidth="1"/>
    <col min="2057" max="2057" width="4.375" style="289" customWidth="1"/>
    <col min="2058" max="2058" width="4.25" style="289" customWidth="1"/>
    <col min="2059" max="2304" width="9" style="289"/>
    <col min="2305" max="2310" width="9.625" style="289" customWidth="1"/>
    <col min="2311" max="2311" width="10.375" style="289" customWidth="1"/>
    <col min="2312" max="2312" width="9.875" style="289" customWidth="1"/>
    <col min="2313" max="2313" width="4.375" style="289" customWidth="1"/>
    <col min="2314" max="2314" width="4.25" style="289" customWidth="1"/>
    <col min="2315" max="2560" width="9" style="289"/>
    <col min="2561" max="2566" width="9.625" style="289" customWidth="1"/>
    <col min="2567" max="2567" width="10.375" style="289" customWidth="1"/>
    <col min="2568" max="2568" width="9.875" style="289" customWidth="1"/>
    <col min="2569" max="2569" width="4.375" style="289" customWidth="1"/>
    <col min="2570" max="2570" width="4.25" style="289" customWidth="1"/>
    <col min="2571" max="2816" width="9" style="289"/>
    <col min="2817" max="2822" width="9.625" style="289" customWidth="1"/>
    <col min="2823" max="2823" width="10.375" style="289" customWidth="1"/>
    <col min="2824" max="2824" width="9.875" style="289" customWidth="1"/>
    <col min="2825" max="2825" width="4.375" style="289" customWidth="1"/>
    <col min="2826" max="2826" width="4.25" style="289" customWidth="1"/>
    <col min="2827" max="3072" width="9" style="289"/>
    <col min="3073" max="3078" width="9.625" style="289" customWidth="1"/>
    <col min="3079" max="3079" width="10.375" style="289" customWidth="1"/>
    <col min="3080" max="3080" width="9.875" style="289" customWidth="1"/>
    <col min="3081" max="3081" width="4.375" style="289" customWidth="1"/>
    <col min="3082" max="3082" width="4.25" style="289" customWidth="1"/>
    <col min="3083" max="3328" width="9" style="289"/>
    <col min="3329" max="3334" width="9.625" style="289" customWidth="1"/>
    <col min="3335" max="3335" width="10.375" style="289" customWidth="1"/>
    <col min="3336" max="3336" width="9.875" style="289" customWidth="1"/>
    <col min="3337" max="3337" width="4.375" style="289" customWidth="1"/>
    <col min="3338" max="3338" width="4.25" style="289" customWidth="1"/>
    <col min="3339" max="3584" width="9" style="289"/>
    <col min="3585" max="3590" width="9.625" style="289" customWidth="1"/>
    <col min="3591" max="3591" width="10.375" style="289" customWidth="1"/>
    <col min="3592" max="3592" width="9.875" style="289" customWidth="1"/>
    <col min="3593" max="3593" width="4.375" style="289" customWidth="1"/>
    <col min="3594" max="3594" width="4.25" style="289" customWidth="1"/>
    <col min="3595" max="3840" width="9" style="289"/>
    <col min="3841" max="3846" width="9.625" style="289" customWidth="1"/>
    <col min="3847" max="3847" width="10.375" style="289" customWidth="1"/>
    <col min="3848" max="3848" width="9.875" style="289" customWidth="1"/>
    <col min="3849" max="3849" width="4.375" style="289" customWidth="1"/>
    <col min="3850" max="3850" width="4.25" style="289" customWidth="1"/>
    <col min="3851" max="4096" width="9" style="289"/>
    <col min="4097" max="4102" width="9.625" style="289" customWidth="1"/>
    <col min="4103" max="4103" width="10.375" style="289" customWidth="1"/>
    <col min="4104" max="4104" width="9.875" style="289" customWidth="1"/>
    <col min="4105" max="4105" width="4.375" style="289" customWidth="1"/>
    <col min="4106" max="4106" width="4.25" style="289" customWidth="1"/>
    <col min="4107" max="4352" width="9" style="289"/>
    <col min="4353" max="4358" width="9.625" style="289" customWidth="1"/>
    <col min="4359" max="4359" width="10.375" style="289" customWidth="1"/>
    <col min="4360" max="4360" width="9.875" style="289" customWidth="1"/>
    <col min="4361" max="4361" width="4.375" style="289" customWidth="1"/>
    <col min="4362" max="4362" width="4.25" style="289" customWidth="1"/>
    <col min="4363" max="4608" width="9" style="289"/>
    <col min="4609" max="4614" width="9.625" style="289" customWidth="1"/>
    <col min="4615" max="4615" width="10.375" style="289" customWidth="1"/>
    <col min="4616" max="4616" width="9.875" style="289" customWidth="1"/>
    <col min="4617" max="4617" width="4.375" style="289" customWidth="1"/>
    <col min="4618" max="4618" width="4.25" style="289" customWidth="1"/>
    <col min="4619" max="4864" width="9" style="289"/>
    <col min="4865" max="4870" width="9.625" style="289" customWidth="1"/>
    <col min="4871" max="4871" width="10.375" style="289" customWidth="1"/>
    <col min="4872" max="4872" width="9.875" style="289" customWidth="1"/>
    <col min="4873" max="4873" width="4.375" style="289" customWidth="1"/>
    <col min="4874" max="4874" width="4.25" style="289" customWidth="1"/>
    <col min="4875" max="5120" width="9" style="289"/>
    <col min="5121" max="5126" width="9.625" style="289" customWidth="1"/>
    <col min="5127" max="5127" width="10.375" style="289" customWidth="1"/>
    <col min="5128" max="5128" width="9.875" style="289" customWidth="1"/>
    <col min="5129" max="5129" width="4.375" style="289" customWidth="1"/>
    <col min="5130" max="5130" width="4.25" style="289" customWidth="1"/>
    <col min="5131" max="5376" width="9" style="289"/>
    <col min="5377" max="5382" width="9.625" style="289" customWidth="1"/>
    <col min="5383" max="5383" width="10.375" style="289" customWidth="1"/>
    <col min="5384" max="5384" width="9.875" style="289" customWidth="1"/>
    <col min="5385" max="5385" width="4.375" style="289" customWidth="1"/>
    <col min="5386" max="5386" width="4.25" style="289" customWidth="1"/>
    <col min="5387" max="5632" width="9" style="289"/>
    <col min="5633" max="5638" width="9.625" style="289" customWidth="1"/>
    <col min="5639" max="5639" width="10.375" style="289" customWidth="1"/>
    <col min="5640" max="5640" width="9.875" style="289" customWidth="1"/>
    <col min="5641" max="5641" width="4.375" style="289" customWidth="1"/>
    <col min="5642" max="5642" width="4.25" style="289" customWidth="1"/>
    <col min="5643" max="5888" width="9" style="289"/>
    <col min="5889" max="5894" width="9.625" style="289" customWidth="1"/>
    <col min="5895" max="5895" width="10.375" style="289" customWidth="1"/>
    <col min="5896" max="5896" width="9.875" style="289" customWidth="1"/>
    <col min="5897" max="5897" width="4.375" style="289" customWidth="1"/>
    <col min="5898" max="5898" width="4.25" style="289" customWidth="1"/>
    <col min="5899" max="6144" width="9" style="289"/>
    <col min="6145" max="6150" width="9.625" style="289" customWidth="1"/>
    <col min="6151" max="6151" width="10.375" style="289" customWidth="1"/>
    <col min="6152" max="6152" width="9.875" style="289" customWidth="1"/>
    <col min="6153" max="6153" width="4.375" style="289" customWidth="1"/>
    <col min="6154" max="6154" width="4.25" style="289" customWidth="1"/>
    <col min="6155" max="6400" width="9" style="289"/>
    <col min="6401" max="6406" width="9.625" style="289" customWidth="1"/>
    <col min="6407" max="6407" width="10.375" style="289" customWidth="1"/>
    <col min="6408" max="6408" width="9.875" style="289" customWidth="1"/>
    <col min="6409" max="6409" width="4.375" style="289" customWidth="1"/>
    <col min="6410" max="6410" width="4.25" style="289" customWidth="1"/>
    <col min="6411" max="6656" width="9" style="289"/>
    <col min="6657" max="6662" width="9.625" style="289" customWidth="1"/>
    <col min="6663" max="6663" width="10.375" style="289" customWidth="1"/>
    <col min="6664" max="6664" width="9.875" style="289" customWidth="1"/>
    <col min="6665" max="6665" width="4.375" style="289" customWidth="1"/>
    <col min="6666" max="6666" width="4.25" style="289" customWidth="1"/>
    <col min="6667" max="6912" width="9" style="289"/>
    <col min="6913" max="6918" width="9.625" style="289" customWidth="1"/>
    <col min="6919" max="6919" width="10.375" style="289" customWidth="1"/>
    <col min="6920" max="6920" width="9.875" style="289" customWidth="1"/>
    <col min="6921" max="6921" width="4.375" style="289" customWidth="1"/>
    <col min="6922" max="6922" width="4.25" style="289" customWidth="1"/>
    <col min="6923" max="7168" width="9" style="289"/>
    <col min="7169" max="7174" width="9.625" style="289" customWidth="1"/>
    <col min="7175" max="7175" width="10.375" style="289" customWidth="1"/>
    <col min="7176" max="7176" width="9.875" style="289" customWidth="1"/>
    <col min="7177" max="7177" width="4.375" style="289" customWidth="1"/>
    <col min="7178" max="7178" width="4.25" style="289" customWidth="1"/>
    <col min="7179" max="7424" width="9" style="289"/>
    <col min="7425" max="7430" width="9.625" style="289" customWidth="1"/>
    <col min="7431" max="7431" width="10.375" style="289" customWidth="1"/>
    <col min="7432" max="7432" width="9.875" style="289" customWidth="1"/>
    <col min="7433" max="7433" width="4.375" style="289" customWidth="1"/>
    <col min="7434" max="7434" width="4.25" style="289" customWidth="1"/>
    <col min="7435" max="7680" width="9" style="289"/>
    <col min="7681" max="7686" width="9.625" style="289" customWidth="1"/>
    <col min="7687" max="7687" width="10.375" style="289" customWidth="1"/>
    <col min="7688" max="7688" width="9.875" style="289" customWidth="1"/>
    <col min="7689" max="7689" width="4.375" style="289" customWidth="1"/>
    <col min="7690" max="7690" width="4.25" style="289" customWidth="1"/>
    <col min="7691" max="7936" width="9" style="289"/>
    <col min="7937" max="7942" width="9.625" style="289" customWidth="1"/>
    <col min="7943" max="7943" width="10.375" style="289" customWidth="1"/>
    <col min="7944" max="7944" width="9.875" style="289" customWidth="1"/>
    <col min="7945" max="7945" width="4.375" style="289" customWidth="1"/>
    <col min="7946" max="7946" width="4.25" style="289" customWidth="1"/>
    <col min="7947" max="8192" width="9" style="289"/>
    <col min="8193" max="8198" width="9.625" style="289" customWidth="1"/>
    <col min="8199" max="8199" width="10.375" style="289" customWidth="1"/>
    <col min="8200" max="8200" width="9.875" style="289" customWidth="1"/>
    <col min="8201" max="8201" width="4.375" style="289" customWidth="1"/>
    <col min="8202" max="8202" width="4.25" style="289" customWidth="1"/>
    <col min="8203" max="8448" width="9" style="289"/>
    <col min="8449" max="8454" width="9.625" style="289" customWidth="1"/>
    <col min="8455" max="8455" width="10.375" style="289" customWidth="1"/>
    <col min="8456" max="8456" width="9.875" style="289" customWidth="1"/>
    <col min="8457" max="8457" width="4.375" style="289" customWidth="1"/>
    <col min="8458" max="8458" width="4.25" style="289" customWidth="1"/>
    <col min="8459" max="8704" width="9" style="289"/>
    <col min="8705" max="8710" width="9.625" style="289" customWidth="1"/>
    <col min="8711" max="8711" width="10.375" style="289" customWidth="1"/>
    <col min="8712" max="8712" width="9.875" style="289" customWidth="1"/>
    <col min="8713" max="8713" width="4.375" style="289" customWidth="1"/>
    <col min="8714" max="8714" width="4.25" style="289" customWidth="1"/>
    <col min="8715" max="8960" width="9" style="289"/>
    <col min="8961" max="8966" width="9.625" style="289" customWidth="1"/>
    <col min="8967" max="8967" width="10.375" style="289" customWidth="1"/>
    <col min="8968" max="8968" width="9.875" style="289" customWidth="1"/>
    <col min="8969" max="8969" width="4.375" style="289" customWidth="1"/>
    <col min="8970" max="8970" width="4.25" style="289" customWidth="1"/>
    <col min="8971" max="9216" width="9" style="289"/>
    <col min="9217" max="9222" width="9.625" style="289" customWidth="1"/>
    <col min="9223" max="9223" width="10.375" style="289" customWidth="1"/>
    <col min="9224" max="9224" width="9.875" style="289" customWidth="1"/>
    <col min="9225" max="9225" width="4.375" style="289" customWidth="1"/>
    <col min="9226" max="9226" width="4.25" style="289" customWidth="1"/>
    <col min="9227" max="9472" width="9" style="289"/>
    <col min="9473" max="9478" width="9.625" style="289" customWidth="1"/>
    <col min="9479" max="9479" width="10.375" style="289" customWidth="1"/>
    <col min="9480" max="9480" width="9.875" style="289" customWidth="1"/>
    <col min="9481" max="9481" width="4.375" style="289" customWidth="1"/>
    <col min="9482" max="9482" width="4.25" style="289" customWidth="1"/>
    <col min="9483" max="9728" width="9" style="289"/>
    <col min="9729" max="9734" width="9.625" style="289" customWidth="1"/>
    <col min="9735" max="9735" width="10.375" style="289" customWidth="1"/>
    <col min="9736" max="9736" width="9.875" style="289" customWidth="1"/>
    <col min="9737" max="9737" width="4.375" style="289" customWidth="1"/>
    <col min="9738" max="9738" width="4.25" style="289" customWidth="1"/>
    <col min="9739" max="9984" width="9" style="289"/>
    <col min="9985" max="9990" width="9.625" style="289" customWidth="1"/>
    <col min="9991" max="9991" width="10.375" style="289" customWidth="1"/>
    <col min="9992" max="9992" width="9.875" style="289" customWidth="1"/>
    <col min="9993" max="9993" width="4.375" style="289" customWidth="1"/>
    <col min="9994" max="9994" width="4.25" style="289" customWidth="1"/>
    <col min="9995" max="10240" width="9" style="289"/>
    <col min="10241" max="10246" width="9.625" style="289" customWidth="1"/>
    <col min="10247" max="10247" width="10.375" style="289" customWidth="1"/>
    <col min="10248" max="10248" width="9.875" style="289" customWidth="1"/>
    <col min="10249" max="10249" width="4.375" style="289" customWidth="1"/>
    <col min="10250" max="10250" width="4.25" style="289" customWidth="1"/>
    <col min="10251" max="10496" width="9" style="289"/>
    <col min="10497" max="10502" width="9.625" style="289" customWidth="1"/>
    <col min="10503" max="10503" width="10.375" style="289" customWidth="1"/>
    <col min="10504" max="10504" width="9.875" style="289" customWidth="1"/>
    <col min="10505" max="10505" width="4.375" style="289" customWidth="1"/>
    <col min="10506" max="10506" width="4.25" style="289" customWidth="1"/>
    <col min="10507" max="10752" width="9" style="289"/>
    <col min="10753" max="10758" width="9.625" style="289" customWidth="1"/>
    <col min="10759" max="10759" width="10.375" style="289" customWidth="1"/>
    <col min="10760" max="10760" width="9.875" style="289" customWidth="1"/>
    <col min="10761" max="10761" width="4.375" style="289" customWidth="1"/>
    <col min="10762" max="10762" width="4.25" style="289" customWidth="1"/>
    <col min="10763" max="11008" width="9" style="289"/>
    <col min="11009" max="11014" width="9.625" style="289" customWidth="1"/>
    <col min="11015" max="11015" width="10.375" style="289" customWidth="1"/>
    <col min="11016" max="11016" width="9.875" style="289" customWidth="1"/>
    <col min="11017" max="11017" width="4.375" style="289" customWidth="1"/>
    <col min="11018" max="11018" width="4.25" style="289" customWidth="1"/>
    <col min="11019" max="11264" width="9" style="289"/>
    <col min="11265" max="11270" width="9.625" style="289" customWidth="1"/>
    <col min="11271" max="11271" width="10.375" style="289" customWidth="1"/>
    <col min="11272" max="11272" width="9.875" style="289" customWidth="1"/>
    <col min="11273" max="11273" width="4.375" style="289" customWidth="1"/>
    <col min="11274" max="11274" width="4.25" style="289" customWidth="1"/>
    <col min="11275" max="11520" width="9" style="289"/>
    <col min="11521" max="11526" width="9.625" style="289" customWidth="1"/>
    <col min="11527" max="11527" width="10.375" style="289" customWidth="1"/>
    <col min="11528" max="11528" width="9.875" style="289" customWidth="1"/>
    <col min="11529" max="11529" width="4.375" style="289" customWidth="1"/>
    <col min="11530" max="11530" width="4.25" style="289" customWidth="1"/>
    <col min="11531" max="11776" width="9" style="289"/>
    <col min="11777" max="11782" width="9.625" style="289" customWidth="1"/>
    <col min="11783" max="11783" width="10.375" style="289" customWidth="1"/>
    <col min="11784" max="11784" width="9.875" style="289" customWidth="1"/>
    <col min="11785" max="11785" width="4.375" style="289" customWidth="1"/>
    <col min="11786" max="11786" width="4.25" style="289" customWidth="1"/>
    <col min="11787" max="12032" width="9" style="289"/>
    <col min="12033" max="12038" width="9.625" style="289" customWidth="1"/>
    <col min="12039" max="12039" width="10.375" style="289" customWidth="1"/>
    <col min="12040" max="12040" width="9.875" style="289" customWidth="1"/>
    <col min="12041" max="12041" width="4.375" style="289" customWidth="1"/>
    <col min="12042" max="12042" width="4.25" style="289" customWidth="1"/>
    <col min="12043" max="12288" width="9" style="289"/>
    <col min="12289" max="12294" width="9.625" style="289" customWidth="1"/>
    <col min="12295" max="12295" width="10.375" style="289" customWidth="1"/>
    <col min="12296" max="12296" width="9.875" style="289" customWidth="1"/>
    <col min="12297" max="12297" width="4.375" style="289" customWidth="1"/>
    <col min="12298" max="12298" width="4.25" style="289" customWidth="1"/>
    <col min="12299" max="12544" width="9" style="289"/>
    <col min="12545" max="12550" width="9.625" style="289" customWidth="1"/>
    <col min="12551" max="12551" width="10.375" style="289" customWidth="1"/>
    <col min="12552" max="12552" width="9.875" style="289" customWidth="1"/>
    <col min="12553" max="12553" width="4.375" style="289" customWidth="1"/>
    <col min="12554" max="12554" width="4.25" style="289" customWidth="1"/>
    <col min="12555" max="12800" width="9" style="289"/>
    <col min="12801" max="12806" width="9.625" style="289" customWidth="1"/>
    <col min="12807" max="12807" width="10.375" style="289" customWidth="1"/>
    <col min="12808" max="12808" width="9.875" style="289" customWidth="1"/>
    <col min="12809" max="12809" width="4.375" style="289" customWidth="1"/>
    <col min="12810" max="12810" width="4.25" style="289" customWidth="1"/>
    <col min="12811" max="13056" width="9" style="289"/>
    <col min="13057" max="13062" width="9.625" style="289" customWidth="1"/>
    <col min="13063" max="13063" width="10.375" style="289" customWidth="1"/>
    <col min="13064" max="13064" width="9.875" style="289" customWidth="1"/>
    <col min="13065" max="13065" width="4.375" style="289" customWidth="1"/>
    <col min="13066" max="13066" width="4.25" style="289" customWidth="1"/>
    <col min="13067" max="13312" width="9" style="289"/>
    <col min="13313" max="13318" width="9.625" style="289" customWidth="1"/>
    <col min="13319" max="13319" width="10.375" style="289" customWidth="1"/>
    <col min="13320" max="13320" width="9.875" style="289" customWidth="1"/>
    <col min="13321" max="13321" width="4.375" style="289" customWidth="1"/>
    <col min="13322" max="13322" width="4.25" style="289" customWidth="1"/>
    <col min="13323" max="13568" width="9" style="289"/>
    <col min="13569" max="13574" width="9.625" style="289" customWidth="1"/>
    <col min="13575" max="13575" width="10.375" style="289" customWidth="1"/>
    <col min="13576" max="13576" width="9.875" style="289" customWidth="1"/>
    <col min="13577" max="13577" width="4.375" style="289" customWidth="1"/>
    <col min="13578" max="13578" width="4.25" style="289" customWidth="1"/>
    <col min="13579" max="13824" width="9" style="289"/>
    <col min="13825" max="13830" width="9.625" style="289" customWidth="1"/>
    <col min="13831" max="13831" width="10.375" style="289" customWidth="1"/>
    <col min="13832" max="13832" width="9.875" style="289" customWidth="1"/>
    <col min="13833" max="13833" width="4.375" style="289" customWidth="1"/>
    <col min="13834" max="13834" width="4.25" style="289" customWidth="1"/>
    <col min="13835" max="14080" width="9" style="289"/>
    <col min="14081" max="14086" width="9.625" style="289" customWidth="1"/>
    <col min="14087" max="14087" width="10.375" style="289" customWidth="1"/>
    <col min="14088" max="14088" width="9.875" style="289" customWidth="1"/>
    <col min="14089" max="14089" width="4.375" style="289" customWidth="1"/>
    <col min="14090" max="14090" width="4.25" style="289" customWidth="1"/>
    <col min="14091" max="14336" width="9" style="289"/>
    <col min="14337" max="14342" width="9.625" style="289" customWidth="1"/>
    <col min="14343" max="14343" width="10.375" style="289" customWidth="1"/>
    <col min="14344" max="14344" width="9.875" style="289" customWidth="1"/>
    <col min="14345" max="14345" width="4.375" style="289" customWidth="1"/>
    <col min="14346" max="14346" width="4.25" style="289" customWidth="1"/>
    <col min="14347" max="14592" width="9" style="289"/>
    <col min="14593" max="14598" width="9.625" style="289" customWidth="1"/>
    <col min="14599" max="14599" width="10.375" style="289" customWidth="1"/>
    <col min="14600" max="14600" width="9.875" style="289" customWidth="1"/>
    <col min="14601" max="14601" width="4.375" style="289" customWidth="1"/>
    <col min="14602" max="14602" width="4.25" style="289" customWidth="1"/>
    <col min="14603" max="14848" width="9" style="289"/>
    <col min="14849" max="14854" width="9.625" style="289" customWidth="1"/>
    <col min="14855" max="14855" width="10.375" style="289" customWidth="1"/>
    <col min="14856" max="14856" width="9.875" style="289" customWidth="1"/>
    <col min="14857" max="14857" width="4.375" style="289" customWidth="1"/>
    <col min="14858" max="14858" width="4.25" style="289" customWidth="1"/>
    <col min="14859" max="15104" width="9" style="289"/>
    <col min="15105" max="15110" width="9.625" style="289" customWidth="1"/>
    <col min="15111" max="15111" width="10.375" style="289" customWidth="1"/>
    <col min="15112" max="15112" width="9.875" style="289" customWidth="1"/>
    <col min="15113" max="15113" width="4.375" style="289" customWidth="1"/>
    <col min="15114" max="15114" width="4.25" style="289" customWidth="1"/>
    <col min="15115" max="15360" width="9" style="289"/>
    <col min="15361" max="15366" width="9.625" style="289" customWidth="1"/>
    <col min="15367" max="15367" width="10.375" style="289" customWidth="1"/>
    <col min="15368" max="15368" width="9.875" style="289" customWidth="1"/>
    <col min="15369" max="15369" width="4.375" style="289" customWidth="1"/>
    <col min="15370" max="15370" width="4.25" style="289" customWidth="1"/>
    <col min="15371" max="15616" width="9" style="289"/>
    <col min="15617" max="15622" width="9.625" style="289" customWidth="1"/>
    <col min="15623" max="15623" width="10.375" style="289" customWidth="1"/>
    <col min="15624" max="15624" width="9.875" style="289" customWidth="1"/>
    <col min="15625" max="15625" width="4.375" style="289" customWidth="1"/>
    <col min="15626" max="15626" width="4.25" style="289" customWidth="1"/>
    <col min="15627" max="15872" width="9" style="289"/>
    <col min="15873" max="15878" width="9.625" style="289" customWidth="1"/>
    <col min="15879" max="15879" width="10.375" style="289" customWidth="1"/>
    <col min="15880" max="15880" width="9.875" style="289" customWidth="1"/>
    <col min="15881" max="15881" width="4.375" style="289" customWidth="1"/>
    <col min="15882" max="15882" width="4.25" style="289" customWidth="1"/>
    <col min="15883" max="16128" width="9" style="289"/>
    <col min="16129" max="16134" width="9.625" style="289" customWidth="1"/>
    <col min="16135" max="16135" width="10.375" style="289" customWidth="1"/>
    <col min="16136" max="16136" width="9.875" style="289" customWidth="1"/>
    <col min="16137" max="16137" width="4.375" style="289" customWidth="1"/>
    <col min="16138" max="16138" width="4.25" style="289" customWidth="1"/>
    <col min="16139" max="16384" width="9" style="289"/>
  </cols>
  <sheetData>
    <row r="1" spans="1:10">
      <c r="A1" s="289" t="s">
        <v>1108</v>
      </c>
      <c r="I1" s="290" t="s">
        <v>1209</v>
      </c>
    </row>
    <row r="6" spans="1:10" ht="28.5">
      <c r="A6" s="917" t="s">
        <v>532</v>
      </c>
      <c r="B6" s="917"/>
      <c r="C6" s="917"/>
      <c r="D6" s="917"/>
      <c r="E6" s="917"/>
      <c r="F6" s="917"/>
      <c r="G6" s="917"/>
      <c r="H6" s="917"/>
      <c r="I6" s="917"/>
      <c r="J6" s="917"/>
    </row>
    <row r="7" spans="1:10" ht="14.25" customHeight="1">
      <c r="A7" s="466"/>
      <c r="B7" s="466"/>
      <c r="C7" s="466"/>
      <c r="D7" s="466"/>
      <c r="E7" s="466"/>
      <c r="F7" s="466"/>
      <c r="G7" s="466"/>
      <c r="H7" s="466"/>
      <c r="I7" s="466"/>
    </row>
    <row r="8" spans="1:10" ht="14.25" customHeight="1">
      <c r="A8" s="466"/>
      <c r="B8" s="466"/>
      <c r="C8" s="466"/>
      <c r="D8" s="466"/>
      <c r="E8" s="466"/>
      <c r="F8" s="466"/>
      <c r="G8" s="466"/>
      <c r="H8" s="466"/>
      <c r="I8" s="466"/>
    </row>
    <row r="9" spans="1:10" ht="14.25" customHeight="1">
      <c r="A9" s="466"/>
      <c r="B9" s="466"/>
      <c r="C9" s="466"/>
      <c r="D9" s="466"/>
      <c r="E9" s="466"/>
      <c r="F9" s="466"/>
      <c r="G9" s="466"/>
      <c r="H9" s="659"/>
      <c r="I9" s="466"/>
    </row>
    <row r="10" spans="1:10" ht="14.25" customHeight="1">
      <c r="A10" s="466"/>
      <c r="B10" s="466"/>
      <c r="C10" s="466"/>
      <c r="D10" s="466"/>
      <c r="E10" s="466"/>
      <c r="F10" s="466"/>
      <c r="G10" s="466"/>
      <c r="H10" s="466"/>
      <c r="I10" s="466"/>
    </row>
    <row r="11" spans="1:10" ht="14.25" customHeight="1">
      <c r="A11" s="466"/>
      <c r="B11" s="466"/>
      <c r="C11" s="466"/>
      <c r="D11" s="466"/>
      <c r="E11" s="466"/>
      <c r="F11" s="466"/>
      <c r="G11" s="466"/>
      <c r="H11" s="466"/>
      <c r="I11" s="466"/>
    </row>
    <row r="16" spans="1:10" ht="21" customHeight="1">
      <c r="A16" s="295" t="s">
        <v>1382</v>
      </c>
      <c r="B16" s="295"/>
      <c r="C16" s="295"/>
      <c r="H16"/>
      <c r="I16" s="293"/>
      <c r="J16" s="293"/>
    </row>
    <row r="17" spans="1:15" ht="21" customHeight="1">
      <c r="A17" s="289" t="s">
        <v>1226</v>
      </c>
    </row>
    <row r="18" spans="1:15" ht="21" customHeight="1">
      <c r="A18" s="289" t="s">
        <v>1227</v>
      </c>
    </row>
    <row r="19" spans="1:15" ht="21" customHeight="1">
      <c r="A19" s="289" t="s">
        <v>1225</v>
      </c>
    </row>
    <row r="20" spans="1:15" ht="21" customHeight="1"/>
    <row r="24" spans="1:15">
      <c r="B24" s="488" t="s">
        <v>1329</v>
      </c>
      <c r="C24" s="657"/>
      <c r="D24" s="428"/>
    </row>
    <row r="25" spans="1:15">
      <c r="B25" s="296"/>
      <c r="C25" s="487"/>
    </row>
    <row r="26" spans="1:15">
      <c r="B26" s="296"/>
      <c r="C26" s="487"/>
    </row>
    <row r="28" spans="1:15">
      <c r="A28" s="216"/>
      <c r="B28" s="432" t="s">
        <v>1109</v>
      </c>
      <c r="F28" s="1215"/>
      <c r="G28" s="1215"/>
      <c r="H28" s="1215"/>
      <c r="I28" s="1215"/>
      <c r="J28" s="216"/>
      <c r="K28" s="216"/>
      <c r="L28" s="216"/>
      <c r="M28" s="216"/>
      <c r="N28" s="216"/>
      <c r="O28" s="216"/>
    </row>
    <row r="29" spans="1:15">
      <c r="A29" s="216"/>
      <c r="B29" s="216"/>
      <c r="C29" s="216"/>
      <c r="D29" s="442"/>
      <c r="E29" s="442"/>
      <c r="F29" s="442"/>
      <c r="G29" s="442"/>
      <c r="H29" s="442"/>
      <c r="I29" s="216"/>
      <c r="J29" s="216"/>
      <c r="K29" s="216"/>
      <c r="L29" s="216"/>
      <c r="M29" s="216"/>
      <c r="N29" s="216"/>
      <c r="O29" s="216"/>
    </row>
    <row r="30" spans="1:15">
      <c r="A30" s="216"/>
      <c r="B30" s="216"/>
      <c r="C30" s="443" t="s">
        <v>1097</v>
      </c>
      <c r="D30" s="651"/>
      <c r="E30" s="651"/>
      <c r="F30" s="651"/>
      <c r="G30" s="651"/>
      <c r="H30" s="651"/>
      <c r="I30" s="651"/>
      <c r="J30" s="161"/>
      <c r="K30" s="161"/>
      <c r="L30" s="161"/>
      <c r="M30" s="161"/>
      <c r="N30" s="161"/>
      <c r="O30" s="161"/>
    </row>
    <row r="31" spans="1:15">
      <c r="A31" s="216"/>
      <c r="B31" s="216"/>
      <c r="C31" s="216"/>
      <c r="D31" s="442"/>
      <c r="E31" s="442"/>
      <c r="F31" s="443"/>
      <c r="G31" s="442"/>
      <c r="H31" s="442"/>
      <c r="I31" s="216"/>
      <c r="J31" s="161"/>
      <c r="K31" s="161"/>
      <c r="L31" s="467"/>
      <c r="M31" s="467"/>
      <c r="N31" s="216"/>
      <c r="O31" s="216"/>
    </row>
    <row r="32" spans="1:15">
      <c r="A32" s="216"/>
      <c r="B32" s="216"/>
      <c r="C32" s="443" t="s">
        <v>1098</v>
      </c>
      <c r="D32" s="442"/>
      <c r="E32" s="657"/>
      <c r="F32" s="657"/>
      <c r="G32" s="657"/>
      <c r="H32" s="442"/>
      <c r="I32" s="216"/>
      <c r="J32" s="161"/>
      <c r="K32" s="161"/>
      <c r="L32" s="467"/>
      <c r="M32" s="467"/>
      <c r="N32" s="430"/>
    </row>
    <row r="33" spans="6:7">
      <c r="F33" s="280"/>
      <c r="G33" s="280"/>
    </row>
  </sheetData>
  <mergeCells count="2">
    <mergeCell ref="F28:I28"/>
    <mergeCell ref="A6:J6"/>
  </mergeCells>
  <phoneticPr fontId="3"/>
  <pageMargins left="0.78740157480314965" right="0.39370078740157483" top="0.78740157480314965" bottom="0.78740157480314965" header="0.51181102362204722" footer="0.51181102362204722"/>
  <pageSetup paperSize="9"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2"/>
  <sheetViews>
    <sheetView view="pageBreakPreview" zoomScaleNormal="100" zoomScaleSheetLayoutView="100" workbookViewId="0">
      <selection activeCell="M3" sqref="M3:O3"/>
    </sheetView>
  </sheetViews>
  <sheetFormatPr defaultColWidth="9" defaultRowHeight="13.5"/>
  <cols>
    <col min="1" max="1" width="5.125" style="4" customWidth="1"/>
    <col min="2" max="2" width="12.625" style="4" bestFit="1" customWidth="1"/>
    <col min="3" max="3" width="20.5" style="4" bestFit="1" customWidth="1"/>
    <col min="4" max="4" width="20.5" style="4" customWidth="1"/>
    <col min="5" max="6" width="18.875" style="4" customWidth="1"/>
    <col min="7" max="7" width="14.125" style="4" customWidth="1"/>
    <col min="8" max="8" width="15.375" style="4" customWidth="1"/>
    <col min="9" max="9" width="12.625" style="4" customWidth="1"/>
    <col min="10" max="10" width="13.625" style="4" customWidth="1"/>
    <col min="11" max="11" width="38.5" style="4" bestFit="1" customWidth="1"/>
    <col min="12" max="12" width="12.25" style="4" customWidth="1"/>
    <col min="13" max="13" width="10.25" style="4" customWidth="1"/>
    <col min="14" max="14" width="10.125" style="4" customWidth="1"/>
    <col min="15" max="15" width="10" style="4" customWidth="1"/>
    <col min="16" max="16" width="9" style="273"/>
    <col min="17" max="17" width="13.25" style="4" bestFit="1" customWidth="1"/>
    <col min="18" max="18" width="20.125" style="4" bestFit="1" customWidth="1"/>
    <col min="19" max="16384" width="9" style="4"/>
  </cols>
  <sheetData>
    <row r="1" spans="1:18" ht="27" customHeight="1">
      <c r="A1" s="394" t="s">
        <v>715</v>
      </c>
    </row>
    <row r="2" spans="1:18" ht="40.5">
      <c r="A2" s="275" t="s">
        <v>480</v>
      </c>
      <c r="B2" s="275" t="s">
        <v>469</v>
      </c>
      <c r="C2" s="274" t="s">
        <v>1053</v>
      </c>
      <c r="D2" s="274" t="s">
        <v>1054</v>
      </c>
      <c r="E2" s="393" t="s">
        <v>1052</v>
      </c>
      <c r="F2" s="274" t="s">
        <v>1054</v>
      </c>
      <c r="G2" s="393" t="s">
        <v>572</v>
      </c>
      <c r="H2" s="393" t="s">
        <v>573</v>
      </c>
      <c r="I2" s="393" t="s">
        <v>574</v>
      </c>
      <c r="J2" s="275" t="s">
        <v>575</v>
      </c>
      <c r="K2" s="275" t="s">
        <v>576</v>
      </c>
      <c r="L2" s="276" t="s">
        <v>474</v>
      </c>
      <c r="M2" s="277" t="s">
        <v>712</v>
      </c>
      <c r="N2" s="277" t="s">
        <v>713</v>
      </c>
      <c r="O2" s="277" t="s">
        <v>714</v>
      </c>
      <c r="P2" s="284" t="s">
        <v>475</v>
      </c>
      <c r="Q2" s="284" t="s">
        <v>476</v>
      </c>
      <c r="R2" s="284" t="s">
        <v>477</v>
      </c>
    </row>
    <row r="3" spans="1:18">
      <c r="A3" s="282">
        <v>1</v>
      </c>
      <c r="B3" s="283" t="s">
        <v>514</v>
      </c>
      <c r="C3" s="499"/>
      <c r="D3" s="498" t="str">
        <f>CONCATENATE("令和",IF(YEAR(C3)-2018=1,"元",YEAR(C3)-2018),"年",MONTH(C3),"月",DAY(C3),"日")</f>
        <v>令和-118年1月0日</v>
      </c>
      <c r="E3" s="499"/>
      <c r="F3" s="498" t="str">
        <f>CONCATENATE("令和",IF(YEAR(E3)-2018=1,"元",YEAR(E3)-2018),"年",MONTH(E3),"月",DAY(E3),"日")</f>
        <v>令和-118年1月0日</v>
      </c>
      <c r="G3" s="396"/>
      <c r="H3" s="396"/>
      <c r="I3" s="278"/>
      <c r="J3" s="278"/>
      <c r="K3" s="396"/>
      <c r="L3" s="286" t="s">
        <v>510</v>
      </c>
      <c r="M3" s="279"/>
      <c r="N3" s="279"/>
      <c r="O3" s="279"/>
      <c r="P3" s="287" t="str">
        <f>IF(EXACT(L3,"S"),"昭和"," ")</f>
        <v>昭和</v>
      </c>
      <c r="Q3" s="285" t="str">
        <f>TEXT(L3&amp;M3&amp;"/"&amp;N3&amp;"/"&amp;O3,"YYYY/M/D")</f>
        <v>S//</v>
      </c>
      <c r="R3" s="716" t="str">
        <f>TEXT(Q3,"gggge年m月d日")</f>
        <v>S//</v>
      </c>
    </row>
    <row r="4" spans="1:18">
      <c r="A4" s="282">
        <v>2</v>
      </c>
      <c r="B4" s="283" t="s">
        <v>517</v>
      </c>
      <c r="C4" s="499"/>
      <c r="D4" s="498" t="str">
        <f t="shared" ref="D4:D42" si="0">CONCATENATE("令和",IF(YEAR(C4)-2018=1,"元",YEAR(C4)-2018),"年",MONTH(C4),"月",DAY(C4),"日")</f>
        <v>令和-118年1月0日</v>
      </c>
      <c r="E4" s="499"/>
      <c r="F4" s="498" t="str">
        <f t="shared" ref="F4:F42" si="1">CONCATENATE("令和",IF(YEAR(E4)-2018=1,"元",YEAR(E4)-2018),"年",MONTH(E4),"月",DAY(E4),"日")</f>
        <v>令和-118年1月0日</v>
      </c>
      <c r="G4" s="278"/>
      <c r="H4" s="278"/>
      <c r="I4" s="278"/>
      <c r="J4" s="278"/>
      <c r="K4" s="396"/>
      <c r="L4" s="286" t="s">
        <v>510</v>
      </c>
      <c r="M4" s="279"/>
      <c r="N4" s="279"/>
      <c r="O4" s="279"/>
      <c r="P4" s="287" t="str">
        <f t="shared" ref="P4:P42" si="2">IF(EXACT(L4,"S"),"昭和"," ")</f>
        <v>昭和</v>
      </c>
      <c r="Q4" s="285" t="str">
        <f>TEXT(L4&amp;M4&amp;"/"&amp;N4&amp;"/"&amp;O4,"YYYY/M/D")</f>
        <v>S//</v>
      </c>
      <c r="R4" s="716" t="str">
        <f t="shared" ref="R4:R42" si="3">TEXT(Q4,"gggge年m月d日")</f>
        <v>S//</v>
      </c>
    </row>
    <row r="5" spans="1:18">
      <c r="A5" s="282">
        <v>3</v>
      </c>
      <c r="B5" s="283" t="s">
        <v>516</v>
      </c>
      <c r="C5" s="499"/>
      <c r="D5" s="498" t="str">
        <f t="shared" si="0"/>
        <v>令和-118年1月0日</v>
      </c>
      <c r="E5" s="499"/>
      <c r="F5" s="498" t="str">
        <f t="shared" si="1"/>
        <v>令和-118年1月0日</v>
      </c>
      <c r="G5" s="278"/>
      <c r="H5" s="278"/>
      <c r="I5" s="278"/>
      <c r="J5" s="278"/>
      <c r="K5" s="396"/>
      <c r="L5" s="286" t="s">
        <v>510</v>
      </c>
      <c r="M5" s="279"/>
      <c r="N5" s="279"/>
      <c r="O5" s="279"/>
      <c r="P5" s="287" t="str">
        <f t="shared" si="2"/>
        <v>昭和</v>
      </c>
      <c r="Q5" s="285" t="str">
        <f t="shared" ref="Q5:Q42" si="4">TEXT(L5&amp;M5&amp;"/"&amp;N5&amp;"/"&amp;O5,"YYYY/M/D")</f>
        <v>S//</v>
      </c>
      <c r="R5" s="716" t="str">
        <f t="shared" si="3"/>
        <v>S//</v>
      </c>
    </row>
    <row r="6" spans="1:18">
      <c r="A6" s="282">
        <v>4</v>
      </c>
      <c r="B6" s="283" t="s">
        <v>518</v>
      </c>
      <c r="C6" s="499"/>
      <c r="D6" s="498" t="str">
        <f t="shared" si="0"/>
        <v>令和-118年1月0日</v>
      </c>
      <c r="E6" s="499"/>
      <c r="F6" s="498" t="str">
        <f t="shared" si="1"/>
        <v>令和-118年1月0日</v>
      </c>
      <c r="G6" s="278"/>
      <c r="H6" s="278"/>
      <c r="I6" s="278"/>
      <c r="J6" s="278"/>
      <c r="K6" s="396"/>
      <c r="L6" s="286" t="s">
        <v>510</v>
      </c>
      <c r="M6" s="279"/>
      <c r="N6" s="279"/>
      <c r="O6" s="279"/>
      <c r="P6" s="287" t="str">
        <f t="shared" si="2"/>
        <v>昭和</v>
      </c>
      <c r="Q6" s="285" t="str">
        <f t="shared" si="4"/>
        <v>S//</v>
      </c>
      <c r="R6" s="716" t="str">
        <f t="shared" si="3"/>
        <v>S//</v>
      </c>
    </row>
    <row r="7" spans="1:18">
      <c r="A7" s="282">
        <v>5</v>
      </c>
      <c r="B7" s="283" t="s">
        <v>519</v>
      </c>
      <c r="C7" s="499"/>
      <c r="D7" s="498" t="str">
        <f t="shared" si="0"/>
        <v>令和-118年1月0日</v>
      </c>
      <c r="E7" s="499"/>
      <c r="F7" s="498" t="str">
        <f t="shared" si="1"/>
        <v>令和-118年1月0日</v>
      </c>
      <c r="G7" s="278"/>
      <c r="H7" s="278"/>
      <c r="I7" s="278"/>
      <c r="J7" s="278"/>
      <c r="K7" s="396"/>
      <c r="L7" s="286" t="s">
        <v>510</v>
      </c>
      <c r="M7" s="279"/>
      <c r="N7" s="279"/>
      <c r="O7" s="279"/>
      <c r="P7" s="287" t="str">
        <f t="shared" si="2"/>
        <v>昭和</v>
      </c>
      <c r="Q7" s="285" t="str">
        <f t="shared" si="4"/>
        <v>S//</v>
      </c>
      <c r="R7" s="716" t="str">
        <f t="shared" si="3"/>
        <v>S//</v>
      </c>
    </row>
    <row r="8" spans="1:18">
      <c r="A8" s="282">
        <v>6</v>
      </c>
      <c r="B8" s="283" t="s">
        <v>520</v>
      </c>
      <c r="C8" s="499"/>
      <c r="D8" s="498" t="str">
        <f t="shared" si="0"/>
        <v>令和-118年1月0日</v>
      </c>
      <c r="E8" s="499"/>
      <c r="F8" s="498" t="str">
        <f t="shared" si="1"/>
        <v>令和-118年1月0日</v>
      </c>
      <c r="G8" s="278"/>
      <c r="H8" s="278"/>
      <c r="I8" s="278"/>
      <c r="J8" s="278"/>
      <c r="K8" s="396"/>
      <c r="L8" s="286" t="s">
        <v>510</v>
      </c>
      <c r="M8" s="279"/>
      <c r="N8" s="279"/>
      <c r="O8" s="279"/>
      <c r="P8" s="287" t="str">
        <f t="shared" si="2"/>
        <v>昭和</v>
      </c>
      <c r="Q8" s="285" t="str">
        <f t="shared" si="4"/>
        <v>S//</v>
      </c>
      <c r="R8" s="716" t="str">
        <f t="shared" si="3"/>
        <v>S//</v>
      </c>
    </row>
    <row r="9" spans="1:18">
      <c r="A9" s="282">
        <v>7</v>
      </c>
      <c r="B9" s="283" t="s">
        <v>521</v>
      </c>
      <c r="C9" s="499"/>
      <c r="D9" s="498" t="str">
        <f t="shared" si="0"/>
        <v>令和-118年1月0日</v>
      </c>
      <c r="E9" s="499"/>
      <c r="F9" s="498" t="str">
        <f t="shared" si="1"/>
        <v>令和-118年1月0日</v>
      </c>
      <c r="G9" s="278"/>
      <c r="H9" s="278"/>
      <c r="I9" s="278"/>
      <c r="J9" s="278"/>
      <c r="K9" s="396"/>
      <c r="L9" s="286" t="s">
        <v>510</v>
      </c>
      <c r="M9" s="279"/>
      <c r="N9" s="279"/>
      <c r="O9" s="279"/>
      <c r="P9" s="287" t="str">
        <f t="shared" si="2"/>
        <v>昭和</v>
      </c>
      <c r="Q9" s="285" t="str">
        <f t="shared" si="4"/>
        <v>S//</v>
      </c>
      <c r="R9" s="716" t="str">
        <f t="shared" si="3"/>
        <v>S//</v>
      </c>
    </row>
    <row r="10" spans="1:18">
      <c r="A10" s="282">
        <v>8</v>
      </c>
      <c r="B10" s="283" t="s">
        <v>522</v>
      </c>
      <c r="C10" s="499"/>
      <c r="D10" s="498" t="str">
        <f t="shared" si="0"/>
        <v>令和-118年1月0日</v>
      </c>
      <c r="E10" s="499"/>
      <c r="F10" s="498" t="str">
        <f t="shared" si="1"/>
        <v>令和-118年1月0日</v>
      </c>
      <c r="G10" s="278"/>
      <c r="H10" s="278"/>
      <c r="I10" s="278"/>
      <c r="J10" s="278"/>
      <c r="K10" s="396"/>
      <c r="L10" s="286" t="s">
        <v>510</v>
      </c>
      <c r="M10" s="279"/>
      <c r="N10" s="279"/>
      <c r="O10" s="279"/>
      <c r="P10" s="287" t="str">
        <f t="shared" si="2"/>
        <v>昭和</v>
      </c>
      <c r="Q10" s="285" t="str">
        <f t="shared" si="4"/>
        <v>S//</v>
      </c>
      <c r="R10" s="716" t="str">
        <f t="shared" si="3"/>
        <v>S//</v>
      </c>
    </row>
    <row r="11" spans="1:18">
      <c r="A11" s="282">
        <v>9</v>
      </c>
      <c r="B11" s="283" t="s">
        <v>523</v>
      </c>
      <c r="C11" s="499"/>
      <c r="D11" s="498" t="str">
        <f t="shared" si="0"/>
        <v>令和-118年1月0日</v>
      </c>
      <c r="E11" s="499"/>
      <c r="F11" s="498" t="str">
        <f t="shared" si="1"/>
        <v>令和-118年1月0日</v>
      </c>
      <c r="G11" s="278"/>
      <c r="H11" s="278"/>
      <c r="I11" s="278"/>
      <c r="J11" s="278"/>
      <c r="K11" s="396"/>
      <c r="L11" s="286" t="s">
        <v>510</v>
      </c>
      <c r="M11" s="279"/>
      <c r="N11" s="279"/>
      <c r="O11" s="279"/>
      <c r="P11" s="287" t="str">
        <f t="shared" si="2"/>
        <v>昭和</v>
      </c>
      <c r="Q11" s="285" t="str">
        <f t="shared" si="4"/>
        <v>S//</v>
      </c>
      <c r="R11" s="716" t="str">
        <f t="shared" si="3"/>
        <v>S//</v>
      </c>
    </row>
    <row r="12" spans="1:18">
      <c r="A12" s="282">
        <v>10</v>
      </c>
      <c r="B12" s="283" t="s">
        <v>524</v>
      </c>
      <c r="C12" s="499"/>
      <c r="D12" s="498" t="str">
        <f t="shared" si="0"/>
        <v>令和-118年1月0日</v>
      </c>
      <c r="E12" s="499"/>
      <c r="F12" s="498" t="str">
        <f t="shared" si="1"/>
        <v>令和-118年1月0日</v>
      </c>
      <c r="G12" s="278"/>
      <c r="H12" s="278"/>
      <c r="I12" s="278"/>
      <c r="J12" s="278"/>
      <c r="K12" s="396"/>
      <c r="L12" s="286" t="s">
        <v>510</v>
      </c>
      <c r="M12" s="279"/>
      <c r="N12" s="279"/>
      <c r="O12" s="279"/>
      <c r="P12" s="287" t="str">
        <f t="shared" si="2"/>
        <v>昭和</v>
      </c>
      <c r="Q12" s="285" t="str">
        <f t="shared" si="4"/>
        <v>S//</v>
      </c>
      <c r="R12" s="716" t="str">
        <f t="shared" si="3"/>
        <v>S//</v>
      </c>
    </row>
    <row r="13" spans="1:18">
      <c r="A13" s="282">
        <v>11</v>
      </c>
      <c r="B13" s="283" t="s">
        <v>248</v>
      </c>
      <c r="C13" s="499"/>
      <c r="D13" s="498" t="str">
        <f t="shared" si="0"/>
        <v>令和-118年1月0日</v>
      </c>
      <c r="E13" s="499"/>
      <c r="F13" s="498" t="str">
        <f t="shared" si="1"/>
        <v>令和-118年1月0日</v>
      </c>
      <c r="G13" s="278"/>
      <c r="H13" s="278"/>
      <c r="I13" s="278"/>
      <c r="J13" s="278"/>
      <c r="K13" s="396"/>
      <c r="L13" s="286" t="s">
        <v>510</v>
      </c>
      <c r="M13" s="279"/>
      <c r="N13" s="279"/>
      <c r="O13" s="279"/>
      <c r="P13" s="287" t="str">
        <f t="shared" si="2"/>
        <v>昭和</v>
      </c>
      <c r="Q13" s="285" t="str">
        <f t="shared" si="4"/>
        <v>S//</v>
      </c>
      <c r="R13" s="716" t="str">
        <f t="shared" si="3"/>
        <v>S//</v>
      </c>
    </row>
    <row r="14" spans="1:18">
      <c r="A14" s="282">
        <v>12</v>
      </c>
      <c r="B14" s="283" t="s">
        <v>250</v>
      </c>
      <c r="C14" s="499"/>
      <c r="D14" s="498" t="str">
        <f t="shared" si="0"/>
        <v>令和-118年1月0日</v>
      </c>
      <c r="E14" s="499"/>
      <c r="F14" s="498" t="str">
        <f t="shared" si="1"/>
        <v>令和-118年1月0日</v>
      </c>
      <c r="G14" s="278"/>
      <c r="H14" s="278"/>
      <c r="I14" s="278"/>
      <c r="J14" s="278"/>
      <c r="K14" s="396"/>
      <c r="L14" s="286" t="s">
        <v>510</v>
      </c>
      <c r="M14" s="279"/>
      <c r="N14" s="279"/>
      <c r="O14" s="279"/>
      <c r="P14" s="287" t="str">
        <f t="shared" si="2"/>
        <v>昭和</v>
      </c>
      <c r="Q14" s="285" t="str">
        <f t="shared" si="4"/>
        <v>S//</v>
      </c>
      <c r="R14" s="716" t="str">
        <f t="shared" si="3"/>
        <v>S//</v>
      </c>
    </row>
    <row r="15" spans="1:18">
      <c r="A15" s="282">
        <v>13</v>
      </c>
      <c r="B15" s="283" t="s">
        <v>249</v>
      </c>
      <c r="C15" s="499"/>
      <c r="D15" s="498" t="str">
        <f t="shared" si="0"/>
        <v>令和-118年1月0日</v>
      </c>
      <c r="E15" s="499"/>
      <c r="F15" s="498" t="str">
        <f t="shared" si="1"/>
        <v>令和-118年1月0日</v>
      </c>
      <c r="G15" s="278"/>
      <c r="H15" s="278"/>
      <c r="I15" s="278"/>
      <c r="J15" s="278"/>
      <c r="K15" s="396"/>
      <c r="L15" s="286" t="s">
        <v>510</v>
      </c>
      <c r="M15" s="279"/>
      <c r="N15" s="279"/>
      <c r="O15" s="279"/>
      <c r="P15" s="287" t="str">
        <f t="shared" si="2"/>
        <v>昭和</v>
      </c>
      <c r="Q15" s="285" t="str">
        <f t="shared" si="4"/>
        <v>S//</v>
      </c>
      <c r="R15" s="716" t="str">
        <f t="shared" si="3"/>
        <v>S//</v>
      </c>
    </row>
    <row r="16" spans="1:18">
      <c r="A16" s="282">
        <v>14</v>
      </c>
      <c r="B16" s="283" t="s">
        <v>470</v>
      </c>
      <c r="C16" s="499"/>
      <c r="D16" s="498" t="str">
        <f t="shared" si="0"/>
        <v>令和-118年1月0日</v>
      </c>
      <c r="E16" s="499"/>
      <c r="F16" s="498" t="str">
        <f t="shared" si="1"/>
        <v>令和-118年1月0日</v>
      </c>
      <c r="G16" s="278"/>
      <c r="H16" s="278"/>
      <c r="I16" s="278"/>
      <c r="J16" s="278"/>
      <c r="K16" s="396"/>
      <c r="L16" s="286" t="s">
        <v>510</v>
      </c>
      <c r="M16" s="279"/>
      <c r="N16" s="279"/>
      <c r="O16" s="279"/>
      <c r="P16" s="287" t="str">
        <f t="shared" si="2"/>
        <v>昭和</v>
      </c>
      <c r="Q16" s="285" t="str">
        <f t="shared" si="4"/>
        <v>S//</v>
      </c>
      <c r="R16" s="716" t="str">
        <f t="shared" si="3"/>
        <v>S//</v>
      </c>
    </row>
    <row r="17" spans="1:18">
      <c r="A17" s="282">
        <v>15</v>
      </c>
      <c r="B17" s="283" t="s">
        <v>232</v>
      </c>
      <c r="C17" s="499"/>
      <c r="D17" s="498" t="str">
        <f t="shared" si="0"/>
        <v>令和-118年1月0日</v>
      </c>
      <c r="E17" s="499"/>
      <c r="F17" s="498" t="str">
        <f t="shared" si="1"/>
        <v>令和-118年1月0日</v>
      </c>
      <c r="G17" s="278"/>
      <c r="H17" s="278"/>
      <c r="I17" s="278"/>
      <c r="J17" s="278"/>
      <c r="K17" s="396"/>
      <c r="L17" s="286" t="s">
        <v>510</v>
      </c>
      <c r="M17" s="279"/>
      <c r="N17" s="279"/>
      <c r="O17" s="279"/>
      <c r="P17" s="287" t="str">
        <f t="shared" si="2"/>
        <v>昭和</v>
      </c>
      <c r="Q17" s="285" t="str">
        <f t="shared" si="4"/>
        <v>S//</v>
      </c>
      <c r="R17" s="716" t="str">
        <f t="shared" si="3"/>
        <v>S//</v>
      </c>
    </row>
    <row r="18" spans="1:18">
      <c r="A18" s="282">
        <v>16</v>
      </c>
      <c r="B18" s="283" t="s">
        <v>471</v>
      </c>
      <c r="C18" s="499"/>
      <c r="D18" s="498" t="str">
        <f t="shared" si="0"/>
        <v>令和-118年1月0日</v>
      </c>
      <c r="E18" s="499"/>
      <c r="F18" s="498" t="str">
        <f t="shared" si="1"/>
        <v>令和-118年1月0日</v>
      </c>
      <c r="G18" s="278"/>
      <c r="H18" s="278"/>
      <c r="I18" s="278"/>
      <c r="J18" s="278"/>
      <c r="K18" s="396"/>
      <c r="L18" s="286" t="s">
        <v>510</v>
      </c>
      <c r="M18" s="279"/>
      <c r="N18" s="279"/>
      <c r="O18" s="279"/>
      <c r="P18" s="287" t="str">
        <f t="shared" si="2"/>
        <v>昭和</v>
      </c>
      <c r="Q18" s="285" t="str">
        <f t="shared" si="4"/>
        <v>S//</v>
      </c>
      <c r="R18" s="716" t="str">
        <f t="shared" si="3"/>
        <v>S//</v>
      </c>
    </row>
    <row r="19" spans="1:18">
      <c r="A19" s="282">
        <v>17</v>
      </c>
      <c r="B19" s="4" t="s">
        <v>427</v>
      </c>
      <c r="C19" s="499"/>
      <c r="D19" s="498" t="str">
        <f t="shared" si="0"/>
        <v>令和-118年1月0日</v>
      </c>
      <c r="E19" s="499"/>
      <c r="F19" s="498" t="str">
        <f t="shared" si="1"/>
        <v>令和-118年1月0日</v>
      </c>
      <c r="G19" s="278"/>
      <c r="H19" s="278"/>
      <c r="I19" s="278"/>
      <c r="J19" s="278"/>
      <c r="K19" s="396"/>
      <c r="L19" s="286" t="s">
        <v>510</v>
      </c>
      <c r="M19" s="279"/>
      <c r="N19" s="279"/>
      <c r="O19" s="279"/>
      <c r="P19" s="287" t="str">
        <f t="shared" si="2"/>
        <v>昭和</v>
      </c>
      <c r="Q19" s="285" t="str">
        <f t="shared" si="4"/>
        <v>S//</v>
      </c>
      <c r="R19" s="716" t="str">
        <f t="shared" si="3"/>
        <v>S//</v>
      </c>
    </row>
    <row r="20" spans="1:18">
      <c r="A20" s="282">
        <v>18</v>
      </c>
      <c r="B20" s="283" t="s">
        <v>233</v>
      </c>
      <c r="C20" s="499"/>
      <c r="D20" s="498" t="str">
        <f t="shared" si="0"/>
        <v>令和-118年1月0日</v>
      </c>
      <c r="E20" s="499"/>
      <c r="F20" s="498" t="str">
        <f t="shared" si="1"/>
        <v>令和-118年1月0日</v>
      </c>
      <c r="G20" s="278"/>
      <c r="H20" s="278"/>
      <c r="I20" s="278"/>
      <c r="J20" s="278"/>
      <c r="K20" s="396"/>
      <c r="L20" s="286" t="s">
        <v>510</v>
      </c>
      <c r="M20" s="279"/>
      <c r="N20" s="279"/>
      <c r="O20" s="279"/>
      <c r="P20" s="287" t="str">
        <f t="shared" si="2"/>
        <v>昭和</v>
      </c>
      <c r="Q20" s="285" t="str">
        <f t="shared" si="4"/>
        <v>S//</v>
      </c>
      <c r="R20" s="716" t="str">
        <f t="shared" si="3"/>
        <v>S//</v>
      </c>
    </row>
    <row r="21" spans="1:18">
      <c r="A21" s="282">
        <v>19</v>
      </c>
      <c r="B21" s="283" t="s">
        <v>256</v>
      </c>
      <c r="C21" s="499"/>
      <c r="D21" s="498" t="str">
        <f t="shared" si="0"/>
        <v>令和-118年1月0日</v>
      </c>
      <c r="E21" s="499"/>
      <c r="F21" s="498" t="str">
        <f t="shared" si="1"/>
        <v>令和-118年1月0日</v>
      </c>
      <c r="G21" s="278"/>
      <c r="H21" s="278"/>
      <c r="I21" s="278"/>
      <c r="J21" s="278"/>
      <c r="K21" s="396"/>
      <c r="L21" s="286" t="s">
        <v>510</v>
      </c>
      <c r="M21" s="279"/>
      <c r="N21" s="279"/>
      <c r="O21" s="279"/>
      <c r="P21" s="287" t="str">
        <f t="shared" si="2"/>
        <v>昭和</v>
      </c>
      <c r="Q21" s="285" t="str">
        <f t="shared" si="4"/>
        <v>S//</v>
      </c>
      <c r="R21" s="716" t="str">
        <f t="shared" si="3"/>
        <v>S//</v>
      </c>
    </row>
    <row r="22" spans="1:18">
      <c r="A22" s="282">
        <v>20</v>
      </c>
      <c r="B22" s="283" t="s">
        <v>251</v>
      </c>
      <c r="C22" s="499"/>
      <c r="D22" s="498" t="str">
        <f t="shared" si="0"/>
        <v>令和-118年1月0日</v>
      </c>
      <c r="E22" s="499"/>
      <c r="F22" s="498" t="str">
        <f t="shared" si="1"/>
        <v>令和-118年1月0日</v>
      </c>
      <c r="G22" s="278"/>
      <c r="H22" s="278"/>
      <c r="I22" s="278"/>
      <c r="J22" s="278"/>
      <c r="K22" s="396"/>
      <c r="L22" s="286" t="s">
        <v>510</v>
      </c>
      <c r="M22" s="279"/>
      <c r="N22" s="279"/>
      <c r="O22" s="279"/>
      <c r="P22" s="287" t="str">
        <f t="shared" si="2"/>
        <v>昭和</v>
      </c>
      <c r="Q22" s="285" t="str">
        <f t="shared" si="4"/>
        <v>S//</v>
      </c>
      <c r="R22" s="716" t="str">
        <f t="shared" si="3"/>
        <v>S//</v>
      </c>
    </row>
    <row r="23" spans="1:18">
      <c r="A23" s="282">
        <v>21</v>
      </c>
      <c r="B23" s="283" t="s">
        <v>234</v>
      </c>
      <c r="C23" s="499"/>
      <c r="D23" s="498" t="str">
        <f t="shared" si="0"/>
        <v>令和-118年1月0日</v>
      </c>
      <c r="E23" s="499"/>
      <c r="F23" s="498" t="str">
        <f t="shared" si="1"/>
        <v>令和-118年1月0日</v>
      </c>
      <c r="G23" s="278"/>
      <c r="H23" s="278"/>
      <c r="I23" s="278"/>
      <c r="J23" s="278"/>
      <c r="K23" s="396"/>
      <c r="L23" s="286" t="s">
        <v>510</v>
      </c>
      <c r="M23" s="279"/>
      <c r="N23" s="279"/>
      <c r="O23" s="279"/>
      <c r="P23" s="287" t="str">
        <f t="shared" si="2"/>
        <v>昭和</v>
      </c>
      <c r="Q23" s="285" t="str">
        <f t="shared" si="4"/>
        <v>S//</v>
      </c>
      <c r="R23" s="716" t="str">
        <f t="shared" si="3"/>
        <v>S//</v>
      </c>
    </row>
    <row r="24" spans="1:18">
      <c r="A24" s="282">
        <v>22</v>
      </c>
      <c r="B24" s="283" t="s">
        <v>235</v>
      </c>
      <c r="C24" s="499"/>
      <c r="D24" s="498" t="str">
        <f t="shared" si="0"/>
        <v>令和-118年1月0日</v>
      </c>
      <c r="E24" s="499"/>
      <c r="F24" s="498" t="str">
        <f t="shared" si="1"/>
        <v>令和-118年1月0日</v>
      </c>
      <c r="G24" s="278"/>
      <c r="H24" s="278"/>
      <c r="I24" s="278"/>
      <c r="J24" s="278"/>
      <c r="K24" s="396"/>
      <c r="L24" s="286" t="s">
        <v>510</v>
      </c>
      <c r="M24" s="279"/>
      <c r="N24" s="279"/>
      <c r="O24" s="279"/>
      <c r="P24" s="287" t="str">
        <f t="shared" si="2"/>
        <v>昭和</v>
      </c>
      <c r="Q24" s="285" t="str">
        <f t="shared" si="4"/>
        <v>S//</v>
      </c>
      <c r="R24" s="716" t="str">
        <f t="shared" si="3"/>
        <v>S//</v>
      </c>
    </row>
    <row r="25" spans="1:18">
      <c r="A25" s="282">
        <v>23</v>
      </c>
      <c r="B25" s="283" t="s">
        <v>252</v>
      </c>
      <c r="C25" s="499"/>
      <c r="D25" s="498" t="str">
        <f t="shared" si="0"/>
        <v>令和-118年1月0日</v>
      </c>
      <c r="E25" s="499"/>
      <c r="F25" s="498" t="str">
        <f t="shared" si="1"/>
        <v>令和-118年1月0日</v>
      </c>
      <c r="G25" s="278"/>
      <c r="H25" s="278"/>
      <c r="I25" s="278"/>
      <c r="J25" s="278"/>
      <c r="K25" s="396"/>
      <c r="L25" s="286" t="s">
        <v>510</v>
      </c>
      <c r="M25" s="279"/>
      <c r="N25" s="279"/>
      <c r="O25" s="279"/>
      <c r="P25" s="287" t="str">
        <f t="shared" si="2"/>
        <v>昭和</v>
      </c>
      <c r="Q25" s="285" t="str">
        <f t="shared" si="4"/>
        <v>S//</v>
      </c>
      <c r="R25" s="716" t="str">
        <f t="shared" si="3"/>
        <v>S//</v>
      </c>
    </row>
    <row r="26" spans="1:18">
      <c r="A26" s="282">
        <v>24</v>
      </c>
      <c r="B26" s="283" t="s">
        <v>236</v>
      </c>
      <c r="C26" s="499"/>
      <c r="D26" s="498" t="str">
        <f t="shared" si="0"/>
        <v>令和-118年1月0日</v>
      </c>
      <c r="E26" s="499"/>
      <c r="F26" s="498" t="str">
        <f t="shared" si="1"/>
        <v>令和-118年1月0日</v>
      </c>
      <c r="G26" s="278"/>
      <c r="H26" s="278"/>
      <c r="I26" s="278"/>
      <c r="J26" s="278"/>
      <c r="K26" s="396"/>
      <c r="L26" s="286" t="s">
        <v>510</v>
      </c>
      <c r="M26" s="279"/>
      <c r="N26" s="279"/>
      <c r="O26" s="279"/>
      <c r="P26" s="287" t="str">
        <f t="shared" si="2"/>
        <v>昭和</v>
      </c>
      <c r="Q26" s="285" t="str">
        <f t="shared" si="4"/>
        <v>S//</v>
      </c>
      <c r="R26" s="716" t="str">
        <f t="shared" si="3"/>
        <v>S//</v>
      </c>
    </row>
    <row r="27" spans="1:18">
      <c r="A27" s="282">
        <v>25</v>
      </c>
      <c r="B27" s="283" t="s">
        <v>237</v>
      </c>
      <c r="C27" s="499"/>
      <c r="D27" s="498" t="str">
        <f t="shared" si="0"/>
        <v>令和-118年1月0日</v>
      </c>
      <c r="E27" s="499"/>
      <c r="F27" s="498" t="str">
        <f t="shared" si="1"/>
        <v>令和-118年1月0日</v>
      </c>
      <c r="G27" s="278"/>
      <c r="H27" s="278"/>
      <c r="I27" s="278"/>
      <c r="J27" s="278"/>
      <c r="K27" s="396"/>
      <c r="L27" s="286" t="s">
        <v>510</v>
      </c>
      <c r="M27" s="279"/>
      <c r="N27" s="279"/>
      <c r="O27" s="279"/>
      <c r="P27" s="287" t="str">
        <f t="shared" si="2"/>
        <v>昭和</v>
      </c>
      <c r="Q27" s="285" t="str">
        <f t="shared" si="4"/>
        <v>S//</v>
      </c>
      <c r="R27" s="716" t="str">
        <f t="shared" si="3"/>
        <v>S//</v>
      </c>
    </row>
    <row r="28" spans="1:18">
      <c r="A28" s="282">
        <v>26</v>
      </c>
      <c r="B28" s="283" t="s">
        <v>238</v>
      </c>
      <c r="C28" s="499"/>
      <c r="D28" s="498" t="str">
        <f t="shared" si="0"/>
        <v>令和-118年1月0日</v>
      </c>
      <c r="E28" s="499"/>
      <c r="F28" s="498" t="str">
        <f t="shared" si="1"/>
        <v>令和-118年1月0日</v>
      </c>
      <c r="G28" s="278"/>
      <c r="H28" s="278"/>
      <c r="I28" s="278"/>
      <c r="J28" s="278"/>
      <c r="K28" s="396"/>
      <c r="L28" s="286" t="s">
        <v>510</v>
      </c>
      <c r="M28" s="279"/>
      <c r="N28" s="279"/>
      <c r="O28" s="279"/>
      <c r="P28" s="287" t="str">
        <f t="shared" si="2"/>
        <v>昭和</v>
      </c>
      <c r="Q28" s="285" t="str">
        <f t="shared" si="4"/>
        <v>S//</v>
      </c>
      <c r="R28" s="716" t="str">
        <f t="shared" si="3"/>
        <v>S//</v>
      </c>
    </row>
    <row r="29" spans="1:18">
      <c r="A29" s="282">
        <v>27</v>
      </c>
      <c r="B29" s="283" t="s">
        <v>244</v>
      </c>
      <c r="C29" s="499"/>
      <c r="D29" s="498" t="str">
        <f t="shared" si="0"/>
        <v>令和-118年1月0日</v>
      </c>
      <c r="E29" s="499"/>
      <c r="F29" s="498" t="str">
        <f t="shared" si="1"/>
        <v>令和-118年1月0日</v>
      </c>
      <c r="G29" s="278"/>
      <c r="H29" s="278"/>
      <c r="I29" s="278"/>
      <c r="J29" s="278"/>
      <c r="K29" s="396"/>
      <c r="L29" s="286" t="s">
        <v>510</v>
      </c>
      <c r="M29" s="279"/>
      <c r="N29" s="279"/>
      <c r="O29" s="279"/>
      <c r="P29" s="287" t="str">
        <f t="shared" si="2"/>
        <v>昭和</v>
      </c>
      <c r="Q29" s="285" t="str">
        <f t="shared" si="4"/>
        <v>S//</v>
      </c>
      <c r="R29" s="716" t="str">
        <f t="shared" si="3"/>
        <v>S//</v>
      </c>
    </row>
    <row r="30" spans="1:18">
      <c r="A30" s="282">
        <v>28</v>
      </c>
      <c r="B30" s="283" t="s">
        <v>245</v>
      </c>
      <c r="C30" s="499"/>
      <c r="D30" s="498" t="str">
        <f t="shared" si="0"/>
        <v>令和-118年1月0日</v>
      </c>
      <c r="E30" s="499"/>
      <c r="F30" s="498" t="str">
        <f t="shared" si="1"/>
        <v>令和-118年1月0日</v>
      </c>
      <c r="G30" s="278"/>
      <c r="H30" s="278"/>
      <c r="I30" s="278"/>
      <c r="J30" s="278"/>
      <c r="K30" s="396"/>
      <c r="L30" s="286" t="s">
        <v>510</v>
      </c>
      <c r="M30" s="279"/>
      <c r="N30" s="279"/>
      <c r="O30" s="279"/>
      <c r="P30" s="287" t="str">
        <f t="shared" si="2"/>
        <v>昭和</v>
      </c>
      <c r="Q30" s="285" t="str">
        <f t="shared" si="4"/>
        <v>S//</v>
      </c>
      <c r="R30" s="716" t="str">
        <f t="shared" si="3"/>
        <v>S//</v>
      </c>
    </row>
    <row r="31" spans="1:18">
      <c r="A31" s="282">
        <v>29</v>
      </c>
      <c r="B31" s="283" t="s">
        <v>246</v>
      </c>
      <c r="C31" s="499"/>
      <c r="D31" s="498" t="str">
        <f t="shared" si="0"/>
        <v>令和-118年1月0日</v>
      </c>
      <c r="E31" s="499"/>
      <c r="F31" s="498" t="str">
        <f t="shared" si="1"/>
        <v>令和-118年1月0日</v>
      </c>
      <c r="G31" s="278"/>
      <c r="H31" s="278"/>
      <c r="I31" s="278"/>
      <c r="J31" s="278"/>
      <c r="K31" s="396"/>
      <c r="L31" s="286" t="s">
        <v>510</v>
      </c>
      <c r="M31" s="279"/>
      <c r="N31" s="279"/>
      <c r="O31" s="279"/>
      <c r="P31" s="287" t="str">
        <f t="shared" si="2"/>
        <v>昭和</v>
      </c>
      <c r="Q31" s="285" t="str">
        <f t="shared" si="4"/>
        <v>S//</v>
      </c>
      <c r="R31" s="716" t="str">
        <f t="shared" si="3"/>
        <v>S//</v>
      </c>
    </row>
    <row r="32" spans="1:18">
      <c r="A32" s="282">
        <v>30</v>
      </c>
      <c r="B32" s="283" t="s">
        <v>247</v>
      </c>
      <c r="C32" s="499"/>
      <c r="D32" s="498" t="str">
        <f t="shared" si="0"/>
        <v>令和-118年1月0日</v>
      </c>
      <c r="E32" s="499"/>
      <c r="F32" s="498" t="str">
        <f t="shared" si="1"/>
        <v>令和-118年1月0日</v>
      </c>
      <c r="G32" s="278"/>
      <c r="H32" s="278"/>
      <c r="I32" s="278"/>
      <c r="J32" s="278"/>
      <c r="K32" s="396"/>
      <c r="L32" s="286" t="s">
        <v>510</v>
      </c>
      <c r="M32" s="279"/>
      <c r="N32" s="279"/>
      <c r="O32" s="279"/>
      <c r="P32" s="287" t="str">
        <f t="shared" si="2"/>
        <v>昭和</v>
      </c>
      <c r="Q32" s="285" t="str">
        <f t="shared" si="4"/>
        <v>S//</v>
      </c>
      <c r="R32" s="716" t="str">
        <f t="shared" si="3"/>
        <v>S//</v>
      </c>
    </row>
    <row r="33" spans="1:18">
      <c r="A33" s="282">
        <v>31</v>
      </c>
      <c r="B33" s="283" t="s">
        <v>253</v>
      </c>
      <c r="C33" s="499"/>
      <c r="D33" s="498" t="str">
        <f t="shared" si="0"/>
        <v>令和-118年1月0日</v>
      </c>
      <c r="E33" s="499"/>
      <c r="F33" s="498" t="str">
        <f t="shared" si="1"/>
        <v>令和-118年1月0日</v>
      </c>
      <c r="G33" s="278"/>
      <c r="H33" s="278"/>
      <c r="I33" s="278"/>
      <c r="J33" s="278"/>
      <c r="K33" s="396"/>
      <c r="L33" s="286" t="s">
        <v>510</v>
      </c>
      <c r="M33" s="279"/>
      <c r="N33" s="279"/>
      <c r="O33" s="279"/>
      <c r="P33" s="287" t="str">
        <f t="shared" si="2"/>
        <v>昭和</v>
      </c>
      <c r="Q33" s="285" t="str">
        <f t="shared" si="4"/>
        <v>S//</v>
      </c>
      <c r="R33" s="716" t="str">
        <f t="shared" si="3"/>
        <v>S//</v>
      </c>
    </row>
    <row r="34" spans="1:18">
      <c r="A34" s="282">
        <v>32</v>
      </c>
      <c r="B34" s="283" t="s">
        <v>254</v>
      </c>
      <c r="C34" s="499"/>
      <c r="D34" s="498" t="str">
        <f t="shared" si="0"/>
        <v>令和-118年1月0日</v>
      </c>
      <c r="E34" s="499"/>
      <c r="F34" s="498" t="str">
        <f t="shared" si="1"/>
        <v>令和-118年1月0日</v>
      </c>
      <c r="G34" s="278"/>
      <c r="H34" s="278"/>
      <c r="I34" s="278"/>
      <c r="J34" s="278"/>
      <c r="K34" s="396"/>
      <c r="L34" s="286" t="s">
        <v>510</v>
      </c>
      <c r="M34" s="279"/>
      <c r="N34" s="279"/>
      <c r="O34" s="279"/>
      <c r="P34" s="287" t="str">
        <f t="shared" si="2"/>
        <v>昭和</v>
      </c>
      <c r="Q34" s="285" t="str">
        <f t="shared" si="4"/>
        <v>S//</v>
      </c>
      <c r="R34" s="716" t="str">
        <f t="shared" si="3"/>
        <v>S//</v>
      </c>
    </row>
    <row r="35" spans="1:18">
      <c r="A35" s="282">
        <v>33</v>
      </c>
      <c r="B35" s="283" t="s">
        <v>255</v>
      </c>
      <c r="C35" s="499"/>
      <c r="D35" s="498" t="str">
        <f t="shared" si="0"/>
        <v>令和-118年1月0日</v>
      </c>
      <c r="E35" s="499"/>
      <c r="F35" s="498" t="str">
        <f t="shared" si="1"/>
        <v>令和-118年1月0日</v>
      </c>
      <c r="G35" s="278"/>
      <c r="H35" s="278"/>
      <c r="I35" s="278"/>
      <c r="J35" s="278"/>
      <c r="K35" s="396"/>
      <c r="L35" s="286" t="s">
        <v>510</v>
      </c>
      <c r="M35" s="279"/>
      <c r="N35" s="279"/>
      <c r="O35" s="279"/>
      <c r="P35" s="287" t="str">
        <f t="shared" si="2"/>
        <v>昭和</v>
      </c>
      <c r="Q35" s="285" t="str">
        <f t="shared" si="4"/>
        <v>S//</v>
      </c>
      <c r="R35" s="716" t="str">
        <f t="shared" si="3"/>
        <v>S//</v>
      </c>
    </row>
    <row r="36" spans="1:18">
      <c r="A36" s="282">
        <v>34</v>
      </c>
      <c r="B36" s="283" t="s">
        <v>472</v>
      </c>
      <c r="C36" s="499"/>
      <c r="D36" s="498" t="str">
        <f t="shared" si="0"/>
        <v>令和-118年1月0日</v>
      </c>
      <c r="E36" s="499"/>
      <c r="F36" s="498" t="str">
        <f t="shared" si="1"/>
        <v>令和-118年1月0日</v>
      </c>
      <c r="G36" s="278"/>
      <c r="H36" s="278"/>
      <c r="I36" s="278"/>
      <c r="J36" s="278"/>
      <c r="K36" s="396"/>
      <c r="L36" s="286" t="s">
        <v>510</v>
      </c>
      <c r="M36" s="279"/>
      <c r="N36" s="279"/>
      <c r="O36" s="279"/>
      <c r="P36" s="287" t="str">
        <f t="shared" si="2"/>
        <v>昭和</v>
      </c>
      <c r="Q36" s="285" t="str">
        <f t="shared" si="4"/>
        <v>S//</v>
      </c>
      <c r="R36" s="716" t="str">
        <f t="shared" si="3"/>
        <v>S//</v>
      </c>
    </row>
    <row r="37" spans="1:18">
      <c r="A37" s="282">
        <v>35</v>
      </c>
      <c r="B37" s="283" t="s">
        <v>239</v>
      </c>
      <c r="C37" s="499"/>
      <c r="D37" s="498" t="str">
        <f t="shared" si="0"/>
        <v>令和-118年1月0日</v>
      </c>
      <c r="E37" s="499"/>
      <c r="F37" s="498" t="str">
        <f t="shared" si="1"/>
        <v>令和-118年1月0日</v>
      </c>
      <c r="G37" s="278"/>
      <c r="H37" s="278"/>
      <c r="I37" s="278"/>
      <c r="J37" s="278"/>
      <c r="K37" s="396"/>
      <c r="L37" s="286" t="s">
        <v>510</v>
      </c>
      <c r="M37" s="279"/>
      <c r="N37" s="279"/>
      <c r="O37" s="279"/>
      <c r="P37" s="287" t="str">
        <f t="shared" si="2"/>
        <v>昭和</v>
      </c>
      <c r="Q37" s="285" t="str">
        <f t="shared" si="4"/>
        <v>S//</v>
      </c>
      <c r="R37" s="716" t="str">
        <f t="shared" si="3"/>
        <v>S//</v>
      </c>
    </row>
    <row r="38" spans="1:18">
      <c r="A38" s="282">
        <v>36</v>
      </c>
      <c r="B38" s="283" t="s">
        <v>240</v>
      </c>
      <c r="C38" s="499"/>
      <c r="D38" s="498" t="str">
        <f t="shared" si="0"/>
        <v>令和-118年1月0日</v>
      </c>
      <c r="E38" s="499"/>
      <c r="F38" s="498" t="str">
        <f t="shared" si="1"/>
        <v>令和-118年1月0日</v>
      </c>
      <c r="G38" s="278"/>
      <c r="H38" s="278"/>
      <c r="I38" s="278"/>
      <c r="J38" s="278"/>
      <c r="K38" s="396"/>
      <c r="L38" s="286" t="s">
        <v>510</v>
      </c>
      <c r="M38" s="279"/>
      <c r="N38" s="279"/>
      <c r="O38" s="279"/>
      <c r="P38" s="287" t="str">
        <f t="shared" si="2"/>
        <v>昭和</v>
      </c>
      <c r="Q38" s="285" t="str">
        <f t="shared" si="4"/>
        <v>S//</v>
      </c>
      <c r="R38" s="716" t="str">
        <f t="shared" si="3"/>
        <v>S//</v>
      </c>
    </row>
    <row r="39" spans="1:18">
      <c r="A39" s="282">
        <v>37</v>
      </c>
      <c r="B39" s="283" t="s">
        <v>241</v>
      </c>
      <c r="C39" s="499"/>
      <c r="D39" s="498" t="str">
        <f t="shared" si="0"/>
        <v>令和-118年1月0日</v>
      </c>
      <c r="E39" s="499"/>
      <c r="F39" s="498" t="str">
        <f t="shared" si="1"/>
        <v>令和-118年1月0日</v>
      </c>
      <c r="G39" s="278"/>
      <c r="H39" s="278"/>
      <c r="I39" s="278"/>
      <c r="J39" s="278"/>
      <c r="K39" s="396"/>
      <c r="L39" s="286" t="s">
        <v>510</v>
      </c>
      <c r="M39" s="279"/>
      <c r="N39" s="279"/>
      <c r="O39" s="279"/>
      <c r="P39" s="287" t="str">
        <f t="shared" si="2"/>
        <v>昭和</v>
      </c>
      <c r="Q39" s="285" t="str">
        <f t="shared" si="4"/>
        <v>S//</v>
      </c>
      <c r="R39" s="716" t="str">
        <f t="shared" si="3"/>
        <v>S//</v>
      </c>
    </row>
    <row r="40" spans="1:18">
      <c r="A40" s="282">
        <v>38</v>
      </c>
      <c r="B40" s="283" t="s">
        <v>473</v>
      </c>
      <c r="C40" s="499"/>
      <c r="D40" s="498" t="str">
        <f t="shared" si="0"/>
        <v>令和-118年1月0日</v>
      </c>
      <c r="E40" s="499"/>
      <c r="F40" s="498" t="str">
        <f t="shared" si="1"/>
        <v>令和-118年1月0日</v>
      </c>
      <c r="G40" s="278"/>
      <c r="H40" s="278"/>
      <c r="I40" s="278"/>
      <c r="J40" s="278"/>
      <c r="K40" s="396"/>
      <c r="L40" s="286" t="s">
        <v>510</v>
      </c>
      <c r="M40" s="279"/>
      <c r="N40" s="279"/>
      <c r="O40" s="279"/>
      <c r="P40" s="287" t="str">
        <f t="shared" si="2"/>
        <v>昭和</v>
      </c>
      <c r="Q40" s="285" t="str">
        <f t="shared" si="4"/>
        <v>S//</v>
      </c>
      <c r="R40" s="716" t="str">
        <f t="shared" si="3"/>
        <v>S//</v>
      </c>
    </row>
    <row r="41" spans="1:18">
      <c r="A41" s="282">
        <v>39</v>
      </c>
      <c r="B41" s="283" t="s">
        <v>242</v>
      </c>
      <c r="C41" s="499"/>
      <c r="D41" s="498" t="str">
        <f t="shared" si="0"/>
        <v>令和-118年1月0日</v>
      </c>
      <c r="E41" s="499"/>
      <c r="F41" s="498" t="str">
        <f t="shared" si="1"/>
        <v>令和-118年1月0日</v>
      </c>
      <c r="G41" s="278"/>
      <c r="H41" s="278"/>
      <c r="I41" s="278"/>
      <c r="J41" s="278"/>
      <c r="K41" s="396"/>
      <c r="L41" s="286" t="s">
        <v>510</v>
      </c>
      <c r="M41" s="279"/>
      <c r="N41" s="279"/>
      <c r="O41" s="279"/>
      <c r="P41" s="287" t="str">
        <f t="shared" si="2"/>
        <v>昭和</v>
      </c>
      <c r="Q41" s="285" t="str">
        <f t="shared" si="4"/>
        <v>S//</v>
      </c>
      <c r="R41" s="716" t="str">
        <f t="shared" si="3"/>
        <v>S//</v>
      </c>
    </row>
    <row r="42" spans="1:18">
      <c r="A42" s="282">
        <v>40</v>
      </c>
      <c r="B42" s="283" t="s">
        <v>243</v>
      </c>
      <c r="C42" s="499"/>
      <c r="D42" s="498" t="str">
        <f t="shared" si="0"/>
        <v>令和-118年1月0日</v>
      </c>
      <c r="E42" s="499"/>
      <c r="F42" s="498" t="str">
        <f t="shared" si="1"/>
        <v>令和-118年1月0日</v>
      </c>
      <c r="G42" s="278"/>
      <c r="H42" s="278"/>
      <c r="I42" s="278"/>
      <c r="J42" s="278"/>
      <c r="K42" s="396"/>
      <c r="L42" s="286" t="s">
        <v>510</v>
      </c>
      <c r="M42" s="279"/>
      <c r="N42" s="279"/>
      <c r="O42" s="279"/>
      <c r="P42" s="287" t="str">
        <f t="shared" si="2"/>
        <v>昭和</v>
      </c>
      <c r="Q42" s="285" t="str">
        <f t="shared" si="4"/>
        <v>S//</v>
      </c>
      <c r="R42" s="716" t="str">
        <f t="shared" si="3"/>
        <v>S//</v>
      </c>
    </row>
  </sheetData>
  <phoneticPr fontId="3"/>
  <dataValidations count="1">
    <dataValidation type="list" allowBlank="1" showInputMessage="1" showErrorMessage="1" sqref="L3:L42" xr:uid="{00000000-0002-0000-0200-000000000000}">
      <formula1>"S,H"</formula1>
    </dataValidation>
  </dataValidations>
  <pageMargins left="0.39370078740157483" right="0.39370078740157483" top="0.78740157480314965" bottom="0.59055118110236227" header="0.51181102362204722" footer="0.51181102362204722"/>
  <pageSetup paperSize="8" scale="84" orientation="landscape" horizontalDpi="200" verticalDpi="200" r:id="rId1"/>
  <headerFooter alignWithMargins="0"/>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86"/>
  <sheetViews>
    <sheetView view="pageBreakPreview" topLeftCell="A52" zoomScaleNormal="100" zoomScaleSheetLayoutView="100" workbookViewId="0">
      <selection activeCell="I58" sqref="I58"/>
    </sheetView>
  </sheetViews>
  <sheetFormatPr defaultColWidth="5.625" defaultRowHeight="13.5"/>
  <cols>
    <col min="1" max="15" width="5.625" customWidth="1"/>
    <col min="16" max="16" width="6.625" customWidth="1"/>
    <col min="17" max="17" width="1.75" customWidth="1"/>
    <col min="257" max="271" width="5.625" customWidth="1"/>
    <col min="272" max="272" width="6.625" customWidth="1"/>
    <col min="273" max="273" width="1.75" customWidth="1"/>
    <col min="513" max="527" width="5.625" customWidth="1"/>
    <col min="528" max="528" width="6.625" customWidth="1"/>
    <col min="529" max="529" width="1.75" customWidth="1"/>
    <col min="769" max="783" width="5.625" customWidth="1"/>
    <col min="784" max="784" width="6.625" customWidth="1"/>
    <col min="785" max="785" width="1.75" customWidth="1"/>
    <col min="1025" max="1039" width="5.625" customWidth="1"/>
    <col min="1040" max="1040" width="6.625" customWidth="1"/>
    <col min="1041" max="1041" width="1.75" customWidth="1"/>
    <col min="1281" max="1295" width="5.625" customWidth="1"/>
    <col min="1296" max="1296" width="6.625" customWidth="1"/>
    <col min="1297" max="1297" width="1.75" customWidth="1"/>
    <col min="1537" max="1551" width="5.625" customWidth="1"/>
    <col min="1552" max="1552" width="6.625" customWidth="1"/>
    <col min="1553" max="1553" width="1.75" customWidth="1"/>
    <col min="1793" max="1807" width="5.625" customWidth="1"/>
    <col min="1808" max="1808" width="6.625" customWidth="1"/>
    <col min="1809" max="1809" width="1.75" customWidth="1"/>
    <col min="2049" max="2063" width="5.625" customWidth="1"/>
    <col min="2064" max="2064" width="6.625" customWidth="1"/>
    <col min="2065" max="2065" width="1.75" customWidth="1"/>
    <col min="2305" max="2319" width="5.625" customWidth="1"/>
    <col min="2320" max="2320" width="6.625" customWidth="1"/>
    <col min="2321" max="2321" width="1.75" customWidth="1"/>
    <col min="2561" max="2575" width="5.625" customWidth="1"/>
    <col min="2576" max="2576" width="6.625" customWidth="1"/>
    <col min="2577" max="2577" width="1.75" customWidth="1"/>
    <col min="2817" max="2831" width="5.625" customWidth="1"/>
    <col min="2832" max="2832" width="6.625" customWidth="1"/>
    <col min="2833" max="2833" width="1.75" customWidth="1"/>
    <col min="3073" max="3087" width="5.625" customWidth="1"/>
    <col min="3088" max="3088" width="6.625" customWidth="1"/>
    <col min="3089" max="3089" width="1.75" customWidth="1"/>
    <col min="3329" max="3343" width="5.625" customWidth="1"/>
    <col min="3344" max="3344" width="6.625" customWidth="1"/>
    <col min="3345" max="3345" width="1.75" customWidth="1"/>
    <col min="3585" max="3599" width="5.625" customWidth="1"/>
    <col min="3600" max="3600" width="6.625" customWidth="1"/>
    <col min="3601" max="3601" width="1.75" customWidth="1"/>
    <col min="3841" max="3855" width="5.625" customWidth="1"/>
    <col min="3856" max="3856" width="6.625" customWidth="1"/>
    <col min="3857" max="3857" width="1.75" customWidth="1"/>
    <col min="4097" max="4111" width="5.625" customWidth="1"/>
    <col min="4112" max="4112" width="6.625" customWidth="1"/>
    <col min="4113" max="4113" width="1.75" customWidth="1"/>
    <col min="4353" max="4367" width="5.625" customWidth="1"/>
    <col min="4368" max="4368" width="6.625" customWidth="1"/>
    <col min="4369" max="4369" width="1.75" customWidth="1"/>
    <col min="4609" max="4623" width="5.625" customWidth="1"/>
    <col min="4624" max="4624" width="6.625" customWidth="1"/>
    <col min="4625" max="4625" width="1.75" customWidth="1"/>
    <col min="4865" max="4879" width="5.625" customWidth="1"/>
    <col min="4880" max="4880" width="6.625" customWidth="1"/>
    <col min="4881" max="4881" width="1.75" customWidth="1"/>
    <col min="5121" max="5135" width="5.625" customWidth="1"/>
    <col min="5136" max="5136" width="6.625" customWidth="1"/>
    <col min="5137" max="5137" width="1.75" customWidth="1"/>
    <col min="5377" max="5391" width="5.625" customWidth="1"/>
    <col min="5392" max="5392" width="6.625" customWidth="1"/>
    <col min="5393" max="5393" width="1.75" customWidth="1"/>
    <col min="5633" max="5647" width="5.625" customWidth="1"/>
    <col min="5648" max="5648" width="6.625" customWidth="1"/>
    <col min="5649" max="5649" width="1.75" customWidth="1"/>
    <col min="5889" max="5903" width="5.625" customWidth="1"/>
    <col min="5904" max="5904" width="6.625" customWidth="1"/>
    <col min="5905" max="5905" width="1.75" customWidth="1"/>
    <col min="6145" max="6159" width="5.625" customWidth="1"/>
    <col min="6160" max="6160" width="6.625" customWidth="1"/>
    <col min="6161" max="6161" width="1.75" customWidth="1"/>
    <col min="6401" max="6415" width="5.625" customWidth="1"/>
    <col min="6416" max="6416" width="6.625" customWidth="1"/>
    <col min="6417" max="6417" width="1.75" customWidth="1"/>
    <col min="6657" max="6671" width="5.625" customWidth="1"/>
    <col min="6672" max="6672" width="6.625" customWidth="1"/>
    <col min="6673" max="6673" width="1.75" customWidth="1"/>
    <col min="6913" max="6927" width="5.625" customWidth="1"/>
    <col min="6928" max="6928" width="6.625" customWidth="1"/>
    <col min="6929" max="6929" width="1.75" customWidth="1"/>
    <col min="7169" max="7183" width="5.625" customWidth="1"/>
    <col min="7184" max="7184" width="6.625" customWidth="1"/>
    <col min="7185" max="7185" width="1.75" customWidth="1"/>
    <col min="7425" max="7439" width="5.625" customWidth="1"/>
    <col min="7440" max="7440" width="6.625" customWidth="1"/>
    <col min="7441" max="7441" width="1.75" customWidth="1"/>
    <col min="7681" max="7695" width="5.625" customWidth="1"/>
    <col min="7696" max="7696" width="6.625" customWidth="1"/>
    <col min="7697" max="7697" width="1.75" customWidth="1"/>
    <col min="7937" max="7951" width="5.625" customWidth="1"/>
    <col min="7952" max="7952" width="6.625" customWidth="1"/>
    <col min="7953" max="7953" width="1.75" customWidth="1"/>
    <col min="8193" max="8207" width="5.625" customWidth="1"/>
    <col min="8208" max="8208" width="6.625" customWidth="1"/>
    <col min="8209" max="8209" width="1.75" customWidth="1"/>
    <col min="8449" max="8463" width="5.625" customWidth="1"/>
    <col min="8464" max="8464" width="6.625" customWidth="1"/>
    <col min="8465" max="8465" width="1.75" customWidth="1"/>
    <col min="8705" max="8719" width="5.625" customWidth="1"/>
    <col min="8720" max="8720" width="6.625" customWidth="1"/>
    <col min="8721" max="8721" width="1.75" customWidth="1"/>
    <col min="8961" max="8975" width="5.625" customWidth="1"/>
    <col min="8976" max="8976" width="6.625" customWidth="1"/>
    <col min="8977" max="8977" width="1.75" customWidth="1"/>
    <col min="9217" max="9231" width="5.625" customWidth="1"/>
    <col min="9232" max="9232" width="6.625" customWidth="1"/>
    <col min="9233" max="9233" width="1.75" customWidth="1"/>
    <col min="9473" max="9487" width="5.625" customWidth="1"/>
    <col min="9488" max="9488" width="6.625" customWidth="1"/>
    <col min="9489" max="9489" width="1.75" customWidth="1"/>
    <col min="9729" max="9743" width="5.625" customWidth="1"/>
    <col min="9744" max="9744" width="6.625" customWidth="1"/>
    <col min="9745" max="9745" width="1.75" customWidth="1"/>
    <col min="9985" max="9999" width="5.625" customWidth="1"/>
    <col min="10000" max="10000" width="6.625" customWidth="1"/>
    <col min="10001" max="10001" width="1.75" customWidth="1"/>
    <col min="10241" max="10255" width="5.625" customWidth="1"/>
    <col min="10256" max="10256" width="6.625" customWidth="1"/>
    <col min="10257" max="10257" width="1.75" customWidth="1"/>
    <col min="10497" max="10511" width="5.625" customWidth="1"/>
    <col min="10512" max="10512" width="6.625" customWidth="1"/>
    <col min="10513" max="10513" width="1.75" customWidth="1"/>
    <col min="10753" max="10767" width="5.625" customWidth="1"/>
    <col min="10768" max="10768" width="6.625" customWidth="1"/>
    <col min="10769" max="10769" width="1.75" customWidth="1"/>
    <col min="11009" max="11023" width="5.625" customWidth="1"/>
    <col min="11024" max="11024" width="6.625" customWidth="1"/>
    <col min="11025" max="11025" width="1.75" customWidth="1"/>
    <col min="11265" max="11279" width="5.625" customWidth="1"/>
    <col min="11280" max="11280" width="6.625" customWidth="1"/>
    <col min="11281" max="11281" width="1.75" customWidth="1"/>
    <col min="11521" max="11535" width="5.625" customWidth="1"/>
    <col min="11536" max="11536" width="6.625" customWidth="1"/>
    <col min="11537" max="11537" width="1.75" customWidth="1"/>
    <col min="11777" max="11791" width="5.625" customWidth="1"/>
    <col min="11792" max="11792" width="6.625" customWidth="1"/>
    <col min="11793" max="11793" width="1.75" customWidth="1"/>
    <col min="12033" max="12047" width="5.625" customWidth="1"/>
    <col min="12048" max="12048" width="6.625" customWidth="1"/>
    <col min="12049" max="12049" width="1.75" customWidth="1"/>
    <col min="12289" max="12303" width="5.625" customWidth="1"/>
    <col min="12304" max="12304" width="6.625" customWidth="1"/>
    <col min="12305" max="12305" width="1.75" customWidth="1"/>
    <col min="12545" max="12559" width="5.625" customWidth="1"/>
    <col min="12560" max="12560" width="6.625" customWidth="1"/>
    <col min="12561" max="12561" width="1.75" customWidth="1"/>
    <col min="12801" max="12815" width="5.625" customWidth="1"/>
    <col min="12816" max="12816" width="6.625" customWidth="1"/>
    <col min="12817" max="12817" width="1.75" customWidth="1"/>
    <col min="13057" max="13071" width="5.625" customWidth="1"/>
    <col min="13072" max="13072" width="6.625" customWidth="1"/>
    <col min="13073" max="13073" width="1.75" customWidth="1"/>
    <col min="13313" max="13327" width="5.625" customWidth="1"/>
    <col min="13328" max="13328" width="6.625" customWidth="1"/>
    <col min="13329" max="13329" width="1.75" customWidth="1"/>
    <col min="13569" max="13583" width="5.625" customWidth="1"/>
    <col min="13584" max="13584" width="6.625" customWidth="1"/>
    <col min="13585" max="13585" width="1.75" customWidth="1"/>
    <col min="13825" max="13839" width="5.625" customWidth="1"/>
    <col min="13840" max="13840" width="6.625" customWidth="1"/>
    <col min="13841" max="13841" width="1.75" customWidth="1"/>
    <col min="14081" max="14095" width="5.625" customWidth="1"/>
    <col min="14096" max="14096" width="6.625" customWidth="1"/>
    <col min="14097" max="14097" width="1.75" customWidth="1"/>
    <col min="14337" max="14351" width="5.625" customWidth="1"/>
    <col min="14352" max="14352" width="6.625" customWidth="1"/>
    <col min="14353" max="14353" width="1.75" customWidth="1"/>
    <col min="14593" max="14607" width="5.625" customWidth="1"/>
    <col min="14608" max="14608" width="6.625" customWidth="1"/>
    <col min="14609" max="14609" width="1.75" customWidth="1"/>
    <col min="14849" max="14863" width="5.625" customWidth="1"/>
    <col min="14864" max="14864" width="6.625" customWidth="1"/>
    <col min="14865" max="14865" width="1.75" customWidth="1"/>
    <col min="15105" max="15119" width="5.625" customWidth="1"/>
    <col min="15120" max="15120" width="6.625" customWidth="1"/>
    <col min="15121" max="15121" width="1.75" customWidth="1"/>
    <col min="15361" max="15375" width="5.625" customWidth="1"/>
    <col min="15376" max="15376" width="6.625" customWidth="1"/>
    <col min="15377" max="15377" width="1.75" customWidth="1"/>
    <col min="15617" max="15631" width="5.625" customWidth="1"/>
    <col min="15632" max="15632" width="6.625" customWidth="1"/>
    <col min="15633" max="15633" width="1.75" customWidth="1"/>
    <col min="15873" max="15887" width="5.625" customWidth="1"/>
    <col min="15888" max="15888" width="6.625" customWidth="1"/>
    <col min="15889" max="15889" width="1.75" customWidth="1"/>
    <col min="16129" max="16143" width="5.625" customWidth="1"/>
    <col min="16144" max="16144" width="6.625" customWidth="1"/>
    <col min="16145" max="16145" width="1.75" customWidth="1"/>
  </cols>
  <sheetData>
    <row r="1" spans="1:17">
      <c r="P1" s="534" t="s">
        <v>1205</v>
      </c>
    </row>
    <row r="3" spans="1:17" ht="17.25">
      <c r="A3" s="1182" t="s">
        <v>1206</v>
      </c>
      <c r="B3" s="1182"/>
      <c r="C3" s="1182"/>
      <c r="D3" s="1182"/>
      <c r="E3" s="1182"/>
      <c r="F3" s="1182"/>
      <c r="G3" s="1182"/>
      <c r="H3" s="1182"/>
      <c r="I3" s="1182"/>
      <c r="J3" s="1182"/>
      <c r="K3" s="1182"/>
      <c r="L3" s="1182"/>
      <c r="M3" s="1182"/>
      <c r="N3" s="1182"/>
      <c r="O3" s="1182"/>
      <c r="P3" s="1182"/>
      <c r="Q3" s="1182"/>
    </row>
    <row r="4" spans="1:17" ht="17.25">
      <c r="A4" s="751"/>
      <c r="B4" s="751"/>
      <c r="C4" s="751"/>
      <c r="D4" s="751"/>
      <c r="E4" s="751"/>
      <c r="F4" s="751"/>
      <c r="G4" s="751"/>
      <c r="H4" s="751"/>
      <c r="I4" s="751"/>
      <c r="J4" s="751"/>
      <c r="K4" s="751"/>
      <c r="L4" s="751"/>
      <c r="M4" s="751"/>
      <c r="N4" s="751"/>
      <c r="O4" s="751"/>
      <c r="P4" s="751"/>
      <c r="Q4" s="751"/>
    </row>
    <row r="6" spans="1:17">
      <c r="A6" s="548" t="s">
        <v>1207</v>
      </c>
      <c r="B6" s="548"/>
      <c r="C6" s="548"/>
      <c r="D6" s="548"/>
      <c r="E6" s="548"/>
      <c r="F6" s="548"/>
      <c r="G6" s="548"/>
      <c r="H6" s="548"/>
      <c r="I6" s="548"/>
      <c r="J6" s="548"/>
      <c r="K6" s="548"/>
      <c r="L6" s="548"/>
      <c r="M6" s="548"/>
    </row>
    <row r="7" spans="1:17" ht="9" customHeight="1"/>
    <row r="8" spans="1:17">
      <c r="A8" t="s">
        <v>1110</v>
      </c>
      <c r="F8" s="548"/>
      <c r="G8" s="548"/>
      <c r="H8" s="548"/>
    </row>
    <row r="9" spans="1:17" ht="9" customHeight="1"/>
    <row r="10" spans="1:17">
      <c r="A10" t="s">
        <v>1208</v>
      </c>
    </row>
    <row r="15" spans="1:17">
      <c r="B15" s="548" t="s">
        <v>1183</v>
      </c>
      <c r="C15" s="548"/>
      <c r="D15" s="548"/>
      <c r="E15" s="548"/>
      <c r="F15" s="548"/>
    </row>
    <row r="17" spans="1:16">
      <c r="D17" s="216"/>
      <c r="E17" s="216"/>
      <c r="F17" s="442"/>
      <c r="G17" s="442"/>
      <c r="H17" s="443" t="s">
        <v>1096</v>
      </c>
      <c r="I17" s="443"/>
      <c r="J17" s="649"/>
      <c r="K17" s="649"/>
      <c r="L17" s="649"/>
      <c r="M17" s="649"/>
      <c r="N17" s="649"/>
      <c r="O17" s="649"/>
      <c r="P17" s="649"/>
    </row>
    <row r="18" spans="1:16">
      <c r="D18" s="216"/>
      <c r="E18" s="442"/>
      <c r="F18" s="442"/>
      <c r="G18" s="442"/>
      <c r="H18" s="442"/>
      <c r="I18" s="442"/>
      <c r="J18" s="216"/>
      <c r="K18" s="216"/>
      <c r="L18" s="216"/>
      <c r="M18" s="216"/>
      <c r="N18" s="216"/>
      <c r="O18" s="216"/>
      <c r="P18" s="216"/>
    </row>
    <row r="19" spans="1:16">
      <c r="D19" s="216"/>
      <c r="E19" s="442"/>
      <c r="F19" s="443" t="s">
        <v>1097</v>
      </c>
      <c r="G19" s="443"/>
      <c r="H19" s="649"/>
      <c r="I19" s="649"/>
      <c r="J19" s="649"/>
      <c r="K19" s="649"/>
      <c r="L19" s="649"/>
      <c r="M19" s="649"/>
      <c r="N19" s="649"/>
      <c r="O19" s="649"/>
      <c r="P19" s="649"/>
    </row>
    <row r="20" spans="1:16">
      <c r="D20" s="216"/>
      <c r="E20" s="442"/>
      <c r="F20" s="442"/>
      <c r="G20" s="443"/>
      <c r="H20" s="442"/>
      <c r="I20" s="442"/>
      <c r="J20" s="216"/>
      <c r="K20" s="161"/>
      <c r="L20" s="161"/>
      <c r="M20" s="467"/>
      <c r="N20" s="467"/>
      <c r="O20" s="216"/>
      <c r="P20" s="216"/>
    </row>
    <row r="21" spans="1:16" ht="14.25">
      <c r="D21" s="216"/>
      <c r="E21" s="442"/>
      <c r="F21" s="443" t="s">
        <v>1098</v>
      </c>
      <c r="G21" s="216"/>
      <c r="H21" s="651"/>
      <c r="I21" s="651"/>
      <c r="J21" s="651"/>
      <c r="K21" s="651"/>
      <c r="L21" s="651"/>
      <c r="M21" s="651"/>
      <c r="N21" s="650"/>
      <c r="O21" s="430"/>
      <c r="P21" s="289"/>
    </row>
    <row r="24" spans="1:16">
      <c r="A24" t="s">
        <v>1111</v>
      </c>
    </row>
    <row r="25" spans="1:16">
      <c r="A25" s="1219" t="s">
        <v>1112</v>
      </c>
      <c r="B25" s="1220"/>
      <c r="C25" s="1220"/>
      <c r="D25" s="1220"/>
      <c r="E25" s="1221"/>
      <c r="F25" s="1219" t="s">
        <v>192</v>
      </c>
      <c r="G25" s="1220"/>
      <c r="H25" s="1220"/>
      <c r="I25" s="1220"/>
      <c r="J25" s="1220"/>
      <c r="K25" s="1221"/>
      <c r="L25" s="1219" t="s">
        <v>1113</v>
      </c>
      <c r="M25" s="1220"/>
      <c r="N25" s="1220"/>
      <c r="O25" s="1220"/>
      <c r="P25" s="1221"/>
    </row>
    <row r="26" spans="1:16">
      <c r="A26" s="1222"/>
      <c r="B26" s="1223"/>
      <c r="C26" s="1223"/>
      <c r="D26" s="1223"/>
      <c r="E26" s="1224"/>
      <c r="F26" s="1222"/>
      <c r="G26" s="1223"/>
      <c r="H26" s="1223"/>
      <c r="I26" s="1223"/>
      <c r="J26" s="1223"/>
      <c r="K26" s="1224"/>
      <c r="L26" s="1222"/>
      <c r="M26" s="1223"/>
      <c r="N26" s="1223"/>
      <c r="O26" s="1223"/>
      <c r="P26" s="1224"/>
    </row>
    <row r="27" spans="1:16">
      <c r="A27" s="1216"/>
      <c r="B27" s="1217"/>
      <c r="C27" s="1217"/>
      <c r="D27" s="1217"/>
      <c r="E27" s="1218"/>
      <c r="F27" s="1196"/>
      <c r="G27" s="1196"/>
      <c r="H27" s="1196"/>
      <c r="I27" s="1196"/>
      <c r="J27" s="1196"/>
      <c r="K27" s="1196"/>
      <c r="L27" s="1195"/>
      <c r="M27" s="1196"/>
      <c r="N27" s="1196"/>
      <c r="O27" s="1196"/>
      <c r="P27" s="1197"/>
    </row>
    <row r="28" spans="1:16">
      <c r="A28" s="1216"/>
      <c r="B28" s="1217"/>
      <c r="C28" s="1217"/>
      <c r="D28" s="1217"/>
      <c r="E28" s="1218"/>
      <c r="F28" s="1199"/>
      <c r="G28" s="1199"/>
      <c r="H28" s="1199"/>
      <c r="I28" s="1199"/>
      <c r="J28" s="1199"/>
      <c r="K28" s="1199"/>
      <c r="L28" s="1201"/>
      <c r="M28" s="1202"/>
      <c r="N28" s="1202"/>
      <c r="O28" s="1202"/>
      <c r="P28" s="1203"/>
    </row>
    <row r="29" spans="1:16">
      <c r="A29" s="1216"/>
      <c r="B29" s="1217"/>
      <c r="C29" s="1217"/>
      <c r="D29" s="1217"/>
      <c r="E29" s="1218"/>
      <c r="F29" s="1195"/>
      <c r="G29" s="1196"/>
      <c r="H29" s="1196"/>
      <c r="I29" s="1196"/>
      <c r="J29" s="1196"/>
      <c r="K29" s="1197"/>
      <c r="L29" s="1195"/>
      <c r="M29" s="1196"/>
      <c r="N29" s="1196"/>
      <c r="O29" s="1196"/>
      <c r="P29" s="1197"/>
    </row>
    <row r="30" spans="1:16">
      <c r="A30" s="1216"/>
      <c r="B30" s="1217"/>
      <c r="C30" s="1217"/>
      <c r="D30" s="1217"/>
      <c r="E30" s="1218"/>
      <c r="F30" s="1201"/>
      <c r="G30" s="1202"/>
      <c r="H30" s="1202"/>
      <c r="I30" s="1202"/>
      <c r="J30" s="1202"/>
      <c r="K30" s="1203"/>
      <c r="L30" s="1201"/>
      <c r="M30" s="1202"/>
      <c r="N30" s="1202"/>
      <c r="O30" s="1202"/>
      <c r="P30" s="1203"/>
    </row>
    <row r="31" spans="1:16">
      <c r="A31" s="1216"/>
      <c r="B31" s="1217"/>
      <c r="C31" s="1217"/>
      <c r="D31" s="1217"/>
      <c r="E31" s="1218"/>
      <c r="F31" s="1195"/>
      <c r="G31" s="1196"/>
      <c r="H31" s="1196"/>
      <c r="I31" s="1196"/>
      <c r="J31" s="1196"/>
      <c r="K31" s="1197"/>
      <c r="L31" s="1195"/>
      <c r="M31" s="1196"/>
      <c r="N31" s="1196"/>
      <c r="O31" s="1196"/>
      <c r="P31" s="1197"/>
    </row>
    <row r="32" spans="1:16">
      <c r="A32" s="1216"/>
      <c r="B32" s="1217"/>
      <c r="C32" s="1217"/>
      <c r="D32" s="1217"/>
      <c r="E32" s="1218"/>
      <c r="F32" s="1201"/>
      <c r="G32" s="1202"/>
      <c r="H32" s="1202"/>
      <c r="I32" s="1202"/>
      <c r="J32" s="1202"/>
      <c r="K32" s="1203"/>
      <c r="L32" s="1201"/>
      <c r="M32" s="1202"/>
      <c r="N32" s="1202"/>
      <c r="O32" s="1202"/>
      <c r="P32" s="1203"/>
    </row>
    <row r="33" spans="1:16">
      <c r="A33" s="1216"/>
      <c r="B33" s="1217"/>
      <c r="C33" s="1217"/>
      <c r="D33" s="1217"/>
      <c r="E33" s="1218"/>
      <c r="F33" s="1195"/>
      <c r="G33" s="1196"/>
      <c r="H33" s="1196"/>
      <c r="I33" s="1196"/>
      <c r="J33" s="1196"/>
      <c r="K33" s="1197"/>
      <c r="L33" s="1195"/>
      <c r="M33" s="1196"/>
      <c r="N33" s="1196"/>
      <c r="O33" s="1196"/>
      <c r="P33" s="1197"/>
    </row>
    <row r="34" spans="1:16">
      <c r="A34" s="1216"/>
      <c r="B34" s="1217"/>
      <c r="C34" s="1217"/>
      <c r="D34" s="1217"/>
      <c r="E34" s="1218"/>
      <c r="F34" s="1201"/>
      <c r="G34" s="1202"/>
      <c r="H34" s="1202"/>
      <c r="I34" s="1202"/>
      <c r="J34" s="1202"/>
      <c r="K34" s="1203"/>
      <c r="L34" s="1201"/>
      <c r="M34" s="1202"/>
      <c r="N34" s="1202"/>
      <c r="O34" s="1202"/>
      <c r="P34" s="1203"/>
    </row>
    <row r="35" spans="1:16">
      <c r="A35" s="1216"/>
      <c r="B35" s="1217"/>
      <c r="C35" s="1217"/>
      <c r="D35" s="1217"/>
      <c r="E35" s="1218"/>
      <c r="F35" s="1195"/>
      <c r="G35" s="1196"/>
      <c r="H35" s="1196"/>
      <c r="I35" s="1196"/>
      <c r="J35" s="1196"/>
      <c r="K35" s="1197"/>
      <c r="L35" s="1195"/>
      <c r="M35" s="1196"/>
      <c r="N35" s="1196"/>
      <c r="O35" s="1196"/>
      <c r="P35" s="1197"/>
    </row>
    <row r="36" spans="1:16">
      <c r="A36" s="1216"/>
      <c r="B36" s="1217"/>
      <c r="C36" s="1217"/>
      <c r="D36" s="1217"/>
      <c r="E36" s="1218"/>
      <c r="F36" s="1201"/>
      <c r="G36" s="1202"/>
      <c r="H36" s="1202"/>
      <c r="I36" s="1202"/>
      <c r="J36" s="1202"/>
      <c r="K36" s="1203"/>
      <c r="L36" s="1201"/>
      <c r="M36" s="1202"/>
      <c r="N36" s="1202"/>
      <c r="O36" s="1202"/>
      <c r="P36" s="1203"/>
    </row>
    <row r="37" spans="1:16">
      <c r="A37" s="1216"/>
      <c r="B37" s="1217"/>
      <c r="C37" s="1217"/>
      <c r="D37" s="1217"/>
      <c r="E37" s="1218"/>
      <c r="F37" s="1195"/>
      <c r="G37" s="1196"/>
      <c r="H37" s="1196"/>
      <c r="I37" s="1196"/>
      <c r="J37" s="1196"/>
      <c r="K37" s="1197"/>
      <c r="L37" s="1195"/>
      <c r="M37" s="1196"/>
      <c r="N37" s="1196"/>
      <c r="O37" s="1196"/>
      <c r="P37" s="1197"/>
    </row>
    <row r="38" spans="1:16">
      <c r="A38" s="1216"/>
      <c r="B38" s="1217"/>
      <c r="C38" s="1217"/>
      <c r="D38" s="1217"/>
      <c r="E38" s="1218"/>
      <c r="F38" s="1201"/>
      <c r="G38" s="1202"/>
      <c r="H38" s="1202"/>
      <c r="I38" s="1202"/>
      <c r="J38" s="1202"/>
      <c r="K38" s="1203"/>
      <c r="L38" s="1201"/>
      <c r="M38" s="1202"/>
      <c r="N38" s="1202"/>
      <c r="O38" s="1202"/>
      <c r="P38" s="1203"/>
    </row>
    <row r="39" spans="1:16">
      <c r="A39" s="1216"/>
      <c r="B39" s="1217"/>
      <c r="C39" s="1217"/>
      <c r="D39" s="1217"/>
      <c r="E39" s="1218"/>
      <c r="F39" s="1195"/>
      <c r="G39" s="1196"/>
      <c r="H39" s="1196"/>
      <c r="I39" s="1196"/>
      <c r="J39" s="1196"/>
      <c r="K39" s="1197"/>
      <c r="L39" s="1195"/>
      <c r="M39" s="1196"/>
      <c r="N39" s="1196"/>
      <c r="O39" s="1196"/>
      <c r="P39" s="1197"/>
    </row>
    <row r="40" spans="1:16">
      <c r="A40" s="1216"/>
      <c r="B40" s="1217"/>
      <c r="C40" s="1217"/>
      <c r="D40" s="1217"/>
      <c r="E40" s="1218"/>
      <c r="F40" s="1201"/>
      <c r="G40" s="1202"/>
      <c r="H40" s="1202"/>
      <c r="I40" s="1202"/>
      <c r="J40" s="1202"/>
      <c r="K40" s="1203"/>
      <c r="L40" s="1201"/>
      <c r="M40" s="1202"/>
      <c r="N40" s="1202"/>
      <c r="O40" s="1202"/>
      <c r="P40" s="1203"/>
    </row>
    <row r="41" spans="1:16">
      <c r="A41" s="1216"/>
      <c r="B41" s="1217"/>
      <c r="C41" s="1217"/>
      <c r="D41" s="1217"/>
      <c r="E41" s="1218"/>
      <c r="F41" s="1195"/>
      <c r="G41" s="1196"/>
      <c r="H41" s="1196"/>
      <c r="I41" s="1196"/>
      <c r="J41" s="1196"/>
      <c r="K41" s="1197"/>
      <c r="L41" s="1195"/>
      <c r="M41" s="1196"/>
      <c r="N41" s="1196"/>
      <c r="O41" s="1196"/>
      <c r="P41" s="1197"/>
    </row>
    <row r="42" spans="1:16">
      <c r="A42" s="1216"/>
      <c r="B42" s="1217"/>
      <c r="C42" s="1217"/>
      <c r="D42" s="1217"/>
      <c r="E42" s="1218"/>
      <c r="F42" s="1201"/>
      <c r="G42" s="1202"/>
      <c r="H42" s="1202"/>
      <c r="I42" s="1202"/>
      <c r="J42" s="1202"/>
      <c r="K42" s="1203"/>
      <c r="L42" s="1201"/>
      <c r="M42" s="1202"/>
      <c r="N42" s="1202"/>
      <c r="O42" s="1202"/>
      <c r="P42" s="1203"/>
    </row>
    <row r="43" spans="1:16">
      <c r="A43" s="1216"/>
      <c r="B43" s="1217"/>
      <c r="C43" s="1217"/>
      <c r="D43" s="1217"/>
      <c r="E43" s="1218"/>
      <c r="F43" s="1195"/>
      <c r="G43" s="1196"/>
      <c r="H43" s="1196"/>
      <c r="I43" s="1196"/>
      <c r="J43" s="1196"/>
      <c r="K43" s="1197"/>
      <c r="L43" s="1195"/>
      <c r="M43" s="1196"/>
      <c r="N43" s="1196"/>
      <c r="O43" s="1196"/>
      <c r="P43" s="1197"/>
    </row>
    <row r="44" spans="1:16">
      <c r="A44" s="1216"/>
      <c r="B44" s="1217"/>
      <c r="C44" s="1217"/>
      <c r="D44" s="1217"/>
      <c r="E44" s="1218"/>
      <c r="F44" s="1201"/>
      <c r="G44" s="1202"/>
      <c r="H44" s="1202"/>
      <c r="I44" s="1202"/>
      <c r="J44" s="1202"/>
      <c r="K44" s="1203"/>
      <c r="L44" s="1201"/>
      <c r="M44" s="1202"/>
      <c r="N44" s="1202"/>
      <c r="O44" s="1202"/>
      <c r="P44" s="1203"/>
    </row>
    <row r="45" spans="1:16">
      <c r="A45" s="1216"/>
      <c r="B45" s="1217"/>
      <c r="C45" s="1217"/>
      <c r="D45" s="1217"/>
      <c r="E45" s="1218"/>
      <c r="F45" s="1195"/>
      <c r="G45" s="1196"/>
      <c r="H45" s="1196"/>
      <c r="I45" s="1196"/>
      <c r="J45" s="1196"/>
      <c r="K45" s="1197"/>
      <c r="L45" s="1195"/>
      <c r="M45" s="1196"/>
      <c r="N45" s="1196"/>
      <c r="O45" s="1196"/>
      <c r="P45" s="1197"/>
    </row>
    <row r="46" spans="1:16">
      <c r="A46" s="1216"/>
      <c r="B46" s="1217"/>
      <c r="C46" s="1217"/>
      <c r="D46" s="1217"/>
      <c r="E46" s="1218"/>
      <c r="F46" s="1201"/>
      <c r="G46" s="1202"/>
      <c r="H46" s="1202"/>
      <c r="I46" s="1202"/>
      <c r="J46" s="1202"/>
      <c r="K46" s="1203"/>
      <c r="L46" s="1201"/>
      <c r="M46" s="1202"/>
      <c r="N46" s="1202"/>
      <c r="O46" s="1202"/>
      <c r="P46" s="1203"/>
    </row>
    <row r="47" spans="1:16">
      <c r="A47" s="1216"/>
      <c r="B47" s="1217"/>
      <c r="C47" s="1217"/>
      <c r="D47" s="1217"/>
      <c r="E47" s="1218"/>
      <c r="F47" s="1195"/>
      <c r="G47" s="1196"/>
      <c r="H47" s="1196"/>
      <c r="I47" s="1196"/>
      <c r="J47" s="1196"/>
      <c r="K47" s="1197"/>
      <c r="L47" s="1195"/>
      <c r="M47" s="1196"/>
      <c r="N47" s="1196"/>
      <c r="O47" s="1196"/>
      <c r="P47" s="1197"/>
    </row>
    <row r="48" spans="1:16">
      <c r="A48" s="1216"/>
      <c r="B48" s="1217"/>
      <c r="C48" s="1217"/>
      <c r="D48" s="1217"/>
      <c r="E48" s="1218"/>
      <c r="F48" s="1201"/>
      <c r="G48" s="1202"/>
      <c r="H48" s="1202"/>
      <c r="I48" s="1202"/>
      <c r="J48" s="1202"/>
      <c r="K48" s="1203"/>
      <c r="L48" s="1201"/>
      <c r="M48" s="1202"/>
      <c r="N48" s="1202"/>
      <c r="O48" s="1202"/>
      <c r="P48" s="1203"/>
    </row>
    <row r="49" spans="1:16">
      <c r="A49" s="1216"/>
      <c r="B49" s="1217"/>
      <c r="C49" s="1217"/>
      <c r="D49" s="1217"/>
      <c r="E49" s="1218"/>
      <c r="F49" s="1195"/>
      <c r="G49" s="1196"/>
      <c r="H49" s="1196"/>
      <c r="I49" s="1196"/>
      <c r="J49" s="1196"/>
      <c r="K49" s="1197"/>
      <c r="L49" s="1195"/>
      <c r="M49" s="1196"/>
      <c r="N49" s="1196"/>
      <c r="O49" s="1196"/>
      <c r="P49" s="1197"/>
    </row>
    <row r="50" spans="1:16">
      <c r="A50" s="1216"/>
      <c r="B50" s="1217"/>
      <c r="C50" s="1217"/>
      <c r="D50" s="1217"/>
      <c r="E50" s="1218"/>
      <c r="F50" s="1201"/>
      <c r="G50" s="1202"/>
      <c r="H50" s="1202"/>
      <c r="I50" s="1202"/>
      <c r="J50" s="1202"/>
      <c r="K50" s="1203"/>
      <c r="L50" s="1201"/>
      <c r="M50" s="1202"/>
      <c r="N50" s="1202"/>
      <c r="O50" s="1202"/>
      <c r="P50" s="1203"/>
    </row>
    <row r="51" spans="1:16">
      <c r="A51" s="1216"/>
      <c r="B51" s="1217"/>
      <c r="C51" s="1217"/>
      <c r="D51" s="1217"/>
      <c r="E51" s="1218"/>
      <c r="F51" s="1195"/>
      <c r="G51" s="1196"/>
      <c r="H51" s="1196"/>
      <c r="I51" s="1196"/>
      <c r="J51" s="1196"/>
      <c r="K51" s="1197"/>
      <c r="L51" s="1195"/>
      <c r="M51" s="1196"/>
      <c r="N51" s="1196"/>
      <c r="O51" s="1196"/>
      <c r="P51" s="1197"/>
    </row>
    <row r="52" spans="1:16">
      <c r="A52" s="1216"/>
      <c r="B52" s="1217"/>
      <c r="C52" s="1217"/>
      <c r="D52" s="1217"/>
      <c r="E52" s="1218"/>
      <c r="F52" s="1201"/>
      <c r="G52" s="1202"/>
      <c r="H52" s="1202"/>
      <c r="I52" s="1202"/>
      <c r="J52" s="1202"/>
      <c r="K52" s="1203"/>
      <c r="L52" s="1201"/>
      <c r="M52" s="1202"/>
      <c r="N52" s="1202"/>
      <c r="O52" s="1202"/>
      <c r="P52" s="1203"/>
    </row>
    <row r="53" spans="1:16">
      <c r="A53" s="1216"/>
      <c r="B53" s="1217"/>
      <c r="C53" s="1217"/>
      <c r="D53" s="1217"/>
      <c r="E53" s="1218"/>
      <c r="F53" s="1195"/>
      <c r="G53" s="1196"/>
      <c r="H53" s="1196"/>
      <c r="I53" s="1196"/>
      <c r="J53" s="1196"/>
      <c r="K53" s="1197"/>
      <c r="L53" s="1195"/>
      <c r="M53" s="1196"/>
      <c r="N53" s="1196"/>
      <c r="O53" s="1196"/>
      <c r="P53" s="1197"/>
    </row>
    <row r="54" spans="1:16">
      <c r="A54" s="1216"/>
      <c r="B54" s="1217"/>
      <c r="C54" s="1217"/>
      <c r="D54" s="1217"/>
      <c r="E54" s="1218"/>
      <c r="F54" s="1201"/>
      <c r="G54" s="1202"/>
      <c r="H54" s="1202"/>
      <c r="I54" s="1202"/>
      <c r="J54" s="1202"/>
      <c r="K54" s="1203"/>
      <c r="L54" s="1201"/>
      <c r="M54" s="1202"/>
      <c r="N54" s="1202"/>
      <c r="O54" s="1202"/>
      <c r="P54" s="1203"/>
    </row>
    <row r="55" spans="1:16">
      <c r="A55" s="1227" t="s">
        <v>36</v>
      </c>
      <c r="B55" s="1228"/>
      <c r="C55" s="1228"/>
      <c r="D55" s="1228"/>
      <c r="E55" s="1229"/>
      <c r="F55" s="1195"/>
      <c r="G55" s="1196"/>
      <c r="H55" s="1196"/>
      <c r="I55" s="1196"/>
      <c r="J55" s="1196"/>
      <c r="K55" s="1197"/>
      <c r="L55" s="1195"/>
      <c r="M55" s="1196"/>
      <c r="N55" s="1196"/>
      <c r="O55" s="1196"/>
      <c r="P55" s="1197"/>
    </row>
    <row r="56" spans="1:16">
      <c r="A56" s="1227"/>
      <c r="B56" s="1228"/>
      <c r="C56" s="1228"/>
      <c r="D56" s="1228"/>
      <c r="E56" s="1229"/>
      <c r="F56" s="1201"/>
      <c r="G56" s="1202"/>
      <c r="H56" s="1202"/>
      <c r="I56" s="1202"/>
      <c r="J56" s="1202"/>
      <c r="K56" s="1203"/>
      <c r="L56" s="1201"/>
      <c r="M56" s="1202"/>
      <c r="N56" s="1202"/>
      <c r="O56" s="1202"/>
      <c r="P56" s="1203"/>
    </row>
    <row r="57" spans="1:16">
      <c r="A57" s="70"/>
      <c r="B57" s="70"/>
      <c r="C57" s="70"/>
      <c r="D57" s="70"/>
      <c r="E57" s="70"/>
      <c r="F57" s="70"/>
      <c r="G57" s="70"/>
      <c r="H57" s="70"/>
      <c r="I57" s="70"/>
      <c r="J57" s="482"/>
      <c r="K57" s="482"/>
      <c r="L57" s="482"/>
      <c r="M57" s="482"/>
      <c r="N57" s="70"/>
      <c r="O57" s="70"/>
      <c r="P57" s="70"/>
    </row>
    <row r="58" spans="1:16">
      <c r="A58" s="549"/>
      <c r="B58" s="549"/>
      <c r="C58" s="549"/>
      <c r="D58" s="549"/>
      <c r="E58" s="549"/>
      <c r="F58" s="549"/>
      <c r="G58" s="549"/>
      <c r="H58" s="549"/>
      <c r="I58" s="549"/>
      <c r="J58" s="549"/>
      <c r="K58" s="549"/>
      <c r="L58" s="549"/>
      <c r="M58" s="549"/>
      <c r="N58" s="549"/>
      <c r="O58" s="549"/>
      <c r="P58" s="549"/>
    </row>
    <row r="59" spans="1:16">
      <c r="A59" s="549"/>
      <c r="B59" s="549"/>
      <c r="C59" s="549"/>
      <c r="D59" s="549"/>
      <c r="E59" s="549"/>
      <c r="F59" s="549"/>
      <c r="G59" s="549"/>
      <c r="H59" s="549"/>
      <c r="I59" s="549"/>
      <c r="J59" s="31"/>
      <c r="K59" s="31"/>
      <c r="L59" s="31"/>
      <c r="M59" s="31"/>
      <c r="N59" s="549"/>
      <c r="O59" s="549"/>
      <c r="P59" s="549"/>
    </row>
    <row r="60" spans="1:16">
      <c r="A60" t="s">
        <v>1376</v>
      </c>
    </row>
    <row r="62" spans="1:16">
      <c r="A62" t="s">
        <v>1383</v>
      </c>
    </row>
    <row r="63" spans="1:16" ht="9" customHeight="1"/>
    <row r="64" spans="1:16">
      <c r="A64" t="s">
        <v>1384</v>
      </c>
    </row>
    <row r="65" spans="1:21" ht="9" customHeight="1"/>
    <row r="66" spans="1:21">
      <c r="A66" t="s">
        <v>1385</v>
      </c>
    </row>
    <row r="67" spans="1:21" ht="9" customHeight="1"/>
    <row r="68" spans="1:21" ht="13.5" customHeight="1">
      <c r="A68" t="s">
        <v>1386</v>
      </c>
      <c r="U68" t="s">
        <v>1387</v>
      </c>
    </row>
    <row r="69" spans="1:21" ht="9" customHeight="1"/>
    <row r="70" spans="1:21" ht="13.5" customHeight="1">
      <c r="A70" t="s">
        <v>1388</v>
      </c>
    </row>
    <row r="71" spans="1:21" ht="9" customHeight="1"/>
    <row r="72" spans="1:21">
      <c r="A72" t="s">
        <v>1389</v>
      </c>
    </row>
    <row r="73" spans="1:21" ht="9" customHeight="1"/>
    <row r="74" spans="1:21">
      <c r="A74" s="652" t="s">
        <v>1390</v>
      </c>
    </row>
    <row r="75" spans="1:21" ht="9" customHeight="1"/>
    <row r="76" spans="1:21">
      <c r="A76" s="1225" t="s">
        <v>1391</v>
      </c>
      <c r="B76" s="1226"/>
      <c r="C76" s="1226"/>
      <c r="D76" s="1226"/>
      <c r="E76" s="1226"/>
      <c r="F76" s="1226"/>
      <c r="G76" s="1226"/>
      <c r="H76" s="1226"/>
      <c r="I76" s="1226"/>
      <c r="J76" s="1226"/>
      <c r="K76" s="1226"/>
      <c r="L76" s="1226"/>
      <c r="M76" s="1226"/>
      <c r="N76" s="1226"/>
      <c r="O76" s="1226"/>
      <c r="P76" s="1226"/>
    </row>
    <row r="77" spans="1:21" ht="9" customHeight="1"/>
    <row r="78" spans="1:21">
      <c r="A78" t="s">
        <v>1392</v>
      </c>
    </row>
    <row r="80" spans="1:21">
      <c r="A80" t="s">
        <v>1393</v>
      </c>
    </row>
    <row r="81" spans="1:1" ht="8.25" customHeight="1"/>
    <row r="82" spans="1:1">
      <c r="A82" t="s">
        <v>1378</v>
      </c>
    </row>
    <row r="83" spans="1:1" ht="8.25" customHeight="1"/>
    <row r="84" spans="1:1">
      <c r="A84" t="s">
        <v>1379</v>
      </c>
    </row>
    <row r="85" spans="1:1" ht="9" customHeight="1"/>
    <row r="86" spans="1:1">
      <c r="A86" t="s">
        <v>1380</v>
      </c>
    </row>
  </sheetData>
  <mergeCells count="50">
    <mergeCell ref="A76:P76"/>
    <mergeCell ref="A55:E56"/>
    <mergeCell ref="F55:K56"/>
    <mergeCell ref="L55:P56"/>
    <mergeCell ref="A51:E52"/>
    <mergeCell ref="F51:K52"/>
    <mergeCell ref="L51:P52"/>
    <mergeCell ref="A53:E54"/>
    <mergeCell ref="F53:K54"/>
    <mergeCell ref="L53:P54"/>
    <mergeCell ref="A47:E48"/>
    <mergeCell ref="F47:K48"/>
    <mergeCell ref="L47:P48"/>
    <mergeCell ref="A49:E50"/>
    <mergeCell ref="F49:K50"/>
    <mergeCell ref="L49:P50"/>
    <mergeCell ref="A43:E44"/>
    <mergeCell ref="F43:K44"/>
    <mergeCell ref="L43:P44"/>
    <mergeCell ref="A45:E46"/>
    <mergeCell ref="F45:K46"/>
    <mergeCell ref="L45:P46"/>
    <mergeCell ref="A39:E40"/>
    <mergeCell ref="F39:K40"/>
    <mergeCell ref="L39:P40"/>
    <mergeCell ref="A41:E42"/>
    <mergeCell ref="F41:K42"/>
    <mergeCell ref="L41:P42"/>
    <mergeCell ref="L33:P34"/>
    <mergeCell ref="A35:E36"/>
    <mergeCell ref="F35:K36"/>
    <mergeCell ref="L35:P36"/>
    <mergeCell ref="A37:E38"/>
    <mergeCell ref="F37:K38"/>
    <mergeCell ref="L37:P38"/>
    <mergeCell ref="A33:E34"/>
    <mergeCell ref="F33:K34"/>
    <mergeCell ref="A3:Q3"/>
    <mergeCell ref="A29:E30"/>
    <mergeCell ref="F29:K30"/>
    <mergeCell ref="L29:P30"/>
    <mergeCell ref="A31:E32"/>
    <mergeCell ref="F31:K32"/>
    <mergeCell ref="L31:P32"/>
    <mergeCell ref="A25:E26"/>
    <mergeCell ref="F25:K26"/>
    <mergeCell ref="L25:P26"/>
    <mergeCell ref="A27:E28"/>
    <mergeCell ref="F27:K28"/>
    <mergeCell ref="L27:P28"/>
  </mergeCells>
  <phoneticPr fontId="3"/>
  <dataValidations count="1">
    <dataValidation type="list" allowBlank="1" showInputMessage="1" showErrorMessage="1" sqref="D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D65596 IZ65596 SV65596 ACR65596 AMN65596 AWJ65596 BGF65596 BQB65596 BZX65596 CJT65596 CTP65596 DDL65596 DNH65596 DXD65596 EGZ65596 EQV65596 FAR65596 FKN65596 FUJ65596 GEF65596 GOB65596 GXX65596 HHT65596 HRP65596 IBL65596 ILH65596 IVD65596 JEZ65596 JOV65596 JYR65596 KIN65596 KSJ65596 LCF65596 LMB65596 LVX65596 MFT65596 MPP65596 MZL65596 NJH65596 NTD65596 OCZ65596 OMV65596 OWR65596 PGN65596 PQJ65596 QAF65596 QKB65596 QTX65596 RDT65596 RNP65596 RXL65596 SHH65596 SRD65596 TAZ65596 TKV65596 TUR65596 UEN65596 UOJ65596 UYF65596 VIB65596 VRX65596 WBT65596 WLP65596 WVL65596 D131132 IZ131132 SV131132 ACR131132 AMN131132 AWJ131132 BGF131132 BQB131132 BZX131132 CJT131132 CTP131132 DDL131132 DNH131132 DXD131132 EGZ131132 EQV131132 FAR131132 FKN131132 FUJ131132 GEF131132 GOB131132 GXX131132 HHT131132 HRP131132 IBL131132 ILH131132 IVD131132 JEZ131132 JOV131132 JYR131132 KIN131132 KSJ131132 LCF131132 LMB131132 LVX131132 MFT131132 MPP131132 MZL131132 NJH131132 NTD131132 OCZ131132 OMV131132 OWR131132 PGN131132 PQJ131132 QAF131132 QKB131132 QTX131132 RDT131132 RNP131132 RXL131132 SHH131132 SRD131132 TAZ131132 TKV131132 TUR131132 UEN131132 UOJ131132 UYF131132 VIB131132 VRX131132 WBT131132 WLP131132 WVL131132 D196668 IZ196668 SV196668 ACR196668 AMN196668 AWJ196668 BGF196668 BQB196668 BZX196668 CJT196668 CTP196668 DDL196668 DNH196668 DXD196668 EGZ196668 EQV196668 FAR196668 FKN196668 FUJ196668 GEF196668 GOB196668 GXX196668 HHT196668 HRP196668 IBL196668 ILH196668 IVD196668 JEZ196668 JOV196668 JYR196668 KIN196668 KSJ196668 LCF196668 LMB196668 LVX196668 MFT196668 MPP196668 MZL196668 NJH196668 NTD196668 OCZ196668 OMV196668 OWR196668 PGN196668 PQJ196668 QAF196668 QKB196668 QTX196668 RDT196668 RNP196668 RXL196668 SHH196668 SRD196668 TAZ196668 TKV196668 TUR196668 UEN196668 UOJ196668 UYF196668 VIB196668 VRX196668 WBT196668 WLP196668 WVL196668 D262204 IZ262204 SV262204 ACR262204 AMN262204 AWJ262204 BGF262204 BQB262204 BZX262204 CJT262204 CTP262204 DDL262204 DNH262204 DXD262204 EGZ262204 EQV262204 FAR262204 FKN262204 FUJ262204 GEF262204 GOB262204 GXX262204 HHT262204 HRP262204 IBL262204 ILH262204 IVD262204 JEZ262204 JOV262204 JYR262204 KIN262204 KSJ262204 LCF262204 LMB262204 LVX262204 MFT262204 MPP262204 MZL262204 NJH262204 NTD262204 OCZ262204 OMV262204 OWR262204 PGN262204 PQJ262204 QAF262204 QKB262204 QTX262204 RDT262204 RNP262204 RXL262204 SHH262204 SRD262204 TAZ262204 TKV262204 TUR262204 UEN262204 UOJ262204 UYF262204 VIB262204 VRX262204 WBT262204 WLP262204 WVL262204 D327740 IZ327740 SV327740 ACR327740 AMN327740 AWJ327740 BGF327740 BQB327740 BZX327740 CJT327740 CTP327740 DDL327740 DNH327740 DXD327740 EGZ327740 EQV327740 FAR327740 FKN327740 FUJ327740 GEF327740 GOB327740 GXX327740 HHT327740 HRP327740 IBL327740 ILH327740 IVD327740 JEZ327740 JOV327740 JYR327740 KIN327740 KSJ327740 LCF327740 LMB327740 LVX327740 MFT327740 MPP327740 MZL327740 NJH327740 NTD327740 OCZ327740 OMV327740 OWR327740 PGN327740 PQJ327740 QAF327740 QKB327740 QTX327740 RDT327740 RNP327740 RXL327740 SHH327740 SRD327740 TAZ327740 TKV327740 TUR327740 UEN327740 UOJ327740 UYF327740 VIB327740 VRX327740 WBT327740 WLP327740 WVL327740 D393276 IZ393276 SV393276 ACR393276 AMN393276 AWJ393276 BGF393276 BQB393276 BZX393276 CJT393276 CTP393276 DDL393276 DNH393276 DXD393276 EGZ393276 EQV393276 FAR393276 FKN393276 FUJ393276 GEF393276 GOB393276 GXX393276 HHT393276 HRP393276 IBL393276 ILH393276 IVD393276 JEZ393276 JOV393276 JYR393276 KIN393276 KSJ393276 LCF393276 LMB393276 LVX393276 MFT393276 MPP393276 MZL393276 NJH393276 NTD393276 OCZ393276 OMV393276 OWR393276 PGN393276 PQJ393276 QAF393276 QKB393276 QTX393276 RDT393276 RNP393276 RXL393276 SHH393276 SRD393276 TAZ393276 TKV393276 TUR393276 UEN393276 UOJ393276 UYF393276 VIB393276 VRX393276 WBT393276 WLP393276 WVL393276 D458812 IZ458812 SV458812 ACR458812 AMN458812 AWJ458812 BGF458812 BQB458812 BZX458812 CJT458812 CTP458812 DDL458812 DNH458812 DXD458812 EGZ458812 EQV458812 FAR458812 FKN458812 FUJ458812 GEF458812 GOB458812 GXX458812 HHT458812 HRP458812 IBL458812 ILH458812 IVD458812 JEZ458812 JOV458812 JYR458812 KIN458812 KSJ458812 LCF458812 LMB458812 LVX458812 MFT458812 MPP458812 MZL458812 NJH458812 NTD458812 OCZ458812 OMV458812 OWR458812 PGN458812 PQJ458812 QAF458812 QKB458812 QTX458812 RDT458812 RNP458812 RXL458812 SHH458812 SRD458812 TAZ458812 TKV458812 TUR458812 UEN458812 UOJ458812 UYF458812 VIB458812 VRX458812 WBT458812 WLP458812 WVL458812 D524348 IZ524348 SV524348 ACR524348 AMN524348 AWJ524348 BGF524348 BQB524348 BZX524348 CJT524348 CTP524348 DDL524348 DNH524348 DXD524348 EGZ524348 EQV524348 FAR524348 FKN524348 FUJ524348 GEF524348 GOB524348 GXX524348 HHT524348 HRP524348 IBL524348 ILH524348 IVD524348 JEZ524348 JOV524348 JYR524348 KIN524348 KSJ524348 LCF524348 LMB524348 LVX524348 MFT524348 MPP524348 MZL524348 NJH524348 NTD524348 OCZ524348 OMV524348 OWR524348 PGN524348 PQJ524348 QAF524348 QKB524348 QTX524348 RDT524348 RNP524348 RXL524348 SHH524348 SRD524348 TAZ524348 TKV524348 TUR524348 UEN524348 UOJ524348 UYF524348 VIB524348 VRX524348 WBT524348 WLP524348 WVL524348 D589884 IZ589884 SV589884 ACR589884 AMN589884 AWJ589884 BGF589884 BQB589884 BZX589884 CJT589884 CTP589884 DDL589884 DNH589884 DXD589884 EGZ589884 EQV589884 FAR589884 FKN589884 FUJ589884 GEF589884 GOB589884 GXX589884 HHT589884 HRP589884 IBL589884 ILH589884 IVD589884 JEZ589884 JOV589884 JYR589884 KIN589884 KSJ589884 LCF589884 LMB589884 LVX589884 MFT589884 MPP589884 MZL589884 NJH589884 NTD589884 OCZ589884 OMV589884 OWR589884 PGN589884 PQJ589884 QAF589884 QKB589884 QTX589884 RDT589884 RNP589884 RXL589884 SHH589884 SRD589884 TAZ589884 TKV589884 TUR589884 UEN589884 UOJ589884 UYF589884 VIB589884 VRX589884 WBT589884 WLP589884 WVL589884 D655420 IZ655420 SV655420 ACR655420 AMN655420 AWJ655420 BGF655420 BQB655420 BZX655420 CJT655420 CTP655420 DDL655420 DNH655420 DXD655420 EGZ655420 EQV655420 FAR655420 FKN655420 FUJ655420 GEF655420 GOB655420 GXX655420 HHT655420 HRP655420 IBL655420 ILH655420 IVD655420 JEZ655420 JOV655420 JYR655420 KIN655420 KSJ655420 LCF655420 LMB655420 LVX655420 MFT655420 MPP655420 MZL655420 NJH655420 NTD655420 OCZ655420 OMV655420 OWR655420 PGN655420 PQJ655420 QAF655420 QKB655420 QTX655420 RDT655420 RNP655420 RXL655420 SHH655420 SRD655420 TAZ655420 TKV655420 TUR655420 UEN655420 UOJ655420 UYF655420 VIB655420 VRX655420 WBT655420 WLP655420 WVL655420 D720956 IZ720956 SV720956 ACR720956 AMN720956 AWJ720956 BGF720956 BQB720956 BZX720956 CJT720956 CTP720956 DDL720956 DNH720956 DXD720956 EGZ720956 EQV720956 FAR720956 FKN720956 FUJ720956 GEF720956 GOB720956 GXX720956 HHT720956 HRP720956 IBL720956 ILH720956 IVD720956 JEZ720956 JOV720956 JYR720956 KIN720956 KSJ720956 LCF720956 LMB720956 LVX720956 MFT720956 MPP720956 MZL720956 NJH720956 NTD720956 OCZ720956 OMV720956 OWR720956 PGN720956 PQJ720956 QAF720956 QKB720956 QTX720956 RDT720956 RNP720956 RXL720956 SHH720956 SRD720956 TAZ720956 TKV720956 TUR720956 UEN720956 UOJ720956 UYF720956 VIB720956 VRX720956 WBT720956 WLP720956 WVL720956 D786492 IZ786492 SV786492 ACR786492 AMN786492 AWJ786492 BGF786492 BQB786492 BZX786492 CJT786492 CTP786492 DDL786492 DNH786492 DXD786492 EGZ786492 EQV786492 FAR786492 FKN786492 FUJ786492 GEF786492 GOB786492 GXX786492 HHT786492 HRP786492 IBL786492 ILH786492 IVD786492 JEZ786492 JOV786492 JYR786492 KIN786492 KSJ786492 LCF786492 LMB786492 LVX786492 MFT786492 MPP786492 MZL786492 NJH786492 NTD786492 OCZ786492 OMV786492 OWR786492 PGN786492 PQJ786492 QAF786492 QKB786492 QTX786492 RDT786492 RNP786492 RXL786492 SHH786492 SRD786492 TAZ786492 TKV786492 TUR786492 UEN786492 UOJ786492 UYF786492 VIB786492 VRX786492 WBT786492 WLP786492 WVL786492 D852028 IZ852028 SV852028 ACR852028 AMN852028 AWJ852028 BGF852028 BQB852028 BZX852028 CJT852028 CTP852028 DDL852028 DNH852028 DXD852028 EGZ852028 EQV852028 FAR852028 FKN852028 FUJ852028 GEF852028 GOB852028 GXX852028 HHT852028 HRP852028 IBL852028 ILH852028 IVD852028 JEZ852028 JOV852028 JYR852028 KIN852028 KSJ852028 LCF852028 LMB852028 LVX852028 MFT852028 MPP852028 MZL852028 NJH852028 NTD852028 OCZ852028 OMV852028 OWR852028 PGN852028 PQJ852028 QAF852028 QKB852028 QTX852028 RDT852028 RNP852028 RXL852028 SHH852028 SRD852028 TAZ852028 TKV852028 TUR852028 UEN852028 UOJ852028 UYF852028 VIB852028 VRX852028 WBT852028 WLP852028 WVL852028 D917564 IZ917564 SV917564 ACR917564 AMN917564 AWJ917564 BGF917564 BQB917564 BZX917564 CJT917564 CTP917564 DDL917564 DNH917564 DXD917564 EGZ917564 EQV917564 FAR917564 FKN917564 FUJ917564 GEF917564 GOB917564 GXX917564 HHT917564 HRP917564 IBL917564 ILH917564 IVD917564 JEZ917564 JOV917564 JYR917564 KIN917564 KSJ917564 LCF917564 LMB917564 LVX917564 MFT917564 MPP917564 MZL917564 NJH917564 NTD917564 OCZ917564 OMV917564 OWR917564 PGN917564 PQJ917564 QAF917564 QKB917564 QTX917564 RDT917564 RNP917564 RXL917564 SHH917564 SRD917564 TAZ917564 TKV917564 TUR917564 UEN917564 UOJ917564 UYF917564 VIB917564 VRX917564 WBT917564 WLP917564 WVL917564 D983100 IZ983100 SV983100 ACR983100 AMN983100 AWJ983100 BGF983100 BQB983100 BZX983100 CJT983100 CTP983100 DDL983100 DNH983100 DXD983100 EGZ983100 EQV983100 FAR983100 FKN983100 FUJ983100 GEF983100 GOB983100 GXX983100 HHT983100 HRP983100 IBL983100 ILH983100 IVD983100 JEZ983100 JOV983100 JYR983100 KIN983100 KSJ983100 LCF983100 LMB983100 LVX983100 MFT983100 MPP983100 MZL983100 NJH983100 NTD983100 OCZ983100 OMV983100 OWR983100 PGN983100 PQJ983100 QAF983100 QKB983100 QTX983100 RDT983100 RNP983100 RXL983100 SHH983100 SRD983100 TAZ983100 TKV983100 TUR983100 UEN983100 UOJ983100 UYF983100 VIB983100 VRX983100 WBT983100 WLP983100 WVL983100 D65599 IZ65599 SV65599 ACR65599 AMN65599 AWJ65599 BGF65599 BQB65599 BZX65599 CJT65599 CTP65599 DDL65599 DNH65599 DXD65599 EGZ65599 EQV65599 FAR65599 FKN65599 FUJ65599 GEF65599 GOB65599 GXX65599 HHT65599 HRP65599 IBL65599 ILH65599 IVD65599 JEZ65599 JOV65599 JYR65599 KIN65599 KSJ65599 LCF65599 LMB65599 LVX65599 MFT65599 MPP65599 MZL65599 NJH65599 NTD65599 OCZ65599 OMV65599 OWR65599 PGN65599 PQJ65599 QAF65599 QKB65599 QTX65599 RDT65599 RNP65599 RXL65599 SHH65599 SRD65599 TAZ65599 TKV65599 TUR65599 UEN65599 UOJ65599 UYF65599 VIB65599 VRX65599 WBT65599 WLP65599 WVL65599 D131135 IZ131135 SV131135 ACR131135 AMN131135 AWJ131135 BGF131135 BQB131135 BZX131135 CJT131135 CTP131135 DDL131135 DNH131135 DXD131135 EGZ131135 EQV131135 FAR131135 FKN131135 FUJ131135 GEF131135 GOB131135 GXX131135 HHT131135 HRP131135 IBL131135 ILH131135 IVD131135 JEZ131135 JOV131135 JYR131135 KIN131135 KSJ131135 LCF131135 LMB131135 LVX131135 MFT131135 MPP131135 MZL131135 NJH131135 NTD131135 OCZ131135 OMV131135 OWR131135 PGN131135 PQJ131135 QAF131135 QKB131135 QTX131135 RDT131135 RNP131135 RXL131135 SHH131135 SRD131135 TAZ131135 TKV131135 TUR131135 UEN131135 UOJ131135 UYF131135 VIB131135 VRX131135 WBT131135 WLP131135 WVL131135 D196671 IZ196671 SV196671 ACR196671 AMN196671 AWJ196671 BGF196671 BQB196671 BZX196671 CJT196671 CTP196671 DDL196671 DNH196671 DXD196671 EGZ196671 EQV196671 FAR196671 FKN196671 FUJ196671 GEF196671 GOB196671 GXX196671 HHT196671 HRP196671 IBL196671 ILH196671 IVD196671 JEZ196671 JOV196671 JYR196671 KIN196671 KSJ196671 LCF196671 LMB196671 LVX196671 MFT196671 MPP196671 MZL196671 NJH196671 NTD196671 OCZ196671 OMV196671 OWR196671 PGN196671 PQJ196671 QAF196671 QKB196671 QTX196671 RDT196671 RNP196671 RXL196671 SHH196671 SRD196671 TAZ196671 TKV196671 TUR196671 UEN196671 UOJ196671 UYF196671 VIB196671 VRX196671 WBT196671 WLP196671 WVL196671 D262207 IZ262207 SV262207 ACR262207 AMN262207 AWJ262207 BGF262207 BQB262207 BZX262207 CJT262207 CTP262207 DDL262207 DNH262207 DXD262207 EGZ262207 EQV262207 FAR262207 FKN262207 FUJ262207 GEF262207 GOB262207 GXX262207 HHT262207 HRP262207 IBL262207 ILH262207 IVD262207 JEZ262207 JOV262207 JYR262207 KIN262207 KSJ262207 LCF262207 LMB262207 LVX262207 MFT262207 MPP262207 MZL262207 NJH262207 NTD262207 OCZ262207 OMV262207 OWR262207 PGN262207 PQJ262207 QAF262207 QKB262207 QTX262207 RDT262207 RNP262207 RXL262207 SHH262207 SRD262207 TAZ262207 TKV262207 TUR262207 UEN262207 UOJ262207 UYF262207 VIB262207 VRX262207 WBT262207 WLP262207 WVL262207 D327743 IZ327743 SV327743 ACR327743 AMN327743 AWJ327743 BGF327743 BQB327743 BZX327743 CJT327743 CTP327743 DDL327743 DNH327743 DXD327743 EGZ327743 EQV327743 FAR327743 FKN327743 FUJ327743 GEF327743 GOB327743 GXX327743 HHT327743 HRP327743 IBL327743 ILH327743 IVD327743 JEZ327743 JOV327743 JYR327743 KIN327743 KSJ327743 LCF327743 LMB327743 LVX327743 MFT327743 MPP327743 MZL327743 NJH327743 NTD327743 OCZ327743 OMV327743 OWR327743 PGN327743 PQJ327743 QAF327743 QKB327743 QTX327743 RDT327743 RNP327743 RXL327743 SHH327743 SRD327743 TAZ327743 TKV327743 TUR327743 UEN327743 UOJ327743 UYF327743 VIB327743 VRX327743 WBT327743 WLP327743 WVL327743 D393279 IZ393279 SV393279 ACR393279 AMN393279 AWJ393279 BGF393279 BQB393279 BZX393279 CJT393279 CTP393279 DDL393279 DNH393279 DXD393279 EGZ393279 EQV393279 FAR393279 FKN393279 FUJ393279 GEF393279 GOB393279 GXX393279 HHT393279 HRP393279 IBL393279 ILH393279 IVD393279 JEZ393279 JOV393279 JYR393279 KIN393279 KSJ393279 LCF393279 LMB393279 LVX393279 MFT393279 MPP393279 MZL393279 NJH393279 NTD393279 OCZ393279 OMV393279 OWR393279 PGN393279 PQJ393279 QAF393279 QKB393279 QTX393279 RDT393279 RNP393279 RXL393279 SHH393279 SRD393279 TAZ393279 TKV393279 TUR393279 UEN393279 UOJ393279 UYF393279 VIB393279 VRX393279 WBT393279 WLP393279 WVL393279 D458815 IZ458815 SV458815 ACR458815 AMN458815 AWJ458815 BGF458815 BQB458815 BZX458815 CJT458815 CTP458815 DDL458815 DNH458815 DXD458815 EGZ458815 EQV458815 FAR458815 FKN458815 FUJ458815 GEF458815 GOB458815 GXX458815 HHT458815 HRP458815 IBL458815 ILH458815 IVD458815 JEZ458815 JOV458815 JYR458815 KIN458815 KSJ458815 LCF458815 LMB458815 LVX458815 MFT458815 MPP458815 MZL458815 NJH458815 NTD458815 OCZ458815 OMV458815 OWR458815 PGN458815 PQJ458815 QAF458815 QKB458815 QTX458815 RDT458815 RNP458815 RXL458815 SHH458815 SRD458815 TAZ458815 TKV458815 TUR458815 UEN458815 UOJ458815 UYF458815 VIB458815 VRX458815 WBT458815 WLP458815 WVL458815 D524351 IZ524351 SV524351 ACR524351 AMN524351 AWJ524351 BGF524351 BQB524351 BZX524351 CJT524351 CTP524351 DDL524351 DNH524351 DXD524351 EGZ524351 EQV524351 FAR524351 FKN524351 FUJ524351 GEF524351 GOB524351 GXX524351 HHT524351 HRP524351 IBL524351 ILH524351 IVD524351 JEZ524351 JOV524351 JYR524351 KIN524351 KSJ524351 LCF524351 LMB524351 LVX524351 MFT524351 MPP524351 MZL524351 NJH524351 NTD524351 OCZ524351 OMV524351 OWR524351 PGN524351 PQJ524351 QAF524351 QKB524351 QTX524351 RDT524351 RNP524351 RXL524351 SHH524351 SRD524351 TAZ524351 TKV524351 TUR524351 UEN524351 UOJ524351 UYF524351 VIB524351 VRX524351 WBT524351 WLP524351 WVL524351 D589887 IZ589887 SV589887 ACR589887 AMN589887 AWJ589887 BGF589887 BQB589887 BZX589887 CJT589887 CTP589887 DDL589887 DNH589887 DXD589887 EGZ589887 EQV589887 FAR589887 FKN589887 FUJ589887 GEF589887 GOB589887 GXX589887 HHT589887 HRP589887 IBL589887 ILH589887 IVD589887 JEZ589887 JOV589887 JYR589887 KIN589887 KSJ589887 LCF589887 LMB589887 LVX589887 MFT589887 MPP589887 MZL589887 NJH589887 NTD589887 OCZ589887 OMV589887 OWR589887 PGN589887 PQJ589887 QAF589887 QKB589887 QTX589887 RDT589887 RNP589887 RXL589887 SHH589887 SRD589887 TAZ589887 TKV589887 TUR589887 UEN589887 UOJ589887 UYF589887 VIB589887 VRX589887 WBT589887 WLP589887 WVL589887 D655423 IZ655423 SV655423 ACR655423 AMN655423 AWJ655423 BGF655423 BQB655423 BZX655423 CJT655423 CTP655423 DDL655423 DNH655423 DXD655423 EGZ655423 EQV655423 FAR655423 FKN655423 FUJ655423 GEF655423 GOB655423 GXX655423 HHT655423 HRP655423 IBL655423 ILH655423 IVD655423 JEZ655423 JOV655423 JYR655423 KIN655423 KSJ655423 LCF655423 LMB655423 LVX655423 MFT655423 MPP655423 MZL655423 NJH655423 NTD655423 OCZ655423 OMV655423 OWR655423 PGN655423 PQJ655423 QAF655423 QKB655423 QTX655423 RDT655423 RNP655423 RXL655423 SHH655423 SRD655423 TAZ655423 TKV655423 TUR655423 UEN655423 UOJ655423 UYF655423 VIB655423 VRX655423 WBT655423 WLP655423 WVL655423 D720959 IZ720959 SV720959 ACR720959 AMN720959 AWJ720959 BGF720959 BQB720959 BZX720959 CJT720959 CTP720959 DDL720959 DNH720959 DXD720959 EGZ720959 EQV720959 FAR720959 FKN720959 FUJ720959 GEF720959 GOB720959 GXX720959 HHT720959 HRP720959 IBL720959 ILH720959 IVD720959 JEZ720959 JOV720959 JYR720959 KIN720959 KSJ720959 LCF720959 LMB720959 LVX720959 MFT720959 MPP720959 MZL720959 NJH720959 NTD720959 OCZ720959 OMV720959 OWR720959 PGN720959 PQJ720959 QAF720959 QKB720959 QTX720959 RDT720959 RNP720959 RXL720959 SHH720959 SRD720959 TAZ720959 TKV720959 TUR720959 UEN720959 UOJ720959 UYF720959 VIB720959 VRX720959 WBT720959 WLP720959 WVL720959 D786495 IZ786495 SV786495 ACR786495 AMN786495 AWJ786495 BGF786495 BQB786495 BZX786495 CJT786495 CTP786495 DDL786495 DNH786495 DXD786495 EGZ786495 EQV786495 FAR786495 FKN786495 FUJ786495 GEF786495 GOB786495 GXX786495 HHT786495 HRP786495 IBL786495 ILH786495 IVD786495 JEZ786495 JOV786495 JYR786495 KIN786495 KSJ786495 LCF786495 LMB786495 LVX786495 MFT786495 MPP786495 MZL786495 NJH786495 NTD786495 OCZ786495 OMV786495 OWR786495 PGN786495 PQJ786495 QAF786495 QKB786495 QTX786495 RDT786495 RNP786495 RXL786495 SHH786495 SRD786495 TAZ786495 TKV786495 TUR786495 UEN786495 UOJ786495 UYF786495 VIB786495 VRX786495 WBT786495 WLP786495 WVL786495 D852031 IZ852031 SV852031 ACR852031 AMN852031 AWJ852031 BGF852031 BQB852031 BZX852031 CJT852031 CTP852031 DDL852031 DNH852031 DXD852031 EGZ852031 EQV852031 FAR852031 FKN852031 FUJ852031 GEF852031 GOB852031 GXX852031 HHT852031 HRP852031 IBL852031 ILH852031 IVD852031 JEZ852031 JOV852031 JYR852031 KIN852031 KSJ852031 LCF852031 LMB852031 LVX852031 MFT852031 MPP852031 MZL852031 NJH852031 NTD852031 OCZ852031 OMV852031 OWR852031 PGN852031 PQJ852031 QAF852031 QKB852031 QTX852031 RDT852031 RNP852031 RXL852031 SHH852031 SRD852031 TAZ852031 TKV852031 TUR852031 UEN852031 UOJ852031 UYF852031 VIB852031 VRX852031 WBT852031 WLP852031 WVL852031 D917567 IZ917567 SV917567 ACR917567 AMN917567 AWJ917567 BGF917567 BQB917567 BZX917567 CJT917567 CTP917567 DDL917567 DNH917567 DXD917567 EGZ917567 EQV917567 FAR917567 FKN917567 FUJ917567 GEF917567 GOB917567 GXX917567 HHT917567 HRP917567 IBL917567 ILH917567 IVD917567 JEZ917567 JOV917567 JYR917567 KIN917567 KSJ917567 LCF917567 LMB917567 LVX917567 MFT917567 MPP917567 MZL917567 NJH917567 NTD917567 OCZ917567 OMV917567 OWR917567 PGN917567 PQJ917567 QAF917567 QKB917567 QTX917567 RDT917567 RNP917567 RXL917567 SHH917567 SRD917567 TAZ917567 TKV917567 TUR917567 UEN917567 UOJ917567 UYF917567 VIB917567 VRX917567 WBT917567 WLP917567 WVL917567 D983103 IZ983103 SV983103 ACR983103 AMN983103 AWJ983103 BGF983103 BQB983103 BZX983103 CJT983103 CTP983103 DDL983103 DNH983103 DXD983103 EGZ983103 EQV983103 FAR983103 FKN983103 FUJ983103 GEF983103 GOB983103 GXX983103 HHT983103 HRP983103 IBL983103 ILH983103 IVD983103 JEZ983103 JOV983103 JYR983103 KIN983103 KSJ983103 LCF983103 LMB983103 LVX983103 MFT983103 MPP983103 MZL983103 NJH983103 NTD983103 OCZ983103 OMV983103 OWR983103 PGN983103 PQJ983103 QAF983103 QKB983103 QTX983103 RDT983103 RNP983103 RXL983103 SHH983103 SRD983103 TAZ983103 TKV983103 TUR983103 UEN983103 UOJ983103 UYF983103 VIB983103 VRX983103 WBT983103 WLP983103 WVL983103" xr:uid="{00000000-0002-0000-1C00-000000000000}">
      <formula1>"　,衆議院議員,参議院議員"</formula1>
    </dataValidation>
  </dataValidations>
  <pageMargins left="0.78740157480314965" right="0.19685039370078741" top="0.78740157480314965" bottom="0.78740157480314965"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51"/>
  <sheetViews>
    <sheetView view="pageBreakPreview" zoomScaleNormal="100" workbookViewId="0">
      <selection activeCell="L9" sqref="L9"/>
    </sheetView>
  </sheetViews>
  <sheetFormatPr defaultColWidth="9" defaultRowHeight="14.25"/>
  <cols>
    <col min="1" max="1" width="4.125" style="1" customWidth="1"/>
    <col min="2" max="2" width="2.625" style="1" customWidth="1"/>
    <col min="3" max="3" width="14.625" style="1" customWidth="1"/>
    <col min="4" max="11" width="8.125" style="1" customWidth="1"/>
    <col min="12" max="12" width="11.875" style="1" customWidth="1"/>
    <col min="13" max="16384" width="9" style="1"/>
  </cols>
  <sheetData>
    <row r="1" spans="1:12">
      <c r="K1" s="2" t="s">
        <v>1228</v>
      </c>
    </row>
    <row r="3" spans="1:12" ht="17.25">
      <c r="A3" s="1246" t="s">
        <v>1229</v>
      </c>
      <c r="B3" s="1246"/>
      <c r="C3" s="1246"/>
      <c r="D3" s="1246"/>
      <c r="E3" s="1246"/>
      <c r="F3" s="1246"/>
      <c r="G3" s="1246"/>
      <c r="H3" s="1246"/>
      <c r="I3" s="1246"/>
      <c r="J3" s="1246"/>
      <c r="K3" s="1246"/>
    </row>
    <row r="4" spans="1:12">
      <c r="A4" s="665"/>
      <c r="B4" s="665"/>
      <c r="C4" s="665"/>
      <c r="D4" s="665"/>
      <c r="E4" s="665"/>
      <c r="F4" s="665"/>
      <c r="G4" s="665"/>
      <c r="H4" s="665"/>
      <c r="I4" s="665"/>
      <c r="J4" s="665"/>
      <c r="K4" s="665"/>
    </row>
    <row r="5" spans="1:12">
      <c r="A5" s="665"/>
      <c r="B5" s="665"/>
      <c r="C5" s="665"/>
      <c r="D5" s="665"/>
      <c r="E5" s="665"/>
      <c r="F5" s="665"/>
      <c r="G5" s="665"/>
      <c r="H5" s="665"/>
      <c r="I5" s="701"/>
      <c r="J5" s="702"/>
      <c r="K5" s="700" t="s">
        <v>1363</v>
      </c>
      <c r="L5" s="391"/>
    </row>
    <row r="6" spans="1:12" ht="15" thickBot="1">
      <c r="A6" s="675" t="s">
        <v>1233</v>
      </c>
      <c r="B6" s="508"/>
      <c r="C6" s="508"/>
      <c r="D6" s="508"/>
      <c r="E6" s="508"/>
      <c r="F6" s="508"/>
      <c r="G6" s="508"/>
      <c r="H6" s="508"/>
      <c r="I6" s="508"/>
      <c r="J6" s="508"/>
      <c r="K6" s="508"/>
    </row>
    <row r="7" spans="1:12" ht="30" customHeight="1">
      <c r="A7" s="666">
        <v>1</v>
      </c>
      <c r="B7" s="1230" t="s">
        <v>184</v>
      </c>
      <c r="C7" s="1231"/>
      <c r="D7" s="1232">
        <f>入力シート!C8</f>
        <v>0</v>
      </c>
      <c r="E7" s="1233"/>
      <c r="F7" s="680"/>
      <c r="G7" s="680"/>
      <c r="H7" s="1233">
        <f>入力シート!C10</f>
        <v>0</v>
      </c>
      <c r="I7" s="1233"/>
      <c r="J7" s="344"/>
      <c r="K7" s="345"/>
    </row>
    <row r="8" spans="1:12" ht="30" customHeight="1">
      <c r="A8" s="660">
        <v>2</v>
      </c>
      <c r="B8" s="1236" t="s">
        <v>1230</v>
      </c>
      <c r="C8" s="1237"/>
      <c r="D8" s="662"/>
      <c r="E8" s="663"/>
      <c r="F8" s="663"/>
      <c r="G8" s="663"/>
      <c r="H8" s="663"/>
      <c r="I8" s="663"/>
      <c r="J8" s="663"/>
      <c r="K8" s="664"/>
    </row>
    <row r="9" spans="1:12" ht="30" customHeight="1" thickBot="1">
      <c r="A9" s="669">
        <v>3</v>
      </c>
      <c r="B9" s="1234" t="s">
        <v>186</v>
      </c>
      <c r="C9" s="1235"/>
      <c r="D9" s="670" t="s">
        <v>1231</v>
      </c>
      <c r="E9" s="667"/>
      <c r="F9" s="667"/>
      <c r="G9" s="667"/>
      <c r="H9" s="671" t="s">
        <v>1232</v>
      </c>
      <c r="I9" s="667"/>
      <c r="J9" s="667"/>
      <c r="K9" s="668"/>
    </row>
    <row r="10" spans="1:12" ht="15" customHeight="1">
      <c r="A10" s="672"/>
      <c r="B10" s="673"/>
      <c r="C10" s="673"/>
      <c r="D10" s="674"/>
      <c r="E10" s="674"/>
      <c r="F10" s="674"/>
      <c r="G10" s="674"/>
      <c r="H10" s="674"/>
      <c r="I10" s="674"/>
      <c r="J10" s="674"/>
      <c r="K10" s="674"/>
    </row>
    <row r="11" spans="1:12" ht="15" customHeight="1" thickBot="1">
      <c r="A11" s="678" t="s">
        <v>1234</v>
      </c>
      <c r="B11" s="676"/>
      <c r="C11" s="676"/>
      <c r="D11" s="677"/>
      <c r="E11" s="677"/>
      <c r="F11" s="677"/>
      <c r="G11" s="677"/>
      <c r="H11" s="677"/>
      <c r="I11" s="677"/>
      <c r="J11" s="677"/>
      <c r="K11" s="677"/>
    </row>
    <row r="12" spans="1:12" ht="30" customHeight="1">
      <c r="A12" s="666">
        <v>1</v>
      </c>
      <c r="B12" s="1230" t="s">
        <v>1235</v>
      </c>
      <c r="C12" s="1231"/>
      <c r="D12" s="1247" t="s">
        <v>1240</v>
      </c>
      <c r="E12" s="1248"/>
      <c r="F12" s="1249" t="s">
        <v>1241</v>
      </c>
      <c r="G12" s="1248"/>
      <c r="H12" s="1249" t="s">
        <v>1242</v>
      </c>
      <c r="I12" s="1248"/>
      <c r="J12" s="1249" t="s">
        <v>1243</v>
      </c>
      <c r="K12" s="1250"/>
    </row>
    <row r="13" spans="1:12" ht="30" customHeight="1">
      <c r="A13" s="660">
        <v>2</v>
      </c>
      <c r="B13" s="1236" t="s">
        <v>1236</v>
      </c>
      <c r="C13" s="1237"/>
      <c r="D13" s="1251" t="s">
        <v>1244</v>
      </c>
      <c r="E13" s="1252"/>
      <c r="F13" s="1254" t="s">
        <v>1244</v>
      </c>
      <c r="G13" s="1254"/>
      <c r="H13" s="1254" t="s">
        <v>1244</v>
      </c>
      <c r="I13" s="1254"/>
      <c r="J13" s="1252" t="s">
        <v>1244</v>
      </c>
      <c r="K13" s="1253"/>
    </row>
    <row r="14" spans="1:12" ht="30" customHeight="1">
      <c r="A14" s="661">
        <v>3</v>
      </c>
      <c r="B14" s="1236" t="s">
        <v>1237</v>
      </c>
      <c r="C14" s="1237"/>
      <c r="D14" s="1242" t="s">
        <v>1245</v>
      </c>
      <c r="E14" s="1229"/>
      <c r="F14" s="1245" t="s">
        <v>1245</v>
      </c>
      <c r="G14" s="1229"/>
      <c r="H14" s="1245" t="s">
        <v>1245</v>
      </c>
      <c r="I14" s="1229"/>
      <c r="J14" s="1240" t="s">
        <v>1245</v>
      </c>
      <c r="K14" s="1241"/>
    </row>
    <row r="15" spans="1:12" ht="30" customHeight="1">
      <c r="A15" s="661">
        <v>4</v>
      </c>
      <c r="B15" s="1236" t="s">
        <v>1238</v>
      </c>
      <c r="C15" s="1237"/>
      <c r="D15" s="1242" t="s">
        <v>1245</v>
      </c>
      <c r="E15" s="1229"/>
      <c r="F15" s="1245" t="s">
        <v>1245</v>
      </c>
      <c r="G15" s="1229"/>
      <c r="H15" s="1245" t="s">
        <v>1245</v>
      </c>
      <c r="I15" s="1229"/>
      <c r="J15" s="1240" t="s">
        <v>1245</v>
      </c>
      <c r="K15" s="1241"/>
    </row>
    <row r="16" spans="1:12" ht="30" customHeight="1" thickBot="1">
      <c r="A16" s="679">
        <v>5</v>
      </c>
      <c r="B16" s="1234" t="s">
        <v>1239</v>
      </c>
      <c r="C16" s="1235"/>
      <c r="D16" s="1243"/>
      <c r="E16" s="1244"/>
      <c r="F16" s="1238"/>
      <c r="G16" s="1244"/>
      <c r="H16" s="1238"/>
      <c r="I16" s="1244"/>
      <c r="J16" s="1238"/>
      <c r="K16" s="1239"/>
    </row>
    <row r="17" spans="1:11" customFormat="1" ht="15" customHeight="1"/>
    <row r="18" spans="1:11" customFormat="1" ht="15" customHeight="1" thickBot="1">
      <c r="A18" s="678" t="s">
        <v>1246</v>
      </c>
    </row>
    <row r="19" spans="1:11" customFormat="1" ht="30" customHeight="1">
      <c r="A19" s="666">
        <v>1</v>
      </c>
      <c r="B19" s="1230" t="s">
        <v>1247</v>
      </c>
      <c r="C19" s="1231"/>
      <c r="D19" s="681" t="s">
        <v>1250</v>
      </c>
      <c r="E19" s="674"/>
      <c r="F19" s="674"/>
      <c r="G19" s="674"/>
      <c r="H19" s="674"/>
      <c r="I19" s="674"/>
      <c r="J19" s="674"/>
      <c r="K19" s="682"/>
    </row>
    <row r="20" spans="1:11" customFormat="1" ht="30" customHeight="1">
      <c r="A20" s="660">
        <v>2</v>
      </c>
      <c r="B20" s="1236" t="s">
        <v>1248</v>
      </c>
      <c r="C20" s="1237"/>
      <c r="D20" s="683"/>
      <c r="E20" s="684" t="s">
        <v>1251</v>
      </c>
      <c r="F20" s="684"/>
      <c r="G20" s="684"/>
      <c r="H20" s="684"/>
      <c r="I20" s="684"/>
      <c r="J20" s="684"/>
      <c r="K20" s="687"/>
    </row>
    <row r="21" spans="1:11" customFormat="1" ht="30" customHeight="1">
      <c r="A21" s="661">
        <v>3</v>
      </c>
      <c r="B21" s="1236" t="s">
        <v>1249</v>
      </c>
      <c r="C21" s="1237"/>
      <c r="D21" s="685"/>
      <c r="E21" s="10"/>
      <c r="F21" s="690"/>
      <c r="G21" s="10"/>
      <c r="H21" s="690"/>
      <c r="I21" s="10"/>
      <c r="J21" s="691"/>
      <c r="K21" s="686"/>
    </row>
    <row r="22" spans="1:11" customFormat="1" ht="30" customHeight="1" thickBot="1">
      <c r="A22" s="679">
        <v>4</v>
      </c>
      <c r="B22" s="1234" t="s">
        <v>683</v>
      </c>
      <c r="C22" s="1235"/>
      <c r="D22" s="688"/>
      <c r="E22" s="692"/>
      <c r="F22" s="693"/>
      <c r="G22" s="692"/>
      <c r="H22" s="693"/>
      <c r="I22" s="692"/>
      <c r="J22" s="694"/>
      <c r="K22" s="689"/>
    </row>
    <row r="23" spans="1:11" customFormat="1" ht="15" customHeight="1"/>
    <row r="24" spans="1:11" ht="15" thickBot="1">
      <c r="A24" s="675" t="s">
        <v>1252</v>
      </c>
      <c r="B24" s="508"/>
      <c r="C24" s="508"/>
      <c r="D24" s="508"/>
      <c r="E24" s="508"/>
      <c r="F24" s="508"/>
      <c r="G24" s="508"/>
      <c r="H24" s="508"/>
      <c r="I24" s="508"/>
      <c r="J24" s="508"/>
      <c r="K24" s="508"/>
    </row>
    <row r="25" spans="1:11" ht="30" customHeight="1">
      <c r="A25" s="666">
        <v>1</v>
      </c>
      <c r="B25" s="1230" t="s">
        <v>1253</v>
      </c>
      <c r="C25" s="1231"/>
      <c r="D25" s="1232"/>
      <c r="E25" s="1233"/>
      <c r="F25" s="680"/>
      <c r="G25" s="680"/>
      <c r="H25" s="1233"/>
      <c r="I25" s="1233"/>
      <c r="J25" s="344"/>
      <c r="K25" s="345"/>
    </row>
    <row r="26" spans="1:11" ht="30" customHeight="1" thickBot="1">
      <c r="A26" s="695">
        <v>2</v>
      </c>
      <c r="B26" s="1234" t="s">
        <v>1254</v>
      </c>
      <c r="C26" s="1235"/>
      <c r="D26" s="696"/>
      <c r="E26" s="697"/>
      <c r="F26" s="697"/>
      <c r="G26" s="697"/>
      <c r="H26" s="697"/>
      <c r="I26" s="697"/>
      <c r="J26" s="697"/>
      <c r="K26" s="698"/>
    </row>
    <row r="29" spans="1:11">
      <c r="E29" s="1" t="s">
        <v>1256</v>
      </c>
    </row>
    <row r="30" spans="1:11">
      <c r="E30" s="1" t="s">
        <v>1257</v>
      </c>
    </row>
    <row r="31" spans="1:11">
      <c r="F31" s="1" t="s">
        <v>1260</v>
      </c>
      <c r="G31" s="1" t="s">
        <v>1261</v>
      </c>
    </row>
    <row r="32" spans="1:11">
      <c r="G32" s="1" t="s">
        <v>1262</v>
      </c>
    </row>
    <row r="33" spans="1:11">
      <c r="G33" s="1" t="s">
        <v>1263</v>
      </c>
    </row>
    <row r="34" spans="1:11">
      <c r="G34" s="1" t="s">
        <v>1264</v>
      </c>
    </row>
    <row r="35" spans="1:11">
      <c r="A35" s="589"/>
      <c r="B35" s="589"/>
      <c r="C35" s="589"/>
      <c r="D35" s="589"/>
      <c r="E35" s="589"/>
      <c r="F35" s="589"/>
      <c r="G35" s="589"/>
      <c r="H35" s="589"/>
      <c r="I35" s="589"/>
      <c r="J35" s="589"/>
      <c r="K35" s="589"/>
    </row>
    <row r="36" spans="1:11">
      <c r="A36" s="699" t="s">
        <v>1255</v>
      </c>
      <c r="B36" s="589"/>
      <c r="C36" s="589"/>
      <c r="D36" s="589"/>
      <c r="E36" s="589"/>
      <c r="F36" s="589"/>
      <c r="G36" s="589"/>
      <c r="H36" s="589"/>
      <c r="I36" s="589"/>
      <c r="J36" s="589"/>
      <c r="K36" s="589"/>
    </row>
    <row r="37" spans="1:11">
      <c r="A37" s="699" t="s">
        <v>1255</v>
      </c>
      <c r="B37"/>
      <c r="C37"/>
      <c r="D37"/>
      <c r="E37"/>
      <c r="F37"/>
      <c r="G37"/>
      <c r="H37"/>
      <c r="I37"/>
      <c r="J37"/>
      <c r="K37"/>
    </row>
    <row r="38" spans="1:11">
      <c r="A38" s="699" t="s">
        <v>1258</v>
      </c>
      <c r="B38"/>
      <c r="C38"/>
      <c r="D38"/>
      <c r="E38"/>
      <c r="F38"/>
      <c r="G38"/>
      <c r="H38"/>
      <c r="I38"/>
      <c r="J38"/>
      <c r="K38"/>
    </row>
    <row r="39" spans="1:11">
      <c r="A39" s="699" t="s">
        <v>1259</v>
      </c>
      <c r="B39"/>
      <c r="C39"/>
      <c r="D39"/>
      <c r="E39"/>
      <c r="F39"/>
      <c r="G39"/>
      <c r="H39"/>
      <c r="I39"/>
      <c r="J39"/>
      <c r="K39"/>
    </row>
    <row r="40" spans="1:11">
      <c r="A40" t="s">
        <v>301</v>
      </c>
      <c r="B40"/>
      <c r="C40"/>
      <c r="D40"/>
      <c r="E40"/>
      <c r="F40"/>
      <c r="G40"/>
      <c r="H40"/>
      <c r="I40"/>
      <c r="J40"/>
      <c r="K40"/>
    </row>
    <row r="41" spans="1:11">
      <c r="A41" s="589"/>
      <c r="B41"/>
      <c r="C41"/>
      <c r="D41"/>
      <c r="E41"/>
      <c r="F41"/>
      <c r="G41"/>
      <c r="H41"/>
      <c r="I41"/>
      <c r="J41"/>
      <c r="K41"/>
    </row>
    <row r="42" spans="1:11">
      <c r="A42" s="589"/>
      <c r="B42"/>
      <c r="C42"/>
      <c r="D42"/>
      <c r="E42"/>
      <c r="F42"/>
      <c r="G42"/>
      <c r="H42"/>
      <c r="I42"/>
      <c r="J42"/>
      <c r="K42"/>
    </row>
    <row r="43" spans="1:11">
      <c r="A43" s="589"/>
      <c r="B43"/>
      <c r="C43"/>
      <c r="D43"/>
      <c r="E43"/>
      <c r="F43"/>
      <c r="G43"/>
      <c r="H43"/>
      <c r="I43"/>
      <c r="J43"/>
      <c r="K43"/>
    </row>
    <row r="44" spans="1:11">
      <c r="A44" s="589"/>
      <c r="B44"/>
      <c r="C44"/>
      <c r="D44"/>
      <c r="E44"/>
      <c r="F44"/>
      <c r="G44"/>
      <c r="H44"/>
      <c r="I44"/>
      <c r="J44"/>
      <c r="K44"/>
    </row>
    <row r="45" spans="1:11">
      <c r="A45" s="589"/>
      <c r="B45"/>
      <c r="C45"/>
      <c r="D45"/>
      <c r="E45"/>
      <c r="F45"/>
      <c r="G45"/>
      <c r="H45"/>
      <c r="I45"/>
      <c r="J45"/>
      <c r="K45"/>
    </row>
    <row r="46" spans="1:11">
      <c r="A46" s="589"/>
      <c r="B46" s="589"/>
      <c r="C46" s="589"/>
      <c r="D46" s="589"/>
      <c r="E46" s="589"/>
      <c r="F46" s="589"/>
      <c r="G46" s="589"/>
      <c r="H46" s="589"/>
      <c r="I46" s="589"/>
      <c r="J46" s="589"/>
      <c r="K46" s="589"/>
    </row>
    <row r="47" spans="1:11">
      <c r="A47" s="589"/>
      <c r="B47" s="589"/>
      <c r="C47" s="589"/>
      <c r="D47" s="589"/>
      <c r="E47" s="589"/>
      <c r="F47" s="589"/>
      <c r="G47" s="589"/>
      <c r="H47" s="589"/>
      <c r="I47" s="589"/>
      <c r="J47" s="589"/>
      <c r="K47" s="589"/>
    </row>
    <row r="48" spans="1:11">
      <c r="A48" s="589"/>
      <c r="B48" s="589"/>
      <c r="C48" s="589"/>
      <c r="D48" s="589"/>
      <c r="E48" s="589"/>
      <c r="F48" s="589"/>
      <c r="G48" s="589"/>
      <c r="H48" s="589"/>
      <c r="I48" s="589"/>
      <c r="J48" s="589"/>
      <c r="K48" s="589"/>
    </row>
    <row r="49" spans="1:11">
      <c r="A49" s="589"/>
      <c r="B49" s="589"/>
      <c r="C49" s="589"/>
      <c r="D49" s="589"/>
      <c r="E49" s="589"/>
      <c r="F49" s="589"/>
      <c r="G49" s="589"/>
      <c r="H49" s="589"/>
      <c r="I49" s="589"/>
      <c r="J49" s="589"/>
      <c r="K49" s="589"/>
    </row>
    <row r="50" spans="1:11">
      <c r="A50" s="589"/>
      <c r="B50" s="589"/>
      <c r="C50" s="589"/>
      <c r="D50" s="589"/>
      <c r="E50" s="589"/>
      <c r="F50" s="589"/>
      <c r="G50" s="589"/>
      <c r="H50" s="589"/>
      <c r="I50" s="589"/>
      <c r="J50" s="589"/>
      <c r="K50" s="589"/>
    </row>
    <row r="51" spans="1:11">
      <c r="A51" s="589"/>
      <c r="B51" s="589"/>
      <c r="C51" s="589"/>
      <c r="D51" s="589"/>
      <c r="E51" s="589"/>
      <c r="F51" s="589"/>
      <c r="G51" s="589"/>
      <c r="H51" s="589"/>
      <c r="I51" s="589"/>
      <c r="J51" s="589"/>
      <c r="K51" s="589"/>
    </row>
  </sheetData>
  <mergeCells count="39">
    <mergeCell ref="B9:C9"/>
    <mergeCell ref="B12:C12"/>
    <mergeCell ref="B13:C13"/>
    <mergeCell ref="D12:E12"/>
    <mergeCell ref="J12:K12"/>
    <mergeCell ref="H12:I12"/>
    <mergeCell ref="F12:G12"/>
    <mergeCell ref="D13:E13"/>
    <mergeCell ref="J13:K13"/>
    <mergeCell ref="H13:I13"/>
    <mergeCell ref="F13:G13"/>
    <mergeCell ref="D7:E7"/>
    <mergeCell ref="H7:I7"/>
    <mergeCell ref="A3:K3"/>
    <mergeCell ref="B7:C7"/>
    <mergeCell ref="B8:C8"/>
    <mergeCell ref="B20:C20"/>
    <mergeCell ref="H14:I14"/>
    <mergeCell ref="H15:I15"/>
    <mergeCell ref="H16:I16"/>
    <mergeCell ref="B15:C15"/>
    <mergeCell ref="B14:C14"/>
    <mergeCell ref="B16:C16"/>
    <mergeCell ref="B19:C19"/>
    <mergeCell ref="J16:K16"/>
    <mergeCell ref="J15:K15"/>
    <mergeCell ref="J14:K14"/>
    <mergeCell ref="D14:E14"/>
    <mergeCell ref="D15:E15"/>
    <mergeCell ref="D16:E16"/>
    <mergeCell ref="F16:G16"/>
    <mergeCell ref="F15:G15"/>
    <mergeCell ref="F14:G14"/>
    <mergeCell ref="B25:C25"/>
    <mergeCell ref="D25:E25"/>
    <mergeCell ref="H25:I25"/>
    <mergeCell ref="B26:C26"/>
    <mergeCell ref="B21:C21"/>
    <mergeCell ref="B22:C22"/>
  </mergeCells>
  <phoneticPr fontId="3"/>
  <pageMargins left="0.78740157480314965" right="0.39370078740157483" top="0.78740157480314965" bottom="0.78740157480314965" header="0.51181102362204722" footer="0.51181102362204722"/>
  <pageSetup paperSize="9" orientation="portrait" horizontalDpi="200" verticalDpi="200"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54"/>
  <sheetViews>
    <sheetView view="pageBreakPreview" zoomScaleNormal="100" zoomScaleSheetLayoutView="100" workbookViewId="0">
      <selection activeCell="M8" sqref="M8"/>
    </sheetView>
  </sheetViews>
  <sheetFormatPr defaultColWidth="9" defaultRowHeight="14.25"/>
  <cols>
    <col min="1" max="5" width="9" style="289"/>
    <col min="6" max="6" width="3" style="289" customWidth="1"/>
    <col min="7" max="9" width="9" style="289"/>
    <col min="10" max="10" width="9.25" style="289" customWidth="1"/>
    <col min="11" max="11" width="3.125" style="289" customWidth="1"/>
    <col min="12" max="16384" width="9" style="289"/>
  </cols>
  <sheetData>
    <row r="1" spans="1:11">
      <c r="K1" s="290" t="s">
        <v>1093</v>
      </c>
    </row>
    <row r="4" spans="1:11" ht="28.5">
      <c r="A4" s="917" t="s">
        <v>191</v>
      </c>
      <c r="B4" s="917"/>
      <c r="C4" s="917"/>
      <c r="D4" s="917"/>
      <c r="E4" s="917"/>
      <c r="F4" s="917"/>
      <c r="G4" s="917"/>
      <c r="H4" s="917"/>
      <c r="I4" s="917"/>
      <c r="J4" s="917"/>
    </row>
    <row r="5" spans="1:11" ht="14.25" customHeight="1">
      <c r="A5" s="174"/>
      <c r="B5" s="174"/>
      <c r="C5" s="174"/>
      <c r="D5" s="174"/>
      <c r="E5" s="174"/>
      <c r="F5" s="174"/>
      <c r="G5" s="174"/>
      <c r="H5" s="174"/>
      <c r="I5" s="174"/>
      <c r="J5" s="174"/>
    </row>
    <row r="6" spans="1:11" ht="14.25" customHeight="1">
      <c r="A6" s="174"/>
      <c r="B6" s="174"/>
      <c r="C6" s="174"/>
      <c r="D6" s="174"/>
      <c r="E6" s="174"/>
      <c r="F6" s="174"/>
      <c r="G6" s="174"/>
      <c r="H6" s="174"/>
      <c r="I6" s="174"/>
      <c r="J6" s="174"/>
    </row>
    <row r="7" spans="1:11" ht="14.25" customHeight="1">
      <c r="A7" s="291"/>
      <c r="B7" s="174"/>
      <c r="C7" s="174"/>
      <c r="D7" s="174"/>
      <c r="E7" s="174"/>
      <c r="F7" s="174"/>
      <c r="G7" s="174"/>
      <c r="H7" s="174"/>
      <c r="I7" s="174"/>
      <c r="J7" s="174"/>
    </row>
    <row r="8" spans="1:11" ht="18" customHeight="1">
      <c r="A8" s="292" t="s">
        <v>1556</v>
      </c>
      <c r="B8" s="174"/>
      <c r="C8" s="174"/>
      <c r="D8" s="174"/>
      <c r="E8" s="174"/>
      <c r="F8" s="174"/>
      <c r="G8" s="174"/>
      <c r="H8" s="174"/>
      <c r="I8" s="174"/>
      <c r="J8" s="174"/>
    </row>
    <row r="9" spans="1:11" ht="18" customHeight="1">
      <c r="A9" s="293" t="s">
        <v>1557</v>
      </c>
      <c r="B9" s="174"/>
      <c r="C9" s="174"/>
      <c r="D9" s="174"/>
      <c r="E9" s="174"/>
      <c r="F9" s="174"/>
      <c r="G9" s="174"/>
      <c r="H9" s="174"/>
      <c r="I9" s="174"/>
      <c r="J9" s="174"/>
    </row>
    <row r="10" spans="1:11" ht="18" customHeight="1">
      <c r="A10" s="293" t="s">
        <v>1062</v>
      </c>
      <c r="B10" s="174"/>
      <c r="C10" s="174"/>
      <c r="D10" s="174"/>
      <c r="E10" s="174"/>
      <c r="F10" s="174"/>
      <c r="G10" s="174"/>
      <c r="H10" s="174"/>
      <c r="I10" s="174"/>
      <c r="J10" s="174"/>
    </row>
    <row r="11" spans="1:11" ht="14.25" customHeight="1">
      <c r="A11" s="291"/>
      <c r="B11" s="174"/>
      <c r="C11" s="174"/>
      <c r="D11" s="174"/>
      <c r="E11" s="174"/>
      <c r="F11" s="174"/>
      <c r="G11" s="174"/>
      <c r="H11" s="174"/>
      <c r="I11" s="174"/>
      <c r="J11" s="174"/>
    </row>
    <row r="12" spans="1:11" ht="14.25" customHeight="1">
      <c r="A12" s="291"/>
      <c r="B12" s="174"/>
      <c r="C12" s="174"/>
      <c r="D12" s="174"/>
      <c r="E12" s="174"/>
      <c r="F12" s="174"/>
      <c r="G12" s="174"/>
      <c r="H12" s="174"/>
      <c r="I12" s="174"/>
      <c r="J12" s="174"/>
    </row>
    <row r="13" spans="1:11" ht="14.25" customHeight="1">
      <c r="A13" s="1255" t="s">
        <v>1394</v>
      </c>
      <c r="B13" s="1255"/>
      <c r="C13" s="1255"/>
      <c r="D13" s="174"/>
      <c r="E13" s="174"/>
      <c r="F13" s="174"/>
      <c r="G13" s="174"/>
      <c r="H13" s="174"/>
      <c r="I13" s="174"/>
      <c r="J13" s="174"/>
    </row>
    <row r="14" spans="1:11" ht="14.25" customHeight="1">
      <c r="A14" s="291"/>
      <c r="B14" s="174"/>
      <c r="C14" s="174"/>
      <c r="D14" s="174"/>
      <c r="E14" s="174"/>
      <c r="F14" s="174"/>
      <c r="G14" s="174"/>
      <c r="H14" s="174"/>
      <c r="I14" s="174"/>
      <c r="J14" s="174"/>
    </row>
    <row r="15" spans="1:11" ht="14.25" customHeight="1">
      <c r="A15" s="291"/>
      <c r="B15" s="174"/>
      <c r="C15" s="174"/>
      <c r="D15" s="174"/>
      <c r="E15" s="353" t="s">
        <v>192</v>
      </c>
      <c r="F15" s="353"/>
      <c r="G15" s="292" t="s">
        <v>599</v>
      </c>
      <c r="H15" s="291"/>
      <c r="I15" s="291"/>
      <c r="J15" s="291"/>
    </row>
    <row r="16" spans="1:11" ht="14.25" customHeight="1">
      <c r="A16" s="291"/>
      <c r="B16" s="174"/>
      <c r="C16" s="174"/>
      <c r="D16" s="174"/>
      <c r="E16" s="353"/>
      <c r="F16" s="353"/>
      <c r="G16" s="291"/>
      <c r="H16" s="291"/>
      <c r="I16" s="291"/>
      <c r="J16" s="291"/>
    </row>
    <row r="17" spans="1:10" ht="14.25" customHeight="1">
      <c r="A17" s="291"/>
      <c r="B17" s="174"/>
      <c r="C17" s="174"/>
      <c r="D17" s="174"/>
      <c r="E17" s="353"/>
      <c r="F17" s="353"/>
      <c r="G17" s="291"/>
      <c r="H17" s="291"/>
      <c r="I17" s="291"/>
      <c r="J17" s="291"/>
    </row>
    <row r="18" spans="1:10" ht="14.25" customHeight="1">
      <c r="A18" s="291"/>
      <c r="B18" s="174"/>
      <c r="C18" s="174"/>
      <c r="D18" s="174"/>
      <c r="E18" s="353"/>
      <c r="F18" s="353"/>
      <c r="G18" s="291"/>
      <c r="H18" s="291"/>
      <c r="I18" s="291"/>
      <c r="J18" s="291"/>
    </row>
    <row r="19" spans="1:10" ht="14.25" customHeight="1">
      <c r="A19" s="291"/>
      <c r="B19" s="174"/>
      <c r="C19" s="174"/>
      <c r="D19" s="174"/>
      <c r="E19" s="353" t="s">
        <v>533</v>
      </c>
      <c r="F19" s="353"/>
      <c r="G19" s="1256">
        <f>入力シート!C22</f>
        <v>0</v>
      </c>
      <c r="H19" s="1256"/>
      <c r="I19" s="1256"/>
      <c r="J19" s="1256"/>
    </row>
    <row r="20" spans="1:10" ht="14.25" customHeight="1">
      <c r="A20" s="291"/>
      <c r="B20" s="174"/>
      <c r="C20" s="174"/>
      <c r="D20" s="174"/>
      <c r="E20" s="353"/>
      <c r="F20" s="353"/>
      <c r="G20" s="1256"/>
      <c r="H20" s="1256"/>
      <c r="I20" s="1256"/>
      <c r="J20" s="1256"/>
    </row>
    <row r="21" spans="1:10" ht="14.25" customHeight="1">
      <c r="A21" s="291"/>
      <c r="B21" s="174"/>
      <c r="C21" s="174"/>
      <c r="D21" s="174"/>
      <c r="E21" s="353"/>
      <c r="F21" s="353"/>
      <c r="G21" s="291"/>
      <c r="H21" s="291"/>
      <c r="I21" s="291"/>
      <c r="J21" s="291"/>
    </row>
    <row r="22" spans="1:10" ht="14.25" customHeight="1">
      <c r="A22" s="291"/>
      <c r="B22" s="174"/>
      <c r="C22" s="174"/>
      <c r="D22" s="174"/>
      <c r="E22" s="353"/>
      <c r="F22" s="353"/>
      <c r="G22" s="291"/>
      <c r="H22" s="291"/>
      <c r="I22" s="291"/>
      <c r="J22" s="291"/>
    </row>
    <row r="23" spans="1:10" ht="14.25" customHeight="1">
      <c r="A23" s="291"/>
      <c r="B23" s="174"/>
      <c r="C23" s="174"/>
      <c r="D23" s="174"/>
      <c r="E23" s="353" t="s">
        <v>540</v>
      </c>
      <c r="F23" s="353"/>
      <c r="G23" s="1072">
        <f>入力シート!C29</f>
        <v>0</v>
      </c>
      <c r="H23" s="1072"/>
      <c r="I23" s="1072"/>
      <c r="J23" s="1072"/>
    </row>
    <row r="24" spans="1:10" ht="14.25" customHeight="1">
      <c r="A24" s="291"/>
      <c r="B24" s="174"/>
      <c r="C24" s="174"/>
      <c r="D24" s="174"/>
      <c r="E24" s="353"/>
      <c r="F24" s="353"/>
      <c r="G24" s="291"/>
      <c r="H24" s="291"/>
      <c r="I24" s="291"/>
      <c r="J24" s="291"/>
    </row>
    <row r="25" spans="1:10" ht="14.25" customHeight="1">
      <c r="A25" s="291"/>
      <c r="B25" s="174"/>
      <c r="C25" s="174"/>
      <c r="D25" s="174"/>
      <c r="E25" s="353"/>
      <c r="F25" s="353"/>
      <c r="G25" s="291"/>
      <c r="H25" s="291"/>
      <c r="I25" s="291"/>
      <c r="J25" s="291"/>
    </row>
    <row r="26" spans="1:10" ht="14.25" customHeight="1">
      <c r="A26" s="291"/>
      <c r="B26" s="174"/>
      <c r="C26" s="174"/>
      <c r="D26" s="174"/>
      <c r="E26" s="174"/>
      <c r="F26" s="174"/>
      <c r="G26" s="174"/>
      <c r="H26" s="174"/>
      <c r="I26" s="174"/>
      <c r="J26" s="174"/>
    </row>
    <row r="27" spans="1:10" ht="14.25" customHeight="1">
      <c r="A27" s="291"/>
      <c r="B27" s="174"/>
      <c r="C27" s="174"/>
      <c r="D27" s="174"/>
      <c r="E27" s="353" t="s">
        <v>544</v>
      </c>
      <c r="F27" s="293"/>
      <c r="G27" s="280">
        <f>入力シート!C8</f>
        <v>0</v>
      </c>
      <c r="H27" s="280">
        <f>入力シート!C10</f>
        <v>0</v>
      </c>
      <c r="J27" s="289" t="s">
        <v>513</v>
      </c>
    </row>
    <row r="28" spans="1:10" ht="14.25" customHeight="1">
      <c r="A28" s="291"/>
      <c r="B28" s="174"/>
      <c r="C28" s="174"/>
      <c r="D28" s="174"/>
      <c r="E28" s="174"/>
      <c r="F28" s="174"/>
      <c r="G28" s="174"/>
      <c r="H28" s="174"/>
      <c r="I28" s="174"/>
      <c r="J28" s="174"/>
    </row>
    <row r="31" spans="1:10">
      <c r="A31" s="1257"/>
      <c r="B31" s="1257"/>
      <c r="C31" s="1257"/>
      <c r="D31" s="1257"/>
      <c r="E31" s="291" t="s">
        <v>515</v>
      </c>
    </row>
    <row r="36" spans="1:10">
      <c r="A36" s="293"/>
      <c r="B36" s="293"/>
      <c r="C36" s="293"/>
      <c r="D36" s="293"/>
      <c r="E36" s="293"/>
      <c r="F36" s="293"/>
      <c r="G36" s="293"/>
      <c r="H36" s="293"/>
      <c r="I36" s="293"/>
      <c r="J36" s="293"/>
    </row>
    <row r="37" spans="1:10">
      <c r="A37" s="289" t="s">
        <v>683</v>
      </c>
    </row>
    <row r="38" spans="1:10">
      <c r="A38" s="289" t="s">
        <v>193</v>
      </c>
    </row>
    <row r="39" spans="1:10" ht="14.25" customHeight="1"/>
    <row r="40" spans="1:10" ht="14.25" customHeight="1">
      <c r="A40" s="295" t="s">
        <v>194</v>
      </c>
      <c r="B40" s="295"/>
      <c r="C40" s="295"/>
      <c r="D40" s="295"/>
      <c r="E40" s="295"/>
      <c r="F40" s="295"/>
      <c r="G40" s="295"/>
      <c r="H40" s="295"/>
      <c r="I40" s="295"/>
    </row>
    <row r="41" spans="1:10" ht="14.25" customHeight="1">
      <c r="A41" s="295" t="s">
        <v>195</v>
      </c>
      <c r="B41" s="295"/>
      <c r="C41" s="295"/>
      <c r="D41" s="295"/>
      <c r="E41" s="295"/>
      <c r="F41" s="295"/>
      <c r="G41" s="295"/>
      <c r="H41" s="295"/>
      <c r="I41" s="295"/>
    </row>
    <row r="42" spans="1:10">
      <c r="A42" s="295" t="s">
        <v>196</v>
      </c>
      <c r="B42" s="295"/>
      <c r="C42" s="295"/>
      <c r="D42" s="298"/>
      <c r="E42" s="298"/>
      <c r="F42" s="298"/>
      <c r="G42" s="298"/>
      <c r="H42" s="298"/>
      <c r="I42" s="295"/>
      <c r="J42" s="295"/>
    </row>
    <row r="43" spans="1:10">
      <c r="A43" s="295" t="s">
        <v>197</v>
      </c>
      <c r="B43" s="295"/>
      <c r="C43" s="295"/>
      <c r="D43" s="298"/>
      <c r="E43" s="298"/>
      <c r="F43" s="298"/>
      <c r="G43" s="298"/>
      <c r="H43" s="298"/>
      <c r="I43" s="295"/>
      <c r="J43" s="295"/>
    </row>
    <row r="44" spans="1:10">
      <c r="A44" s="295"/>
      <c r="B44" s="295"/>
      <c r="C44" s="295"/>
      <c r="D44" s="298"/>
      <c r="E44" s="298"/>
      <c r="F44" s="298"/>
      <c r="G44" s="298"/>
      <c r="H44" s="298"/>
      <c r="I44" s="295"/>
      <c r="J44" s="295"/>
    </row>
    <row r="45" spans="1:10">
      <c r="A45" s="295" t="s">
        <v>198</v>
      </c>
      <c r="B45" s="295"/>
      <c r="C45" s="295"/>
      <c r="D45" s="298"/>
      <c r="E45" s="298"/>
      <c r="F45" s="298"/>
      <c r="G45" s="298"/>
      <c r="H45" s="298"/>
      <c r="I45" s="295"/>
      <c r="J45" s="295"/>
    </row>
    <row r="46" spans="1:10">
      <c r="B46" s="296"/>
      <c r="C46" s="292"/>
      <c r="D46" s="295"/>
      <c r="E46" s="295"/>
      <c r="F46" s="295"/>
      <c r="G46" s="295"/>
      <c r="H46" s="295"/>
      <c r="I46" s="295"/>
      <c r="J46" s="295"/>
    </row>
    <row r="47" spans="1:10">
      <c r="B47" s="296"/>
      <c r="C47" s="292"/>
    </row>
    <row r="49" spans="5:8">
      <c r="E49" s="290"/>
      <c r="F49" s="290"/>
      <c r="G49" s="288"/>
    </row>
    <row r="54" spans="5:8">
      <c r="E54" s="290"/>
      <c r="F54" s="290"/>
      <c r="G54" s="280"/>
      <c r="H54" s="280"/>
    </row>
  </sheetData>
  <mergeCells count="5">
    <mergeCell ref="A4:J4"/>
    <mergeCell ref="A13:C13"/>
    <mergeCell ref="G23:J23"/>
    <mergeCell ref="G19:J20"/>
    <mergeCell ref="A31:D31"/>
  </mergeCells>
  <phoneticPr fontId="3"/>
  <pageMargins left="0.78740157480314965" right="0.47244094488188981"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S96"/>
  <sheetViews>
    <sheetView view="pageBreakPreview" topLeftCell="A82" zoomScaleNormal="75" zoomScaleSheetLayoutView="100" workbookViewId="0">
      <selection activeCell="T89" sqref="T89"/>
    </sheetView>
  </sheetViews>
  <sheetFormatPr defaultColWidth="5.625" defaultRowHeight="13.5"/>
  <cols>
    <col min="1" max="2" width="4.125" style="354" customWidth="1"/>
    <col min="3" max="3" width="3.25" style="382" customWidth="1"/>
    <col min="4" max="4" width="2.625" style="552" customWidth="1"/>
    <col min="5" max="5" width="3.25" style="382" customWidth="1"/>
    <col min="6" max="6" width="2.625" style="552" customWidth="1"/>
    <col min="7" max="7" width="3.25" style="382" customWidth="1"/>
    <col min="8" max="8" width="2.625" style="552" customWidth="1"/>
    <col min="9" max="9" width="3.25" style="382" customWidth="1"/>
    <col min="10" max="10" width="2.625" style="552" customWidth="1"/>
    <col min="11" max="11" width="3.25" style="382" customWidth="1"/>
    <col min="12" max="12" width="2.625" style="552" customWidth="1"/>
    <col min="13" max="13" width="3.25" style="382" customWidth="1"/>
    <col min="14" max="14" width="2.625" style="552" customWidth="1"/>
    <col min="15" max="15" width="3.25" style="382" customWidth="1"/>
    <col min="16" max="16" width="2.625" style="553" customWidth="1"/>
    <col min="17" max="17" width="3.25" style="382" customWidth="1"/>
    <col min="18" max="18" width="2.625" style="552" customWidth="1"/>
    <col min="19" max="19" width="3.25" style="382" customWidth="1"/>
    <col min="20" max="20" width="2.625" style="552" customWidth="1"/>
    <col min="21" max="21" width="3.25" style="382" customWidth="1"/>
    <col min="22" max="22" width="2.625" style="552" customWidth="1"/>
    <col min="23" max="23" width="3.25" style="382" customWidth="1"/>
    <col min="24" max="24" width="2.625" style="552" customWidth="1"/>
    <col min="25" max="25" width="3.25" style="382" customWidth="1"/>
    <col min="26" max="26" width="2.625" style="552" customWidth="1"/>
    <col min="27" max="27" width="3.25" style="382" customWidth="1"/>
    <col min="28" max="28" width="2.625" style="552" customWidth="1"/>
    <col min="29" max="29" width="3.25" style="382" customWidth="1"/>
    <col min="30" max="30" width="2.625" style="552" customWidth="1"/>
    <col min="31" max="31" width="3.25" style="382" customWidth="1"/>
    <col min="32" max="32" width="2.625" style="552" customWidth="1"/>
    <col min="33" max="33" width="3.25" style="382" customWidth="1"/>
    <col min="34" max="34" width="2.75" style="552" customWidth="1"/>
    <col min="35" max="35" width="3.25" style="382" customWidth="1"/>
    <col min="36" max="36" width="2.625" style="552" customWidth="1"/>
    <col min="37" max="37" width="3.25" style="382" customWidth="1"/>
    <col min="38" max="38" width="2.625" style="552" customWidth="1"/>
    <col min="39" max="39" width="3.25" style="382" customWidth="1"/>
    <col min="40" max="40" width="2.625" style="552" customWidth="1"/>
    <col min="41" max="41" width="3.25" style="382" customWidth="1"/>
    <col min="42" max="42" width="2.625" style="553" customWidth="1"/>
    <col min="43" max="43" width="3.625" style="354" customWidth="1"/>
    <col min="44" max="45" width="2.625" style="354" customWidth="1"/>
    <col min="46" max="48" width="3.5" style="354" customWidth="1"/>
    <col min="49" max="256" width="5.625" style="354"/>
    <col min="257" max="258" width="4.125" style="354" customWidth="1"/>
    <col min="259" max="259" width="3.25" style="354" customWidth="1"/>
    <col min="260" max="260" width="2.625" style="354" customWidth="1"/>
    <col min="261" max="261" width="3.25" style="354" customWidth="1"/>
    <col min="262" max="262" width="2.625" style="354" customWidth="1"/>
    <col min="263" max="263" width="3.25" style="354" customWidth="1"/>
    <col min="264" max="264" width="2.625" style="354" customWidth="1"/>
    <col min="265" max="265" width="3.25" style="354" customWidth="1"/>
    <col min="266" max="266" width="2.625" style="354" customWidth="1"/>
    <col min="267" max="267" width="3.25" style="354" customWidth="1"/>
    <col min="268" max="268" width="2.625" style="354" customWidth="1"/>
    <col min="269" max="269" width="3.25" style="354" customWidth="1"/>
    <col min="270" max="270" width="2.625" style="354" customWidth="1"/>
    <col min="271" max="271" width="3.25" style="354" customWidth="1"/>
    <col min="272" max="272" width="2.625" style="354" customWidth="1"/>
    <col min="273" max="273" width="3.25" style="354" customWidth="1"/>
    <col min="274" max="274" width="2.625" style="354" customWidth="1"/>
    <col min="275" max="275" width="3.25" style="354" customWidth="1"/>
    <col min="276" max="276" width="2.625" style="354" customWidth="1"/>
    <col min="277" max="277" width="3.25" style="354" customWidth="1"/>
    <col min="278" max="278" width="2.625" style="354" customWidth="1"/>
    <col min="279" max="279" width="3.25" style="354" customWidth="1"/>
    <col min="280" max="280" width="2.625" style="354" customWidth="1"/>
    <col min="281" max="281" width="3.25" style="354" customWidth="1"/>
    <col min="282" max="282" width="2.625" style="354" customWidth="1"/>
    <col min="283" max="283" width="3.25" style="354" customWidth="1"/>
    <col min="284" max="284" width="2.625" style="354" customWidth="1"/>
    <col min="285" max="285" width="3.25" style="354" customWidth="1"/>
    <col min="286" max="286" width="2.625" style="354" customWidth="1"/>
    <col min="287" max="287" width="3.25" style="354" customWidth="1"/>
    <col min="288" max="288" width="2.625" style="354" customWidth="1"/>
    <col min="289" max="289" width="3.25" style="354" customWidth="1"/>
    <col min="290" max="290" width="2.75" style="354" customWidth="1"/>
    <col min="291" max="291" width="3.25" style="354" customWidth="1"/>
    <col min="292" max="292" width="2.625" style="354" customWidth="1"/>
    <col min="293" max="293" width="3.25" style="354" customWidth="1"/>
    <col min="294" max="294" width="2.625" style="354" customWidth="1"/>
    <col min="295" max="295" width="3.25" style="354" customWidth="1"/>
    <col min="296" max="296" width="2.625" style="354" customWidth="1"/>
    <col min="297" max="297" width="3.25" style="354" customWidth="1"/>
    <col min="298" max="298" width="2.625" style="354" customWidth="1"/>
    <col min="299" max="299" width="3.625" style="354" customWidth="1"/>
    <col min="300" max="301" width="2.625" style="354" customWidth="1"/>
    <col min="302" max="304" width="3.5" style="354" customWidth="1"/>
    <col min="305" max="512" width="5.625" style="354"/>
    <col min="513" max="514" width="4.125" style="354" customWidth="1"/>
    <col min="515" max="515" width="3.25" style="354" customWidth="1"/>
    <col min="516" max="516" width="2.625" style="354" customWidth="1"/>
    <col min="517" max="517" width="3.25" style="354" customWidth="1"/>
    <col min="518" max="518" width="2.625" style="354" customWidth="1"/>
    <col min="519" max="519" width="3.25" style="354" customWidth="1"/>
    <col min="520" max="520" width="2.625" style="354" customWidth="1"/>
    <col min="521" max="521" width="3.25" style="354" customWidth="1"/>
    <col min="522" max="522" width="2.625" style="354" customWidth="1"/>
    <col min="523" max="523" width="3.25" style="354" customWidth="1"/>
    <col min="524" max="524" width="2.625" style="354" customWidth="1"/>
    <col min="525" max="525" width="3.25" style="354" customWidth="1"/>
    <col min="526" max="526" width="2.625" style="354" customWidth="1"/>
    <col min="527" max="527" width="3.25" style="354" customWidth="1"/>
    <col min="528" max="528" width="2.625" style="354" customWidth="1"/>
    <col min="529" max="529" width="3.25" style="354" customWidth="1"/>
    <col min="530" max="530" width="2.625" style="354" customWidth="1"/>
    <col min="531" max="531" width="3.25" style="354" customWidth="1"/>
    <col min="532" max="532" width="2.625" style="354" customWidth="1"/>
    <col min="533" max="533" width="3.25" style="354" customWidth="1"/>
    <col min="534" max="534" width="2.625" style="354" customWidth="1"/>
    <col min="535" max="535" width="3.25" style="354" customWidth="1"/>
    <col min="536" max="536" width="2.625" style="354" customWidth="1"/>
    <col min="537" max="537" width="3.25" style="354" customWidth="1"/>
    <col min="538" max="538" width="2.625" style="354" customWidth="1"/>
    <col min="539" max="539" width="3.25" style="354" customWidth="1"/>
    <col min="540" max="540" width="2.625" style="354" customWidth="1"/>
    <col min="541" max="541" width="3.25" style="354" customWidth="1"/>
    <col min="542" max="542" width="2.625" style="354" customWidth="1"/>
    <col min="543" max="543" width="3.25" style="354" customWidth="1"/>
    <col min="544" max="544" width="2.625" style="354" customWidth="1"/>
    <col min="545" max="545" width="3.25" style="354" customWidth="1"/>
    <col min="546" max="546" width="2.75" style="354" customWidth="1"/>
    <col min="547" max="547" width="3.25" style="354" customWidth="1"/>
    <col min="548" max="548" width="2.625" style="354" customWidth="1"/>
    <col min="549" max="549" width="3.25" style="354" customWidth="1"/>
    <col min="550" max="550" width="2.625" style="354" customWidth="1"/>
    <col min="551" max="551" width="3.25" style="354" customWidth="1"/>
    <col min="552" max="552" width="2.625" style="354" customWidth="1"/>
    <col min="553" max="553" width="3.25" style="354" customWidth="1"/>
    <col min="554" max="554" width="2.625" style="354" customWidth="1"/>
    <col min="555" max="555" width="3.625" style="354" customWidth="1"/>
    <col min="556" max="557" width="2.625" style="354" customWidth="1"/>
    <col min="558" max="560" width="3.5" style="354" customWidth="1"/>
    <col min="561" max="768" width="5.625" style="354"/>
    <col min="769" max="770" width="4.125" style="354" customWidth="1"/>
    <col min="771" max="771" width="3.25" style="354" customWidth="1"/>
    <col min="772" max="772" width="2.625" style="354" customWidth="1"/>
    <col min="773" max="773" width="3.25" style="354" customWidth="1"/>
    <col min="774" max="774" width="2.625" style="354" customWidth="1"/>
    <col min="775" max="775" width="3.25" style="354" customWidth="1"/>
    <col min="776" max="776" width="2.625" style="354" customWidth="1"/>
    <col min="777" max="777" width="3.25" style="354" customWidth="1"/>
    <col min="778" max="778" width="2.625" style="354" customWidth="1"/>
    <col min="779" max="779" width="3.25" style="354" customWidth="1"/>
    <col min="780" max="780" width="2.625" style="354" customWidth="1"/>
    <col min="781" max="781" width="3.25" style="354" customWidth="1"/>
    <col min="782" max="782" width="2.625" style="354" customWidth="1"/>
    <col min="783" max="783" width="3.25" style="354" customWidth="1"/>
    <col min="784" max="784" width="2.625" style="354" customWidth="1"/>
    <col min="785" max="785" width="3.25" style="354" customWidth="1"/>
    <col min="786" max="786" width="2.625" style="354" customWidth="1"/>
    <col min="787" max="787" width="3.25" style="354" customWidth="1"/>
    <col min="788" max="788" width="2.625" style="354" customWidth="1"/>
    <col min="789" max="789" width="3.25" style="354" customWidth="1"/>
    <col min="790" max="790" width="2.625" style="354" customWidth="1"/>
    <col min="791" max="791" width="3.25" style="354" customWidth="1"/>
    <col min="792" max="792" width="2.625" style="354" customWidth="1"/>
    <col min="793" max="793" width="3.25" style="354" customWidth="1"/>
    <col min="794" max="794" width="2.625" style="354" customWidth="1"/>
    <col min="795" max="795" width="3.25" style="354" customWidth="1"/>
    <col min="796" max="796" width="2.625" style="354" customWidth="1"/>
    <col min="797" max="797" width="3.25" style="354" customWidth="1"/>
    <col min="798" max="798" width="2.625" style="354" customWidth="1"/>
    <col min="799" max="799" width="3.25" style="354" customWidth="1"/>
    <col min="800" max="800" width="2.625" style="354" customWidth="1"/>
    <col min="801" max="801" width="3.25" style="354" customWidth="1"/>
    <col min="802" max="802" width="2.75" style="354" customWidth="1"/>
    <col min="803" max="803" width="3.25" style="354" customWidth="1"/>
    <col min="804" max="804" width="2.625" style="354" customWidth="1"/>
    <col min="805" max="805" width="3.25" style="354" customWidth="1"/>
    <col min="806" max="806" width="2.625" style="354" customWidth="1"/>
    <col min="807" max="807" width="3.25" style="354" customWidth="1"/>
    <col min="808" max="808" width="2.625" style="354" customWidth="1"/>
    <col min="809" max="809" width="3.25" style="354" customWidth="1"/>
    <col min="810" max="810" width="2.625" style="354" customWidth="1"/>
    <col min="811" max="811" width="3.625" style="354" customWidth="1"/>
    <col min="812" max="813" width="2.625" style="354" customWidth="1"/>
    <col min="814" max="816" width="3.5" style="354" customWidth="1"/>
    <col min="817" max="1024" width="5.625" style="354"/>
    <col min="1025" max="1026" width="4.125" style="354" customWidth="1"/>
    <col min="1027" max="1027" width="3.25" style="354" customWidth="1"/>
    <col min="1028" max="1028" width="2.625" style="354" customWidth="1"/>
    <col min="1029" max="1029" width="3.25" style="354" customWidth="1"/>
    <col min="1030" max="1030" width="2.625" style="354" customWidth="1"/>
    <col min="1031" max="1031" width="3.25" style="354" customWidth="1"/>
    <col min="1032" max="1032" width="2.625" style="354" customWidth="1"/>
    <col min="1033" max="1033" width="3.25" style="354" customWidth="1"/>
    <col min="1034" max="1034" width="2.625" style="354" customWidth="1"/>
    <col min="1035" max="1035" width="3.25" style="354" customWidth="1"/>
    <col min="1036" max="1036" width="2.625" style="354" customWidth="1"/>
    <col min="1037" max="1037" width="3.25" style="354" customWidth="1"/>
    <col min="1038" max="1038" width="2.625" style="354" customWidth="1"/>
    <col min="1039" max="1039" width="3.25" style="354" customWidth="1"/>
    <col min="1040" max="1040" width="2.625" style="354" customWidth="1"/>
    <col min="1041" max="1041" width="3.25" style="354" customWidth="1"/>
    <col min="1042" max="1042" width="2.625" style="354" customWidth="1"/>
    <col min="1043" max="1043" width="3.25" style="354" customWidth="1"/>
    <col min="1044" max="1044" width="2.625" style="354" customWidth="1"/>
    <col min="1045" max="1045" width="3.25" style="354" customWidth="1"/>
    <col min="1046" max="1046" width="2.625" style="354" customWidth="1"/>
    <col min="1047" max="1047" width="3.25" style="354" customWidth="1"/>
    <col min="1048" max="1048" width="2.625" style="354" customWidth="1"/>
    <col min="1049" max="1049" width="3.25" style="354" customWidth="1"/>
    <col min="1050" max="1050" width="2.625" style="354" customWidth="1"/>
    <col min="1051" max="1051" width="3.25" style="354" customWidth="1"/>
    <col min="1052" max="1052" width="2.625" style="354" customWidth="1"/>
    <col min="1053" max="1053" width="3.25" style="354" customWidth="1"/>
    <col min="1054" max="1054" width="2.625" style="354" customWidth="1"/>
    <col min="1055" max="1055" width="3.25" style="354" customWidth="1"/>
    <col min="1056" max="1056" width="2.625" style="354" customWidth="1"/>
    <col min="1057" max="1057" width="3.25" style="354" customWidth="1"/>
    <col min="1058" max="1058" width="2.75" style="354" customWidth="1"/>
    <col min="1059" max="1059" width="3.25" style="354" customWidth="1"/>
    <col min="1060" max="1060" width="2.625" style="354" customWidth="1"/>
    <col min="1061" max="1061" width="3.25" style="354" customWidth="1"/>
    <col min="1062" max="1062" width="2.625" style="354" customWidth="1"/>
    <col min="1063" max="1063" width="3.25" style="354" customWidth="1"/>
    <col min="1064" max="1064" width="2.625" style="354" customWidth="1"/>
    <col min="1065" max="1065" width="3.25" style="354" customWidth="1"/>
    <col min="1066" max="1066" width="2.625" style="354" customWidth="1"/>
    <col min="1067" max="1067" width="3.625" style="354" customWidth="1"/>
    <col min="1068" max="1069" width="2.625" style="354" customWidth="1"/>
    <col min="1070" max="1072" width="3.5" style="354" customWidth="1"/>
    <col min="1073" max="1280" width="5.625" style="354"/>
    <col min="1281" max="1282" width="4.125" style="354" customWidth="1"/>
    <col min="1283" max="1283" width="3.25" style="354" customWidth="1"/>
    <col min="1284" max="1284" width="2.625" style="354" customWidth="1"/>
    <col min="1285" max="1285" width="3.25" style="354" customWidth="1"/>
    <col min="1286" max="1286" width="2.625" style="354" customWidth="1"/>
    <col min="1287" max="1287" width="3.25" style="354" customWidth="1"/>
    <col min="1288" max="1288" width="2.625" style="354" customWidth="1"/>
    <col min="1289" max="1289" width="3.25" style="354" customWidth="1"/>
    <col min="1290" max="1290" width="2.625" style="354" customWidth="1"/>
    <col min="1291" max="1291" width="3.25" style="354" customWidth="1"/>
    <col min="1292" max="1292" width="2.625" style="354" customWidth="1"/>
    <col min="1293" max="1293" width="3.25" style="354" customWidth="1"/>
    <col min="1294" max="1294" width="2.625" style="354" customWidth="1"/>
    <col min="1295" max="1295" width="3.25" style="354" customWidth="1"/>
    <col min="1296" max="1296" width="2.625" style="354" customWidth="1"/>
    <col min="1297" max="1297" width="3.25" style="354" customWidth="1"/>
    <col min="1298" max="1298" width="2.625" style="354" customWidth="1"/>
    <col min="1299" max="1299" width="3.25" style="354" customWidth="1"/>
    <col min="1300" max="1300" width="2.625" style="354" customWidth="1"/>
    <col min="1301" max="1301" width="3.25" style="354" customWidth="1"/>
    <col min="1302" max="1302" width="2.625" style="354" customWidth="1"/>
    <col min="1303" max="1303" width="3.25" style="354" customWidth="1"/>
    <col min="1304" max="1304" width="2.625" style="354" customWidth="1"/>
    <col min="1305" max="1305" width="3.25" style="354" customWidth="1"/>
    <col min="1306" max="1306" width="2.625" style="354" customWidth="1"/>
    <col min="1307" max="1307" width="3.25" style="354" customWidth="1"/>
    <col min="1308" max="1308" width="2.625" style="354" customWidth="1"/>
    <col min="1309" max="1309" width="3.25" style="354" customWidth="1"/>
    <col min="1310" max="1310" width="2.625" style="354" customWidth="1"/>
    <col min="1311" max="1311" width="3.25" style="354" customWidth="1"/>
    <col min="1312" max="1312" width="2.625" style="354" customWidth="1"/>
    <col min="1313" max="1313" width="3.25" style="354" customWidth="1"/>
    <col min="1314" max="1314" width="2.75" style="354" customWidth="1"/>
    <col min="1315" max="1315" width="3.25" style="354" customWidth="1"/>
    <col min="1316" max="1316" width="2.625" style="354" customWidth="1"/>
    <col min="1317" max="1317" width="3.25" style="354" customWidth="1"/>
    <col min="1318" max="1318" width="2.625" style="354" customWidth="1"/>
    <col min="1319" max="1319" width="3.25" style="354" customWidth="1"/>
    <col min="1320" max="1320" width="2.625" style="354" customWidth="1"/>
    <col min="1321" max="1321" width="3.25" style="354" customWidth="1"/>
    <col min="1322" max="1322" width="2.625" style="354" customWidth="1"/>
    <col min="1323" max="1323" width="3.625" style="354" customWidth="1"/>
    <col min="1324" max="1325" width="2.625" style="354" customWidth="1"/>
    <col min="1326" max="1328" width="3.5" style="354" customWidth="1"/>
    <col min="1329" max="1536" width="5.625" style="354"/>
    <col min="1537" max="1538" width="4.125" style="354" customWidth="1"/>
    <col min="1539" max="1539" width="3.25" style="354" customWidth="1"/>
    <col min="1540" max="1540" width="2.625" style="354" customWidth="1"/>
    <col min="1541" max="1541" width="3.25" style="354" customWidth="1"/>
    <col min="1542" max="1542" width="2.625" style="354" customWidth="1"/>
    <col min="1543" max="1543" width="3.25" style="354" customWidth="1"/>
    <col min="1544" max="1544" width="2.625" style="354" customWidth="1"/>
    <col min="1545" max="1545" width="3.25" style="354" customWidth="1"/>
    <col min="1546" max="1546" width="2.625" style="354" customWidth="1"/>
    <col min="1547" max="1547" width="3.25" style="354" customWidth="1"/>
    <col min="1548" max="1548" width="2.625" style="354" customWidth="1"/>
    <col min="1549" max="1549" width="3.25" style="354" customWidth="1"/>
    <col min="1550" max="1550" width="2.625" style="354" customWidth="1"/>
    <col min="1551" max="1551" width="3.25" style="354" customWidth="1"/>
    <col min="1552" max="1552" width="2.625" style="354" customWidth="1"/>
    <col min="1553" max="1553" width="3.25" style="354" customWidth="1"/>
    <col min="1554" max="1554" width="2.625" style="354" customWidth="1"/>
    <col min="1555" max="1555" width="3.25" style="354" customWidth="1"/>
    <col min="1556" max="1556" width="2.625" style="354" customWidth="1"/>
    <col min="1557" max="1557" width="3.25" style="354" customWidth="1"/>
    <col min="1558" max="1558" width="2.625" style="354" customWidth="1"/>
    <col min="1559" max="1559" width="3.25" style="354" customWidth="1"/>
    <col min="1560" max="1560" width="2.625" style="354" customWidth="1"/>
    <col min="1561" max="1561" width="3.25" style="354" customWidth="1"/>
    <col min="1562" max="1562" width="2.625" style="354" customWidth="1"/>
    <col min="1563" max="1563" width="3.25" style="354" customWidth="1"/>
    <col min="1564" max="1564" width="2.625" style="354" customWidth="1"/>
    <col min="1565" max="1565" width="3.25" style="354" customWidth="1"/>
    <col min="1566" max="1566" width="2.625" style="354" customWidth="1"/>
    <col min="1567" max="1567" width="3.25" style="354" customWidth="1"/>
    <col min="1568" max="1568" width="2.625" style="354" customWidth="1"/>
    <col min="1569" max="1569" width="3.25" style="354" customWidth="1"/>
    <col min="1570" max="1570" width="2.75" style="354" customWidth="1"/>
    <col min="1571" max="1571" width="3.25" style="354" customWidth="1"/>
    <col min="1572" max="1572" width="2.625" style="354" customWidth="1"/>
    <col min="1573" max="1573" width="3.25" style="354" customWidth="1"/>
    <col min="1574" max="1574" width="2.625" style="354" customWidth="1"/>
    <col min="1575" max="1575" width="3.25" style="354" customWidth="1"/>
    <col min="1576" max="1576" width="2.625" style="354" customWidth="1"/>
    <col min="1577" max="1577" width="3.25" style="354" customWidth="1"/>
    <col min="1578" max="1578" width="2.625" style="354" customWidth="1"/>
    <col min="1579" max="1579" width="3.625" style="354" customWidth="1"/>
    <col min="1580" max="1581" width="2.625" style="354" customWidth="1"/>
    <col min="1582" max="1584" width="3.5" style="354" customWidth="1"/>
    <col min="1585" max="1792" width="5.625" style="354"/>
    <col min="1793" max="1794" width="4.125" style="354" customWidth="1"/>
    <col min="1795" max="1795" width="3.25" style="354" customWidth="1"/>
    <col min="1796" max="1796" width="2.625" style="354" customWidth="1"/>
    <col min="1797" max="1797" width="3.25" style="354" customWidth="1"/>
    <col min="1798" max="1798" width="2.625" style="354" customWidth="1"/>
    <col min="1799" max="1799" width="3.25" style="354" customWidth="1"/>
    <col min="1800" max="1800" width="2.625" style="354" customWidth="1"/>
    <col min="1801" max="1801" width="3.25" style="354" customWidth="1"/>
    <col min="1802" max="1802" width="2.625" style="354" customWidth="1"/>
    <col min="1803" max="1803" width="3.25" style="354" customWidth="1"/>
    <col min="1804" max="1804" width="2.625" style="354" customWidth="1"/>
    <col min="1805" max="1805" width="3.25" style="354" customWidth="1"/>
    <col min="1806" max="1806" width="2.625" style="354" customWidth="1"/>
    <col min="1807" max="1807" width="3.25" style="354" customWidth="1"/>
    <col min="1808" max="1808" width="2.625" style="354" customWidth="1"/>
    <col min="1809" max="1809" width="3.25" style="354" customWidth="1"/>
    <col min="1810" max="1810" width="2.625" style="354" customWidth="1"/>
    <col min="1811" max="1811" width="3.25" style="354" customWidth="1"/>
    <col min="1812" max="1812" width="2.625" style="354" customWidth="1"/>
    <col min="1813" max="1813" width="3.25" style="354" customWidth="1"/>
    <col min="1814" max="1814" width="2.625" style="354" customWidth="1"/>
    <col min="1815" max="1815" width="3.25" style="354" customWidth="1"/>
    <col min="1816" max="1816" width="2.625" style="354" customWidth="1"/>
    <col min="1817" max="1817" width="3.25" style="354" customWidth="1"/>
    <col min="1818" max="1818" width="2.625" style="354" customWidth="1"/>
    <col min="1819" max="1819" width="3.25" style="354" customWidth="1"/>
    <col min="1820" max="1820" width="2.625" style="354" customWidth="1"/>
    <col min="1821" max="1821" width="3.25" style="354" customWidth="1"/>
    <col min="1822" max="1822" width="2.625" style="354" customWidth="1"/>
    <col min="1823" max="1823" width="3.25" style="354" customWidth="1"/>
    <col min="1824" max="1824" width="2.625" style="354" customWidth="1"/>
    <col min="1825" max="1825" width="3.25" style="354" customWidth="1"/>
    <col min="1826" max="1826" width="2.75" style="354" customWidth="1"/>
    <col min="1827" max="1827" width="3.25" style="354" customWidth="1"/>
    <col min="1828" max="1828" width="2.625" style="354" customWidth="1"/>
    <col min="1829" max="1829" width="3.25" style="354" customWidth="1"/>
    <col min="1830" max="1830" width="2.625" style="354" customWidth="1"/>
    <col min="1831" max="1831" width="3.25" style="354" customWidth="1"/>
    <col min="1832" max="1832" width="2.625" style="354" customWidth="1"/>
    <col min="1833" max="1833" width="3.25" style="354" customWidth="1"/>
    <col min="1834" max="1834" width="2.625" style="354" customWidth="1"/>
    <col min="1835" max="1835" width="3.625" style="354" customWidth="1"/>
    <col min="1836" max="1837" width="2.625" style="354" customWidth="1"/>
    <col min="1838" max="1840" width="3.5" style="354" customWidth="1"/>
    <col min="1841" max="2048" width="5.625" style="354"/>
    <col min="2049" max="2050" width="4.125" style="354" customWidth="1"/>
    <col min="2051" max="2051" width="3.25" style="354" customWidth="1"/>
    <col min="2052" max="2052" width="2.625" style="354" customWidth="1"/>
    <col min="2053" max="2053" width="3.25" style="354" customWidth="1"/>
    <col min="2054" max="2054" width="2.625" style="354" customWidth="1"/>
    <col min="2055" max="2055" width="3.25" style="354" customWidth="1"/>
    <col min="2056" max="2056" width="2.625" style="354" customWidth="1"/>
    <col min="2057" max="2057" width="3.25" style="354" customWidth="1"/>
    <col min="2058" max="2058" width="2.625" style="354" customWidth="1"/>
    <col min="2059" max="2059" width="3.25" style="354" customWidth="1"/>
    <col min="2060" max="2060" width="2.625" style="354" customWidth="1"/>
    <col min="2061" max="2061" width="3.25" style="354" customWidth="1"/>
    <col min="2062" max="2062" width="2.625" style="354" customWidth="1"/>
    <col min="2063" max="2063" width="3.25" style="354" customWidth="1"/>
    <col min="2064" max="2064" width="2.625" style="354" customWidth="1"/>
    <col min="2065" max="2065" width="3.25" style="354" customWidth="1"/>
    <col min="2066" max="2066" width="2.625" style="354" customWidth="1"/>
    <col min="2067" max="2067" width="3.25" style="354" customWidth="1"/>
    <col min="2068" max="2068" width="2.625" style="354" customWidth="1"/>
    <col min="2069" max="2069" width="3.25" style="354" customWidth="1"/>
    <col min="2070" max="2070" width="2.625" style="354" customWidth="1"/>
    <col min="2071" max="2071" width="3.25" style="354" customWidth="1"/>
    <col min="2072" max="2072" width="2.625" style="354" customWidth="1"/>
    <col min="2073" max="2073" width="3.25" style="354" customWidth="1"/>
    <col min="2074" max="2074" width="2.625" style="354" customWidth="1"/>
    <col min="2075" max="2075" width="3.25" style="354" customWidth="1"/>
    <col min="2076" max="2076" width="2.625" style="354" customWidth="1"/>
    <col min="2077" max="2077" width="3.25" style="354" customWidth="1"/>
    <col min="2078" max="2078" width="2.625" style="354" customWidth="1"/>
    <col min="2079" max="2079" width="3.25" style="354" customWidth="1"/>
    <col min="2080" max="2080" width="2.625" style="354" customWidth="1"/>
    <col min="2081" max="2081" width="3.25" style="354" customWidth="1"/>
    <col min="2082" max="2082" width="2.75" style="354" customWidth="1"/>
    <col min="2083" max="2083" width="3.25" style="354" customWidth="1"/>
    <col min="2084" max="2084" width="2.625" style="354" customWidth="1"/>
    <col min="2085" max="2085" width="3.25" style="354" customWidth="1"/>
    <col min="2086" max="2086" width="2.625" style="354" customWidth="1"/>
    <col min="2087" max="2087" width="3.25" style="354" customWidth="1"/>
    <col min="2088" max="2088" width="2.625" style="354" customWidth="1"/>
    <col min="2089" max="2089" width="3.25" style="354" customWidth="1"/>
    <col min="2090" max="2090" width="2.625" style="354" customWidth="1"/>
    <col min="2091" max="2091" width="3.625" style="354" customWidth="1"/>
    <col min="2092" max="2093" width="2.625" style="354" customWidth="1"/>
    <col min="2094" max="2096" width="3.5" style="354" customWidth="1"/>
    <col min="2097" max="2304" width="5.625" style="354"/>
    <col min="2305" max="2306" width="4.125" style="354" customWidth="1"/>
    <col min="2307" max="2307" width="3.25" style="354" customWidth="1"/>
    <col min="2308" max="2308" width="2.625" style="354" customWidth="1"/>
    <col min="2309" max="2309" width="3.25" style="354" customWidth="1"/>
    <col min="2310" max="2310" width="2.625" style="354" customWidth="1"/>
    <col min="2311" max="2311" width="3.25" style="354" customWidth="1"/>
    <col min="2312" max="2312" width="2.625" style="354" customWidth="1"/>
    <col min="2313" max="2313" width="3.25" style="354" customWidth="1"/>
    <col min="2314" max="2314" width="2.625" style="354" customWidth="1"/>
    <col min="2315" max="2315" width="3.25" style="354" customWidth="1"/>
    <col min="2316" max="2316" width="2.625" style="354" customWidth="1"/>
    <col min="2317" max="2317" width="3.25" style="354" customWidth="1"/>
    <col min="2318" max="2318" width="2.625" style="354" customWidth="1"/>
    <col min="2319" max="2319" width="3.25" style="354" customWidth="1"/>
    <col min="2320" max="2320" width="2.625" style="354" customWidth="1"/>
    <col min="2321" max="2321" width="3.25" style="354" customWidth="1"/>
    <col min="2322" max="2322" width="2.625" style="354" customWidth="1"/>
    <col min="2323" max="2323" width="3.25" style="354" customWidth="1"/>
    <col min="2324" max="2324" width="2.625" style="354" customWidth="1"/>
    <col min="2325" max="2325" width="3.25" style="354" customWidth="1"/>
    <col min="2326" max="2326" width="2.625" style="354" customWidth="1"/>
    <col min="2327" max="2327" width="3.25" style="354" customWidth="1"/>
    <col min="2328" max="2328" width="2.625" style="354" customWidth="1"/>
    <col min="2329" max="2329" width="3.25" style="354" customWidth="1"/>
    <col min="2330" max="2330" width="2.625" style="354" customWidth="1"/>
    <col min="2331" max="2331" width="3.25" style="354" customWidth="1"/>
    <col min="2332" max="2332" width="2.625" style="354" customWidth="1"/>
    <col min="2333" max="2333" width="3.25" style="354" customWidth="1"/>
    <col min="2334" max="2334" width="2.625" style="354" customWidth="1"/>
    <col min="2335" max="2335" width="3.25" style="354" customWidth="1"/>
    <col min="2336" max="2336" width="2.625" style="354" customWidth="1"/>
    <col min="2337" max="2337" width="3.25" style="354" customWidth="1"/>
    <col min="2338" max="2338" width="2.75" style="354" customWidth="1"/>
    <col min="2339" max="2339" width="3.25" style="354" customWidth="1"/>
    <col min="2340" max="2340" width="2.625" style="354" customWidth="1"/>
    <col min="2341" max="2341" width="3.25" style="354" customWidth="1"/>
    <col min="2342" max="2342" width="2.625" style="354" customWidth="1"/>
    <col min="2343" max="2343" width="3.25" style="354" customWidth="1"/>
    <col min="2344" max="2344" width="2.625" style="354" customWidth="1"/>
    <col min="2345" max="2345" width="3.25" style="354" customWidth="1"/>
    <col min="2346" max="2346" width="2.625" style="354" customWidth="1"/>
    <col min="2347" max="2347" width="3.625" style="354" customWidth="1"/>
    <col min="2348" max="2349" width="2.625" style="354" customWidth="1"/>
    <col min="2350" max="2352" width="3.5" style="354" customWidth="1"/>
    <col min="2353" max="2560" width="5.625" style="354"/>
    <col min="2561" max="2562" width="4.125" style="354" customWidth="1"/>
    <col min="2563" max="2563" width="3.25" style="354" customWidth="1"/>
    <col min="2564" max="2564" width="2.625" style="354" customWidth="1"/>
    <col min="2565" max="2565" width="3.25" style="354" customWidth="1"/>
    <col min="2566" max="2566" width="2.625" style="354" customWidth="1"/>
    <col min="2567" max="2567" width="3.25" style="354" customWidth="1"/>
    <col min="2568" max="2568" width="2.625" style="354" customWidth="1"/>
    <col min="2569" max="2569" width="3.25" style="354" customWidth="1"/>
    <col min="2570" max="2570" width="2.625" style="354" customWidth="1"/>
    <col min="2571" max="2571" width="3.25" style="354" customWidth="1"/>
    <col min="2572" max="2572" width="2.625" style="354" customWidth="1"/>
    <col min="2573" max="2573" width="3.25" style="354" customWidth="1"/>
    <col min="2574" max="2574" width="2.625" style="354" customWidth="1"/>
    <col min="2575" max="2575" width="3.25" style="354" customWidth="1"/>
    <col min="2576" max="2576" width="2.625" style="354" customWidth="1"/>
    <col min="2577" max="2577" width="3.25" style="354" customWidth="1"/>
    <col min="2578" max="2578" width="2.625" style="354" customWidth="1"/>
    <col min="2579" max="2579" width="3.25" style="354" customWidth="1"/>
    <col min="2580" max="2580" width="2.625" style="354" customWidth="1"/>
    <col min="2581" max="2581" width="3.25" style="354" customWidth="1"/>
    <col min="2582" max="2582" width="2.625" style="354" customWidth="1"/>
    <col min="2583" max="2583" width="3.25" style="354" customWidth="1"/>
    <col min="2584" max="2584" width="2.625" style="354" customWidth="1"/>
    <col min="2585" max="2585" width="3.25" style="354" customWidth="1"/>
    <col min="2586" max="2586" width="2.625" style="354" customWidth="1"/>
    <col min="2587" max="2587" width="3.25" style="354" customWidth="1"/>
    <col min="2588" max="2588" width="2.625" style="354" customWidth="1"/>
    <col min="2589" max="2589" width="3.25" style="354" customWidth="1"/>
    <col min="2590" max="2590" width="2.625" style="354" customWidth="1"/>
    <col min="2591" max="2591" width="3.25" style="354" customWidth="1"/>
    <col min="2592" max="2592" width="2.625" style="354" customWidth="1"/>
    <col min="2593" max="2593" width="3.25" style="354" customWidth="1"/>
    <col min="2594" max="2594" width="2.75" style="354" customWidth="1"/>
    <col min="2595" max="2595" width="3.25" style="354" customWidth="1"/>
    <col min="2596" max="2596" width="2.625" style="354" customWidth="1"/>
    <col min="2597" max="2597" width="3.25" style="354" customWidth="1"/>
    <col min="2598" max="2598" width="2.625" style="354" customWidth="1"/>
    <col min="2599" max="2599" width="3.25" style="354" customWidth="1"/>
    <col min="2600" max="2600" width="2.625" style="354" customWidth="1"/>
    <col min="2601" max="2601" width="3.25" style="354" customWidth="1"/>
    <col min="2602" max="2602" width="2.625" style="354" customWidth="1"/>
    <col min="2603" max="2603" width="3.625" style="354" customWidth="1"/>
    <col min="2604" max="2605" width="2.625" style="354" customWidth="1"/>
    <col min="2606" max="2608" width="3.5" style="354" customWidth="1"/>
    <col min="2609" max="2816" width="5.625" style="354"/>
    <col min="2817" max="2818" width="4.125" style="354" customWidth="1"/>
    <col min="2819" max="2819" width="3.25" style="354" customWidth="1"/>
    <col min="2820" max="2820" width="2.625" style="354" customWidth="1"/>
    <col min="2821" max="2821" width="3.25" style="354" customWidth="1"/>
    <col min="2822" max="2822" width="2.625" style="354" customWidth="1"/>
    <col min="2823" max="2823" width="3.25" style="354" customWidth="1"/>
    <col min="2824" max="2824" width="2.625" style="354" customWidth="1"/>
    <col min="2825" max="2825" width="3.25" style="354" customWidth="1"/>
    <col min="2826" max="2826" width="2.625" style="354" customWidth="1"/>
    <col min="2827" max="2827" width="3.25" style="354" customWidth="1"/>
    <col min="2828" max="2828" width="2.625" style="354" customWidth="1"/>
    <col min="2829" max="2829" width="3.25" style="354" customWidth="1"/>
    <col min="2830" max="2830" width="2.625" style="354" customWidth="1"/>
    <col min="2831" max="2831" width="3.25" style="354" customWidth="1"/>
    <col min="2832" max="2832" width="2.625" style="354" customWidth="1"/>
    <col min="2833" max="2833" width="3.25" style="354" customWidth="1"/>
    <col min="2834" max="2834" width="2.625" style="354" customWidth="1"/>
    <col min="2835" max="2835" width="3.25" style="354" customWidth="1"/>
    <col min="2836" max="2836" width="2.625" style="354" customWidth="1"/>
    <col min="2837" max="2837" width="3.25" style="354" customWidth="1"/>
    <col min="2838" max="2838" width="2.625" style="354" customWidth="1"/>
    <col min="2839" max="2839" width="3.25" style="354" customWidth="1"/>
    <col min="2840" max="2840" width="2.625" style="354" customWidth="1"/>
    <col min="2841" max="2841" width="3.25" style="354" customWidth="1"/>
    <col min="2842" max="2842" width="2.625" style="354" customWidth="1"/>
    <col min="2843" max="2843" width="3.25" style="354" customWidth="1"/>
    <col min="2844" max="2844" width="2.625" style="354" customWidth="1"/>
    <col min="2845" max="2845" width="3.25" style="354" customWidth="1"/>
    <col min="2846" max="2846" width="2.625" style="354" customWidth="1"/>
    <col min="2847" max="2847" width="3.25" style="354" customWidth="1"/>
    <col min="2848" max="2848" width="2.625" style="354" customWidth="1"/>
    <col min="2849" max="2849" width="3.25" style="354" customWidth="1"/>
    <col min="2850" max="2850" width="2.75" style="354" customWidth="1"/>
    <col min="2851" max="2851" width="3.25" style="354" customWidth="1"/>
    <col min="2852" max="2852" width="2.625" style="354" customWidth="1"/>
    <col min="2853" max="2853" width="3.25" style="354" customWidth="1"/>
    <col min="2854" max="2854" width="2.625" style="354" customWidth="1"/>
    <col min="2855" max="2855" width="3.25" style="354" customWidth="1"/>
    <col min="2856" max="2856" width="2.625" style="354" customWidth="1"/>
    <col min="2857" max="2857" width="3.25" style="354" customWidth="1"/>
    <col min="2858" max="2858" width="2.625" style="354" customWidth="1"/>
    <col min="2859" max="2859" width="3.625" style="354" customWidth="1"/>
    <col min="2860" max="2861" width="2.625" style="354" customWidth="1"/>
    <col min="2862" max="2864" width="3.5" style="354" customWidth="1"/>
    <col min="2865" max="3072" width="5.625" style="354"/>
    <col min="3073" max="3074" width="4.125" style="354" customWidth="1"/>
    <col min="3075" max="3075" width="3.25" style="354" customWidth="1"/>
    <col min="3076" max="3076" width="2.625" style="354" customWidth="1"/>
    <col min="3077" max="3077" width="3.25" style="354" customWidth="1"/>
    <col min="3078" max="3078" width="2.625" style="354" customWidth="1"/>
    <col min="3079" max="3079" width="3.25" style="354" customWidth="1"/>
    <col min="3080" max="3080" width="2.625" style="354" customWidth="1"/>
    <col min="3081" max="3081" width="3.25" style="354" customWidth="1"/>
    <col min="3082" max="3082" width="2.625" style="354" customWidth="1"/>
    <col min="3083" max="3083" width="3.25" style="354" customWidth="1"/>
    <col min="3084" max="3084" width="2.625" style="354" customWidth="1"/>
    <col min="3085" max="3085" width="3.25" style="354" customWidth="1"/>
    <col min="3086" max="3086" width="2.625" style="354" customWidth="1"/>
    <col min="3087" max="3087" width="3.25" style="354" customWidth="1"/>
    <col min="3088" max="3088" width="2.625" style="354" customWidth="1"/>
    <col min="3089" max="3089" width="3.25" style="354" customWidth="1"/>
    <col min="3090" max="3090" width="2.625" style="354" customWidth="1"/>
    <col min="3091" max="3091" width="3.25" style="354" customWidth="1"/>
    <col min="3092" max="3092" width="2.625" style="354" customWidth="1"/>
    <col min="3093" max="3093" width="3.25" style="354" customWidth="1"/>
    <col min="3094" max="3094" width="2.625" style="354" customWidth="1"/>
    <col min="3095" max="3095" width="3.25" style="354" customWidth="1"/>
    <col min="3096" max="3096" width="2.625" style="354" customWidth="1"/>
    <col min="3097" max="3097" width="3.25" style="354" customWidth="1"/>
    <col min="3098" max="3098" width="2.625" style="354" customWidth="1"/>
    <col min="3099" max="3099" width="3.25" style="354" customWidth="1"/>
    <col min="3100" max="3100" width="2.625" style="354" customWidth="1"/>
    <col min="3101" max="3101" width="3.25" style="354" customWidth="1"/>
    <col min="3102" max="3102" width="2.625" style="354" customWidth="1"/>
    <col min="3103" max="3103" width="3.25" style="354" customWidth="1"/>
    <col min="3104" max="3104" width="2.625" style="354" customWidth="1"/>
    <col min="3105" max="3105" width="3.25" style="354" customWidth="1"/>
    <col min="3106" max="3106" width="2.75" style="354" customWidth="1"/>
    <col min="3107" max="3107" width="3.25" style="354" customWidth="1"/>
    <col min="3108" max="3108" width="2.625" style="354" customWidth="1"/>
    <col min="3109" max="3109" width="3.25" style="354" customWidth="1"/>
    <col min="3110" max="3110" width="2.625" style="354" customWidth="1"/>
    <col min="3111" max="3111" width="3.25" style="354" customWidth="1"/>
    <col min="3112" max="3112" width="2.625" style="354" customWidth="1"/>
    <col min="3113" max="3113" width="3.25" style="354" customWidth="1"/>
    <col min="3114" max="3114" width="2.625" style="354" customWidth="1"/>
    <col min="3115" max="3115" width="3.625" style="354" customWidth="1"/>
    <col min="3116" max="3117" width="2.625" style="354" customWidth="1"/>
    <col min="3118" max="3120" width="3.5" style="354" customWidth="1"/>
    <col min="3121" max="3328" width="5.625" style="354"/>
    <col min="3329" max="3330" width="4.125" style="354" customWidth="1"/>
    <col min="3331" max="3331" width="3.25" style="354" customWidth="1"/>
    <col min="3332" max="3332" width="2.625" style="354" customWidth="1"/>
    <col min="3333" max="3333" width="3.25" style="354" customWidth="1"/>
    <col min="3334" max="3334" width="2.625" style="354" customWidth="1"/>
    <col min="3335" max="3335" width="3.25" style="354" customWidth="1"/>
    <col min="3336" max="3336" width="2.625" style="354" customWidth="1"/>
    <col min="3337" max="3337" width="3.25" style="354" customWidth="1"/>
    <col min="3338" max="3338" width="2.625" style="354" customWidth="1"/>
    <col min="3339" max="3339" width="3.25" style="354" customWidth="1"/>
    <col min="3340" max="3340" width="2.625" style="354" customWidth="1"/>
    <col min="3341" max="3341" width="3.25" style="354" customWidth="1"/>
    <col min="3342" max="3342" width="2.625" style="354" customWidth="1"/>
    <col min="3343" max="3343" width="3.25" style="354" customWidth="1"/>
    <col min="3344" max="3344" width="2.625" style="354" customWidth="1"/>
    <col min="3345" max="3345" width="3.25" style="354" customWidth="1"/>
    <col min="3346" max="3346" width="2.625" style="354" customWidth="1"/>
    <col min="3347" max="3347" width="3.25" style="354" customWidth="1"/>
    <col min="3348" max="3348" width="2.625" style="354" customWidth="1"/>
    <col min="3349" max="3349" width="3.25" style="354" customWidth="1"/>
    <col min="3350" max="3350" width="2.625" style="354" customWidth="1"/>
    <col min="3351" max="3351" width="3.25" style="354" customWidth="1"/>
    <col min="3352" max="3352" width="2.625" style="354" customWidth="1"/>
    <col min="3353" max="3353" width="3.25" style="354" customWidth="1"/>
    <col min="3354" max="3354" width="2.625" style="354" customWidth="1"/>
    <col min="3355" max="3355" width="3.25" style="354" customWidth="1"/>
    <col min="3356" max="3356" width="2.625" style="354" customWidth="1"/>
    <col min="3357" max="3357" width="3.25" style="354" customWidth="1"/>
    <col min="3358" max="3358" width="2.625" style="354" customWidth="1"/>
    <col min="3359" max="3359" width="3.25" style="354" customWidth="1"/>
    <col min="3360" max="3360" width="2.625" style="354" customWidth="1"/>
    <col min="3361" max="3361" width="3.25" style="354" customWidth="1"/>
    <col min="3362" max="3362" width="2.75" style="354" customWidth="1"/>
    <col min="3363" max="3363" width="3.25" style="354" customWidth="1"/>
    <col min="3364" max="3364" width="2.625" style="354" customWidth="1"/>
    <col min="3365" max="3365" width="3.25" style="354" customWidth="1"/>
    <col min="3366" max="3366" width="2.625" style="354" customWidth="1"/>
    <col min="3367" max="3367" width="3.25" style="354" customWidth="1"/>
    <col min="3368" max="3368" width="2.625" style="354" customWidth="1"/>
    <col min="3369" max="3369" width="3.25" style="354" customWidth="1"/>
    <col min="3370" max="3370" width="2.625" style="354" customWidth="1"/>
    <col min="3371" max="3371" width="3.625" style="354" customWidth="1"/>
    <col min="3372" max="3373" width="2.625" style="354" customWidth="1"/>
    <col min="3374" max="3376" width="3.5" style="354" customWidth="1"/>
    <col min="3377" max="3584" width="5.625" style="354"/>
    <col min="3585" max="3586" width="4.125" style="354" customWidth="1"/>
    <col min="3587" max="3587" width="3.25" style="354" customWidth="1"/>
    <col min="3588" max="3588" width="2.625" style="354" customWidth="1"/>
    <col min="3589" max="3589" width="3.25" style="354" customWidth="1"/>
    <col min="3590" max="3590" width="2.625" style="354" customWidth="1"/>
    <col min="3591" max="3591" width="3.25" style="354" customWidth="1"/>
    <col min="3592" max="3592" width="2.625" style="354" customWidth="1"/>
    <col min="3593" max="3593" width="3.25" style="354" customWidth="1"/>
    <col min="3594" max="3594" width="2.625" style="354" customWidth="1"/>
    <col min="3595" max="3595" width="3.25" style="354" customWidth="1"/>
    <col min="3596" max="3596" width="2.625" style="354" customWidth="1"/>
    <col min="3597" max="3597" width="3.25" style="354" customWidth="1"/>
    <col min="3598" max="3598" width="2.625" style="354" customWidth="1"/>
    <col min="3599" max="3599" width="3.25" style="354" customWidth="1"/>
    <col min="3600" max="3600" width="2.625" style="354" customWidth="1"/>
    <col min="3601" max="3601" width="3.25" style="354" customWidth="1"/>
    <col min="3602" max="3602" width="2.625" style="354" customWidth="1"/>
    <col min="3603" max="3603" width="3.25" style="354" customWidth="1"/>
    <col min="3604" max="3604" width="2.625" style="354" customWidth="1"/>
    <col min="3605" max="3605" width="3.25" style="354" customWidth="1"/>
    <col min="3606" max="3606" width="2.625" style="354" customWidth="1"/>
    <col min="3607" max="3607" width="3.25" style="354" customWidth="1"/>
    <col min="3608" max="3608" width="2.625" style="354" customWidth="1"/>
    <col min="3609" max="3609" width="3.25" style="354" customWidth="1"/>
    <col min="3610" max="3610" width="2.625" style="354" customWidth="1"/>
    <col min="3611" max="3611" width="3.25" style="354" customWidth="1"/>
    <col min="3612" max="3612" width="2.625" style="354" customWidth="1"/>
    <col min="3613" max="3613" width="3.25" style="354" customWidth="1"/>
    <col min="3614" max="3614" width="2.625" style="354" customWidth="1"/>
    <col min="3615" max="3615" width="3.25" style="354" customWidth="1"/>
    <col min="3616" max="3616" width="2.625" style="354" customWidth="1"/>
    <col min="3617" max="3617" width="3.25" style="354" customWidth="1"/>
    <col min="3618" max="3618" width="2.75" style="354" customWidth="1"/>
    <col min="3619" max="3619" width="3.25" style="354" customWidth="1"/>
    <col min="3620" max="3620" width="2.625" style="354" customWidth="1"/>
    <col min="3621" max="3621" width="3.25" style="354" customWidth="1"/>
    <col min="3622" max="3622" width="2.625" style="354" customWidth="1"/>
    <col min="3623" max="3623" width="3.25" style="354" customWidth="1"/>
    <col min="3624" max="3624" width="2.625" style="354" customWidth="1"/>
    <col min="3625" max="3625" width="3.25" style="354" customWidth="1"/>
    <col min="3626" max="3626" width="2.625" style="354" customWidth="1"/>
    <col min="3627" max="3627" width="3.625" style="354" customWidth="1"/>
    <col min="3628" max="3629" width="2.625" style="354" customWidth="1"/>
    <col min="3630" max="3632" width="3.5" style="354" customWidth="1"/>
    <col min="3633" max="3840" width="5.625" style="354"/>
    <col min="3841" max="3842" width="4.125" style="354" customWidth="1"/>
    <col min="3843" max="3843" width="3.25" style="354" customWidth="1"/>
    <col min="3844" max="3844" width="2.625" style="354" customWidth="1"/>
    <col min="3845" max="3845" width="3.25" style="354" customWidth="1"/>
    <col min="3846" max="3846" width="2.625" style="354" customWidth="1"/>
    <col min="3847" max="3847" width="3.25" style="354" customWidth="1"/>
    <col min="3848" max="3848" width="2.625" style="354" customWidth="1"/>
    <col min="3849" max="3849" width="3.25" style="354" customWidth="1"/>
    <col min="3850" max="3850" width="2.625" style="354" customWidth="1"/>
    <col min="3851" max="3851" width="3.25" style="354" customWidth="1"/>
    <col min="3852" max="3852" width="2.625" style="354" customWidth="1"/>
    <col min="3853" max="3853" width="3.25" style="354" customWidth="1"/>
    <col min="3854" max="3854" width="2.625" style="354" customWidth="1"/>
    <col min="3855" max="3855" width="3.25" style="354" customWidth="1"/>
    <col min="3856" max="3856" width="2.625" style="354" customWidth="1"/>
    <col min="3857" max="3857" width="3.25" style="354" customWidth="1"/>
    <col min="3858" max="3858" width="2.625" style="354" customWidth="1"/>
    <col min="3859" max="3859" width="3.25" style="354" customWidth="1"/>
    <col min="3860" max="3860" width="2.625" style="354" customWidth="1"/>
    <col min="3861" max="3861" width="3.25" style="354" customWidth="1"/>
    <col min="3862" max="3862" width="2.625" style="354" customWidth="1"/>
    <col min="3863" max="3863" width="3.25" style="354" customWidth="1"/>
    <col min="3864" max="3864" width="2.625" style="354" customWidth="1"/>
    <col min="3865" max="3865" width="3.25" style="354" customWidth="1"/>
    <col min="3866" max="3866" width="2.625" style="354" customWidth="1"/>
    <col min="3867" max="3867" width="3.25" style="354" customWidth="1"/>
    <col min="3868" max="3868" width="2.625" style="354" customWidth="1"/>
    <col min="3869" max="3869" width="3.25" style="354" customWidth="1"/>
    <col min="3870" max="3870" width="2.625" style="354" customWidth="1"/>
    <col min="3871" max="3871" width="3.25" style="354" customWidth="1"/>
    <col min="3872" max="3872" width="2.625" style="354" customWidth="1"/>
    <col min="3873" max="3873" width="3.25" style="354" customWidth="1"/>
    <col min="3874" max="3874" width="2.75" style="354" customWidth="1"/>
    <col min="3875" max="3875" width="3.25" style="354" customWidth="1"/>
    <col min="3876" max="3876" width="2.625" style="354" customWidth="1"/>
    <col min="3877" max="3877" width="3.25" style="354" customWidth="1"/>
    <col min="3878" max="3878" width="2.625" style="354" customWidth="1"/>
    <col min="3879" max="3879" width="3.25" style="354" customWidth="1"/>
    <col min="3880" max="3880" width="2.625" style="354" customWidth="1"/>
    <col min="3881" max="3881" width="3.25" style="354" customWidth="1"/>
    <col min="3882" max="3882" width="2.625" style="354" customWidth="1"/>
    <col min="3883" max="3883" width="3.625" style="354" customWidth="1"/>
    <col min="3884" max="3885" width="2.625" style="354" customWidth="1"/>
    <col min="3886" max="3888" width="3.5" style="354" customWidth="1"/>
    <col min="3889" max="4096" width="5.625" style="354"/>
    <col min="4097" max="4098" width="4.125" style="354" customWidth="1"/>
    <col min="4099" max="4099" width="3.25" style="354" customWidth="1"/>
    <col min="4100" max="4100" width="2.625" style="354" customWidth="1"/>
    <col min="4101" max="4101" width="3.25" style="354" customWidth="1"/>
    <col min="4102" max="4102" width="2.625" style="354" customWidth="1"/>
    <col min="4103" max="4103" width="3.25" style="354" customWidth="1"/>
    <col min="4104" max="4104" width="2.625" style="354" customWidth="1"/>
    <col min="4105" max="4105" width="3.25" style="354" customWidth="1"/>
    <col min="4106" max="4106" width="2.625" style="354" customWidth="1"/>
    <col min="4107" max="4107" width="3.25" style="354" customWidth="1"/>
    <col min="4108" max="4108" width="2.625" style="354" customWidth="1"/>
    <col min="4109" max="4109" width="3.25" style="354" customWidth="1"/>
    <col min="4110" max="4110" width="2.625" style="354" customWidth="1"/>
    <col min="4111" max="4111" width="3.25" style="354" customWidth="1"/>
    <col min="4112" max="4112" width="2.625" style="354" customWidth="1"/>
    <col min="4113" max="4113" width="3.25" style="354" customWidth="1"/>
    <col min="4114" max="4114" width="2.625" style="354" customWidth="1"/>
    <col min="4115" max="4115" width="3.25" style="354" customWidth="1"/>
    <col min="4116" max="4116" width="2.625" style="354" customWidth="1"/>
    <col min="4117" max="4117" width="3.25" style="354" customWidth="1"/>
    <col min="4118" max="4118" width="2.625" style="354" customWidth="1"/>
    <col min="4119" max="4119" width="3.25" style="354" customWidth="1"/>
    <col min="4120" max="4120" width="2.625" style="354" customWidth="1"/>
    <col min="4121" max="4121" width="3.25" style="354" customWidth="1"/>
    <col min="4122" max="4122" width="2.625" style="354" customWidth="1"/>
    <col min="4123" max="4123" width="3.25" style="354" customWidth="1"/>
    <col min="4124" max="4124" width="2.625" style="354" customWidth="1"/>
    <col min="4125" max="4125" width="3.25" style="354" customWidth="1"/>
    <col min="4126" max="4126" width="2.625" style="354" customWidth="1"/>
    <col min="4127" max="4127" width="3.25" style="354" customWidth="1"/>
    <col min="4128" max="4128" width="2.625" style="354" customWidth="1"/>
    <col min="4129" max="4129" width="3.25" style="354" customWidth="1"/>
    <col min="4130" max="4130" width="2.75" style="354" customWidth="1"/>
    <col min="4131" max="4131" width="3.25" style="354" customWidth="1"/>
    <col min="4132" max="4132" width="2.625" style="354" customWidth="1"/>
    <col min="4133" max="4133" width="3.25" style="354" customWidth="1"/>
    <col min="4134" max="4134" width="2.625" style="354" customWidth="1"/>
    <col min="4135" max="4135" width="3.25" style="354" customWidth="1"/>
    <col min="4136" max="4136" width="2.625" style="354" customWidth="1"/>
    <col min="4137" max="4137" width="3.25" style="354" customWidth="1"/>
    <col min="4138" max="4138" width="2.625" style="354" customWidth="1"/>
    <col min="4139" max="4139" width="3.625" style="354" customWidth="1"/>
    <col min="4140" max="4141" width="2.625" style="354" customWidth="1"/>
    <col min="4142" max="4144" width="3.5" style="354" customWidth="1"/>
    <col min="4145" max="4352" width="5.625" style="354"/>
    <col min="4353" max="4354" width="4.125" style="354" customWidth="1"/>
    <col min="4355" max="4355" width="3.25" style="354" customWidth="1"/>
    <col min="4356" max="4356" width="2.625" style="354" customWidth="1"/>
    <col min="4357" max="4357" width="3.25" style="354" customWidth="1"/>
    <col min="4358" max="4358" width="2.625" style="354" customWidth="1"/>
    <col min="4359" max="4359" width="3.25" style="354" customWidth="1"/>
    <col min="4360" max="4360" width="2.625" style="354" customWidth="1"/>
    <col min="4361" max="4361" width="3.25" style="354" customWidth="1"/>
    <col min="4362" max="4362" width="2.625" style="354" customWidth="1"/>
    <col min="4363" max="4363" width="3.25" style="354" customWidth="1"/>
    <col min="4364" max="4364" width="2.625" style="354" customWidth="1"/>
    <col min="4365" max="4365" width="3.25" style="354" customWidth="1"/>
    <col min="4366" max="4366" width="2.625" style="354" customWidth="1"/>
    <col min="4367" max="4367" width="3.25" style="354" customWidth="1"/>
    <col min="4368" max="4368" width="2.625" style="354" customWidth="1"/>
    <col min="4369" max="4369" width="3.25" style="354" customWidth="1"/>
    <col min="4370" max="4370" width="2.625" style="354" customWidth="1"/>
    <col min="4371" max="4371" width="3.25" style="354" customWidth="1"/>
    <col min="4372" max="4372" width="2.625" style="354" customWidth="1"/>
    <col min="4373" max="4373" width="3.25" style="354" customWidth="1"/>
    <col min="4374" max="4374" width="2.625" style="354" customWidth="1"/>
    <col min="4375" max="4375" width="3.25" style="354" customWidth="1"/>
    <col min="4376" max="4376" width="2.625" style="354" customWidth="1"/>
    <col min="4377" max="4377" width="3.25" style="354" customWidth="1"/>
    <col min="4378" max="4378" width="2.625" style="354" customWidth="1"/>
    <col min="4379" max="4379" width="3.25" style="354" customWidth="1"/>
    <col min="4380" max="4380" width="2.625" style="354" customWidth="1"/>
    <col min="4381" max="4381" width="3.25" style="354" customWidth="1"/>
    <col min="4382" max="4382" width="2.625" style="354" customWidth="1"/>
    <col min="4383" max="4383" width="3.25" style="354" customWidth="1"/>
    <col min="4384" max="4384" width="2.625" style="354" customWidth="1"/>
    <col min="4385" max="4385" width="3.25" style="354" customWidth="1"/>
    <col min="4386" max="4386" width="2.75" style="354" customWidth="1"/>
    <col min="4387" max="4387" width="3.25" style="354" customWidth="1"/>
    <col min="4388" max="4388" width="2.625" style="354" customWidth="1"/>
    <col min="4389" max="4389" width="3.25" style="354" customWidth="1"/>
    <col min="4390" max="4390" width="2.625" style="354" customWidth="1"/>
    <col min="4391" max="4391" width="3.25" style="354" customWidth="1"/>
    <col min="4392" max="4392" width="2.625" style="354" customWidth="1"/>
    <col min="4393" max="4393" width="3.25" style="354" customWidth="1"/>
    <col min="4394" max="4394" width="2.625" style="354" customWidth="1"/>
    <col min="4395" max="4395" width="3.625" style="354" customWidth="1"/>
    <col min="4396" max="4397" width="2.625" style="354" customWidth="1"/>
    <col min="4398" max="4400" width="3.5" style="354" customWidth="1"/>
    <col min="4401" max="4608" width="5.625" style="354"/>
    <col min="4609" max="4610" width="4.125" style="354" customWidth="1"/>
    <col min="4611" max="4611" width="3.25" style="354" customWidth="1"/>
    <col min="4612" max="4612" width="2.625" style="354" customWidth="1"/>
    <col min="4613" max="4613" width="3.25" style="354" customWidth="1"/>
    <col min="4614" max="4614" width="2.625" style="354" customWidth="1"/>
    <col min="4615" max="4615" width="3.25" style="354" customWidth="1"/>
    <col min="4616" max="4616" width="2.625" style="354" customWidth="1"/>
    <col min="4617" max="4617" width="3.25" style="354" customWidth="1"/>
    <col min="4618" max="4618" width="2.625" style="354" customWidth="1"/>
    <col min="4619" max="4619" width="3.25" style="354" customWidth="1"/>
    <col min="4620" max="4620" width="2.625" style="354" customWidth="1"/>
    <col min="4621" max="4621" width="3.25" style="354" customWidth="1"/>
    <col min="4622" max="4622" width="2.625" style="354" customWidth="1"/>
    <col min="4623" max="4623" width="3.25" style="354" customWidth="1"/>
    <col min="4624" max="4624" width="2.625" style="354" customWidth="1"/>
    <col min="4625" max="4625" width="3.25" style="354" customWidth="1"/>
    <col min="4626" max="4626" width="2.625" style="354" customWidth="1"/>
    <col min="4627" max="4627" width="3.25" style="354" customWidth="1"/>
    <col min="4628" max="4628" width="2.625" style="354" customWidth="1"/>
    <col min="4629" max="4629" width="3.25" style="354" customWidth="1"/>
    <col min="4630" max="4630" width="2.625" style="354" customWidth="1"/>
    <col min="4631" max="4631" width="3.25" style="354" customWidth="1"/>
    <col min="4632" max="4632" width="2.625" style="354" customWidth="1"/>
    <col min="4633" max="4633" width="3.25" style="354" customWidth="1"/>
    <col min="4634" max="4634" width="2.625" style="354" customWidth="1"/>
    <col min="4635" max="4635" width="3.25" style="354" customWidth="1"/>
    <col min="4636" max="4636" width="2.625" style="354" customWidth="1"/>
    <col min="4637" max="4637" width="3.25" style="354" customWidth="1"/>
    <col min="4638" max="4638" width="2.625" style="354" customWidth="1"/>
    <col min="4639" max="4639" width="3.25" style="354" customWidth="1"/>
    <col min="4640" max="4640" width="2.625" style="354" customWidth="1"/>
    <col min="4641" max="4641" width="3.25" style="354" customWidth="1"/>
    <col min="4642" max="4642" width="2.75" style="354" customWidth="1"/>
    <col min="4643" max="4643" width="3.25" style="354" customWidth="1"/>
    <col min="4644" max="4644" width="2.625" style="354" customWidth="1"/>
    <col min="4645" max="4645" width="3.25" style="354" customWidth="1"/>
    <col min="4646" max="4646" width="2.625" style="354" customWidth="1"/>
    <col min="4647" max="4647" width="3.25" style="354" customWidth="1"/>
    <col min="4648" max="4648" width="2.625" style="354" customWidth="1"/>
    <col min="4649" max="4649" width="3.25" style="354" customWidth="1"/>
    <col min="4650" max="4650" width="2.625" style="354" customWidth="1"/>
    <col min="4651" max="4651" width="3.625" style="354" customWidth="1"/>
    <col min="4652" max="4653" width="2.625" style="354" customWidth="1"/>
    <col min="4654" max="4656" width="3.5" style="354" customWidth="1"/>
    <col min="4657" max="4864" width="5.625" style="354"/>
    <col min="4865" max="4866" width="4.125" style="354" customWidth="1"/>
    <col min="4867" max="4867" width="3.25" style="354" customWidth="1"/>
    <col min="4868" max="4868" width="2.625" style="354" customWidth="1"/>
    <col min="4869" max="4869" width="3.25" style="354" customWidth="1"/>
    <col min="4870" max="4870" width="2.625" style="354" customWidth="1"/>
    <col min="4871" max="4871" width="3.25" style="354" customWidth="1"/>
    <col min="4872" max="4872" width="2.625" style="354" customWidth="1"/>
    <col min="4873" max="4873" width="3.25" style="354" customWidth="1"/>
    <col min="4874" max="4874" width="2.625" style="354" customWidth="1"/>
    <col min="4875" max="4875" width="3.25" style="354" customWidth="1"/>
    <col min="4876" max="4876" width="2.625" style="354" customWidth="1"/>
    <col min="4877" max="4877" width="3.25" style="354" customWidth="1"/>
    <col min="4878" max="4878" width="2.625" style="354" customWidth="1"/>
    <col min="4879" max="4879" width="3.25" style="354" customWidth="1"/>
    <col min="4880" max="4880" width="2.625" style="354" customWidth="1"/>
    <col min="4881" max="4881" width="3.25" style="354" customWidth="1"/>
    <col min="4882" max="4882" width="2.625" style="354" customWidth="1"/>
    <col min="4883" max="4883" width="3.25" style="354" customWidth="1"/>
    <col min="4884" max="4884" width="2.625" style="354" customWidth="1"/>
    <col min="4885" max="4885" width="3.25" style="354" customWidth="1"/>
    <col min="4886" max="4886" width="2.625" style="354" customWidth="1"/>
    <col min="4887" max="4887" width="3.25" style="354" customWidth="1"/>
    <col min="4888" max="4888" width="2.625" style="354" customWidth="1"/>
    <col min="4889" max="4889" width="3.25" style="354" customWidth="1"/>
    <col min="4890" max="4890" width="2.625" style="354" customWidth="1"/>
    <col min="4891" max="4891" width="3.25" style="354" customWidth="1"/>
    <col min="4892" max="4892" width="2.625" style="354" customWidth="1"/>
    <col min="4893" max="4893" width="3.25" style="354" customWidth="1"/>
    <col min="4894" max="4894" width="2.625" style="354" customWidth="1"/>
    <col min="4895" max="4895" width="3.25" style="354" customWidth="1"/>
    <col min="4896" max="4896" width="2.625" style="354" customWidth="1"/>
    <col min="4897" max="4897" width="3.25" style="354" customWidth="1"/>
    <col min="4898" max="4898" width="2.75" style="354" customWidth="1"/>
    <col min="4899" max="4899" width="3.25" style="354" customWidth="1"/>
    <col min="4900" max="4900" width="2.625" style="354" customWidth="1"/>
    <col min="4901" max="4901" width="3.25" style="354" customWidth="1"/>
    <col min="4902" max="4902" width="2.625" style="354" customWidth="1"/>
    <col min="4903" max="4903" width="3.25" style="354" customWidth="1"/>
    <col min="4904" max="4904" width="2.625" style="354" customWidth="1"/>
    <col min="4905" max="4905" width="3.25" style="354" customWidth="1"/>
    <col min="4906" max="4906" width="2.625" style="354" customWidth="1"/>
    <col min="4907" max="4907" width="3.625" style="354" customWidth="1"/>
    <col min="4908" max="4909" width="2.625" style="354" customWidth="1"/>
    <col min="4910" max="4912" width="3.5" style="354" customWidth="1"/>
    <col min="4913" max="5120" width="5.625" style="354"/>
    <col min="5121" max="5122" width="4.125" style="354" customWidth="1"/>
    <col min="5123" max="5123" width="3.25" style="354" customWidth="1"/>
    <col min="5124" max="5124" width="2.625" style="354" customWidth="1"/>
    <col min="5125" max="5125" width="3.25" style="354" customWidth="1"/>
    <col min="5126" max="5126" width="2.625" style="354" customWidth="1"/>
    <col min="5127" max="5127" width="3.25" style="354" customWidth="1"/>
    <col min="5128" max="5128" width="2.625" style="354" customWidth="1"/>
    <col min="5129" max="5129" width="3.25" style="354" customWidth="1"/>
    <col min="5130" max="5130" width="2.625" style="354" customWidth="1"/>
    <col min="5131" max="5131" width="3.25" style="354" customWidth="1"/>
    <col min="5132" max="5132" width="2.625" style="354" customWidth="1"/>
    <col min="5133" max="5133" width="3.25" style="354" customWidth="1"/>
    <col min="5134" max="5134" width="2.625" style="354" customWidth="1"/>
    <col min="5135" max="5135" width="3.25" style="354" customWidth="1"/>
    <col min="5136" max="5136" width="2.625" style="354" customWidth="1"/>
    <col min="5137" max="5137" width="3.25" style="354" customWidth="1"/>
    <col min="5138" max="5138" width="2.625" style="354" customWidth="1"/>
    <col min="5139" max="5139" width="3.25" style="354" customWidth="1"/>
    <col min="5140" max="5140" width="2.625" style="354" customWidth="1"/>
    <col min="5141" max="5141" width="3.25" style="354" customWidth="1"/>
    <col min="5142" max="5142" width="2.625" style="354" customWidth="1"/>
    <col min="5143" max="5143" width="3.25" style="354" customWidth="1"/>
    <col min="5144" max="5144" width="2.625" style="354" customWidth="1"/>
    <col min="5145" max="5145" width="3.25" style="354" customWidth="1"/>
    <col min="5146" max="5146" width="2.625" style="354" customWidth="1"/>
    <col min="5147" max="5147" width="3.25" style="354" customWidth="1"/>
    <col min="5148" max="5148" width="2.625" style="354" customWidth="1"/>
    <col min="5149" max="5149" width="3.25" style="354" customWidth="1"/>
    <col min="5150" max="5150" width="2.625" style="354" customWidth="1"/>
    <col min="5151" max="5151" width="3.25" style="354" customWidth="1"/>
    <col min="5152" max="5152" width="2.625" style="354" customWidth="1"/>
    <col min="5153" max="5153" width="3.25" style="354" customWidth="1"/>
    <col min="5154" max="5154" width="2.75" style="354" customWidth="1"/>
    <col min="5155" max="5155" width="3.25" style="354" customWidth="1"/>
    <col min="5156" max="5156" width="2.625" style="354" customWidth="1"/>
    <col min="5157" max="5157" width="3.25" style="354" customWidth="1"/>
    <col min="5158" max="5158" width="2.625" style="354" customWidth="1"/>
    <col min="5159" max="5159" width="3.25" style="354" customWidth="1"/>
    <col min="5160" max="5160" width="2.625" style="354" customWidth="1"/>
    <col min="5161" max="5161" width="3.25" style="354" customWidth="1"/>
    <col min="5162" max="5162" width="2.625" style="354" customWidth="1"/>
    <col min="5163" max="5163" width="3.625" style="354" customWidth="1"/>
    <col min="5164" max="5165" width="2.625" style="354" customWidth="1"/>
    <col min="5166" max="5168" width="3.5" style="354" customWidth="1"/>
    <col min="5169" max="5376" width="5.625" style="354"/>
    <col min="5377" max="5378" width="4.125" style="354" customWidth="1"/>
    <col min="5379" max="5379" width="3.25" style="354" customWidth="1"/>
    <col min="5380" max="5380" width="2.625" style="354" customWidth="1"/>
    <col min="5381" max="5381" width="3.25" style="354" customWidth="1"/>
    <col min="5382" max="5382" width="2.625" style="354" customWidth="1"/>
    <col min="5383" max="5383" width="3.25" style="354" customWidth="1"/>
    <col min="5384" max="5384" width="2.625" style="354" customWidth="1"/>
    <col min="5385" max="5385" width="3.25" style="354" customWidth="1"/>
    <col min="5386" max="5386" width="2.625" style="354" customWidth="1"/>
    <col min="5387" max="5387" width="3.25" style="354" customWidth="1"/>
    <col min="5388" max="5388" width="2.625" style="354" customWidth="1"/>
    <col min="5389" max="5389" width="3.25" style="354" customWidth="1"/>
    <col min="5390" max="5390" width="2.625" style="354" customWidth="1"/>
    <col min="5391" max="5391" width="3.25" style="354" customWidth="1"/>
    <col min="5392" max="5392" width="2.625" style="354" customWidth="1"/>
    <col min="5393" max="5393" width="3.25" style="354" customWidth="1"/>
    <col min="5394" max="5394" width="2.625" style="354" customWidth="1"/>
    <col min="5395" max="5395" width="3.25" style="354" customWidth="1"/>
    <col min="5396" max="5396" width="2.625" style="354" customWidth="1"/>
    <col min="5397" max="5397" width="3.25" style="354" customWidth="1"/>
    <col min="5398" max="5398" width="2.625" style="354" customWidth="1"/>
    <col min="5399" max="5399" width="3.25" style="354" customWidth="1"/>
    <col min="5400" max="5400" width="2.625" style="354" customWidth="1"/>
    <col min="5401" max="5401" width="3.25" style="354" customWidth="1"/>
    <col min="5402" max="5402" width="2.625" style="354" customWidth="1"/>
    <col min="5403" max="5403" width="3.25" style="354" customWidth="1"/>
    <col min="5404" max="5404" width="2.625" style="354" customWidth="1"/>
    <col min="5405" max="5405" width="3.25" style="354" customWidth="1"/>
    <col min="5406" max="5406" width="2.625" style="354" customWidth="1"/>
    <col min="5407" max="5407" width="3.25" style="354" customWidth="1"/>
    <col min="5408" max="5408" width="2.625" style="354" customWidth="1"/>
    <col min="5409" max="5409" width="3.25" style="354" customWidth="1"/>
    <col min="5410" max="5410" width="2.75" style="354" customWidth="1"/>
    <col min="5411" max="5411" width="3.25" style="354" customWidth="1"/>
    <col min="5412" max="5412" width="2.625" style="354" customWidth="1"/>
    <col min="5413" max="5413" width="3.25" style="354" customWidth="1"/>
    <col min="5414" max="5414" width="2.625" style="354" customWidth="1"/>
    <col min="5415" max="5415" width="3.25" style="354" customWidth="1"/>
    <col min="5416" max="5416" width="2.625" style="354" customWidth="1"/>
    <col min="5417" max="5417" width="3.25" style="354" customWidth="1"/>
    <col min="5418" max="5418" width="2.625" style="354" customWidth="1"/>
    <col min="5419" max="5419" width="3.625" style="354" customWidth="1"/>
    <col min="5420" max="5421" width="2.625" style="354" customWidth="1"/>
    <col min="5422" max="5424" width="3.5" style="354" customWidth="1"/>
    <col min="5425" max="5632" width="5.625" style="354"/>
    <col min="5633" max="5634" width="4.125" style="354" customWidth="1"/>
    <col min="5635" max="5635" width="3.25" style="354" customWidth="1"/>
    <col min="5636" max="5636" width="2.625" style="354" customWidth="1"/>
    <col min="5637" max="5637" width="3.25" style="354" customWidth="1"/>
    <col min="5638" max="5638" width="2.625" style="354" customWidth="1"/>
    <col min="5639" max="5639" width="3.25" style="354" customWidth="1"/>
    <col min="5640" max="5640" width="2.625" style="354" customWidth="1"/>
    <col min="5641" max="5641" width="3.25" style="354" customWidth="1"/>
    <col min="5642" max="5642" width="2.625" style="354" customWidth="1"/>
    <col min="5643" max="5643" width="3.25" style="354" customWidth="1"/>
    <col min="5644" max="5644" width="2.625" style="354" customWidth="1"/>
    <col min="5645" max="5645" width="3.25" style="354" customWidth="1"/>
    <col min="5646" max="5646" width="2.625" style="354" customWidth="1"/>
    <col min="5647" max="5647" width="3.25" style="354" customWidth="1"/>
    <col min="5648" max="5648" width="2.625" style="354" customWidth="1"/>
    <col min="5649" max="5649" width="3.25" style="354" customWidth="1"/>
    <col min="5650" max="5650" width="2.625" style="354" customWidth="1"/>
    <col min="5651" max="5651" width="3.25" style="354" customWidth="1"/>
    <col min="5652" max="5652" width="2.625" style="354" customWidth="1"/>
    <col min="5653" max="5653" width="3.25" style="354" customWidth="1"/>
    <col min="5654" max="5654" width="2.625" style="354" customWidth="1"/>
    <col min="5655" max="5655" width="3.25" style="354" customWidth="1"/>
    <col min="5656" max="5656" width="2.625" style="354" customWidth="1"/>
    <col min="5657" max="5657" width="3.25" style="354" customWidth="1"/>
    <col min="5658" max="5658" width="2.625" style="354" customWidth="1"/>
    <col min="5659" max="5659" width="3.25" style="354" customWidth="1"/>
    <col min="5660" max="5660" width="2.625" style="354" customWidth="1"/>
    <col min="5661" max="5661" width="3.25" style="354" customWidth="1"/>
    <col min="5662" max="5662" width="2.625" style="354" customWidth="1"/>
    <col min="5663" max="5663" width="3.25" style="354" customWidth="1"/>
    <col min="5664" max="5664" width="2.625" style="354" customWidth="1"/>
    <col min="5665" max="5665" width="3.25" style="354" customWidth="1"/>
    <col min="5666" max="5666" width="2.75" style="354" customWidth="1"/>
    <col min="5667" max="5667" width="3.25" style="354" customWidth="1"/>
    <col min="5668" max="5668" width="2.625" style="354" customWidth="1"/>
    <col min="5669" max="5669" width="3.25" style="354" customWidth="1"/>
    <col min="5670" max="5670" width="2.625" style="354" customWidth="1"/>
    <col min="5671" max="5671" width="3.25" style="354" customWidth="1"/>
    <col min="5672" max="5672" width="2.625" style="354" customWidth="1"/>
    <col min="5673" max="5673" width="3.25" style="354" customWidth="1"/>
    <col min="5674" max="5674" width="2.625" style="354" customWidth="1"/>
    <col min="5675" max="5675" width="3.625" style="354" customWidth="1"/>
    <col min="5676" max="5677" width="2.625" style="354" customWidth="1"/>
    <col min="5678" max="5680" width="3.5" style="354" customWidth="1"/>
    <col min="5681" max="5888" width="5.625" style="354"/>
    <col min="5889" max="5890" width="4.125" style="354" customWidth="1"/>
    <col min="5891" max="5891" width="3.25" style="354" customWidth="1"/>
    <col min="5892" max="5892" width="2.625" style="354" customWidth="1"/>
    <col min="5893" max="5893" width="3.25" style="354" customWidth="1"/>
    <col min="5894" max="5894" width="2.625" style="354" customWidth="1"/>
    <col min="5895" max="5895" width="3.25" style="354" customWidth="1"/>
    <col min="5896" max="5896" width="2.625" style="354" customWidth="1"/>
    <col min="5897" max="5897" width="3.25" style="354" customWidth="1"/>
    <col min="5898" max="5898" width="2.625" style="354" customWidth="1"/>
    <col min="5899" max="5899" width="3.25" style="354" customWidth="1"/>
    <col min="5900" max="5900" width="2.625" style="354" customWidth="1"/>
    <col min="5901" max="5901" width="3.25" style="354" customWidth="1"/>
    <col min="5902" max="5902" width="2.625" style="354" customWidth="1"/>
    <col min="5903" max="5903" width="3.25" style="354" customWidth="1"/>
    <col min="5904" max="5904" width="2.625" style="354" customWidth="1"/>
    <col min="5905" max="5905" width="3.25" style="354" customWidth="1"/>
    <col min="5906" max="5906" width="2.625" style="354" customWidth="1"/>
    <col min="5907" max="5907" width="3.25" style="354" customWidth="1"/>
    <col min="5908" max="5908" width="2.625" style="354" customWidth="1"/>
    <col min="5909" max="5909" width="3.25" style="354" customWidth="1"/>
    <col min="5910" max="5910" width="2.625" style="354" customWidth="1"/>
    <col min="5911" max="5911" width="3.25" style="354" customWidth="1"/>
    <col min="5912" max="5912" width="2.625" style="354" customWidth="1"/>
    <col min="5913" max="5913" width="3.25" style="354" customWidth="1"/>
    <col min="5914" max="5914" width="2.625" style="354" customWidth="1"/>
    <col min="5915" max="5915" width="3.25" style="354" customWidth="1"/>
    <col min="5916" max="5916" width="2.625" style="354" customWidth="1"/>
    <col min="5917" max="5917" width="3.25" style="354" customWidth="1"/>
    <col min="5918" max="5918" width="2.625" style="354" customWidth="1"/>
    <col min="5919" max="5919" width="3.25" style="354" customWidth="1"/>
    <col min="5920" max="5920" width="2.625" style="354" customWidth="1"/>
    <col min="5921" max="5921" width="3.25" style="354" customWidth="1"/>
    <col min="5922" max="5922" width="2.75" style="354" customWidth="1"/>
    <col min="5923" max="5923" width="3.25" style="354" customWidth="1"/>
    <col min="5924" max="5924" width="2.625" style="354" customWidth="1"/>
    <col min="5925" max="5925" width="3.25" style="354" customWidth="1"/>
    <col min="5926" max="5926" width="2.625" style="354" customWidth="1"/>
    <col min="5927" max="5927" width="3.25" style="354" customWidth="1"/>
    <col min="5928" max="5928" width="2.625" style="354" customWidth="1"/>
    <col min="5929" max="5929" width="3.25" style="354" customWidth="1"/>
    <col min="5930" max="5930" width="2.625" style="354" customWidth="1"/>
    <col min="5931" max="5931" width="3.625" style="354" customWidth="1"/>
    <col min="5932" max="5933" width="2.625" style="354" customWidth="1"/>
    <col min="5934" max="5936" width="3.5" style="354" customWidth="1"/>
    <col min="5937" max="6144" width="5.625" style="354"/>
    <col min="6145" max="6146" width="4.125" style="354" customWidth="1"/>
    <col min="6147" max="6147" width="3.25" style="354" customWidth="1"/>
    <col min="6148" max="6148" width="2.625" style="354" customWidth="1"/>
    <col min="6149" max="6149" width="3.25" style="354" customWidth="1"/>
    <col min="6150" max="6150" width="2.625" style="354" customWidth="1"/>
    <col min="6151" max="6151" width="3.25" style="354" customWidth="1"/>
    <col min="6152" max="6152" width="2.625" style="354" customWidth="1"/>
    <col min="6153" max="6153" width="3.25" style="354" customWidth="1"/>
    <col min="6154" max="6154" width="2.625" style="354" customWidth="1"/>
    <col min="6155" max="6155" width="3.25" style="354" customWidth="1"/>
    <col min="6156" max="6156" width="2.625" style="354" customWidth="1"/>
    <col min="6157" max="6157" width="3.25" style="354" customWidth="1"/>
    <col min="6158" max="6158" width="2.625" style="354" customWidth="1"/>
    <col min="6159" max="6159" width="3.25" style="354" customWidth="1"/>
    <col min="6160" max="6160" width="2.625" style="354" customWidth="1"/>
    <col min="6161" max="6161" width="3.25" style="354" customWidth="1"/>
    <col min="6162" max="6162" width="2.625" style="354" customWidth="1"/>
    <col min="6163" max="6163" width="3.25" style="354" customWidth="1"/>
    <col min="6164" max="6164" width="2.625" style="354" customWidth="1"/>
    <col min="6165" max="6165" width="3.25" style="354" customWidth="1"/>
    <col min="6166" max="6166" width="2.625" style="354" customWidth="1"/>
    <col min="6167" max="6167" width="3.25" style="354" customWidth="1"/>
    <col min="6168" max="6168" width="2.625" style="354" customWidth="1"/>
    <col min="6169" max="6169" width="3.25" style="354" customWidth="1"/>
    <col min="6170" max="6170" width="2.625" style="354" customWidth="1"/>
    <col min="6171" max="6171" width="3.25" style="354" customWidth="1"/>
    <col min="6172" max="6172" width="2.625" style="354" customWidth="1"/>
    <col min="6173" max="6173" width="3.25" style="354" customWidth="1"/>
    <col min="6174" max="6174" width="2.625" style="354" customWidth="1"/>
    <col min="6175" max="6175" width="3.25" style="354" customWidth="1"/>
    <col min="6176" max="6176" width="2.625" style="354" customWidth="1"/>
    <col min="6177" max="6177" width="3.25" style="354" customWidth="1"/>
    <col min="6178" max="6178" width="2.75" style="354" customWidth="1"/>
    <col min="6179" max="6179" width="3.25" style="354" customWidth="1"/>
    <col min="6180" max="6180" width="2.625" style="354" customWidth="1"/>
    <col min="6181" max="6181" width="3.25" style="354" customWidth="1"/>
    <col min="6182" max="6182" width="2.625" style="354" customWidth="1"/>
    <col min="6183" max="6183" width="3.25" style="354" customWidth="1"/>
    <col min="6184" max="6184" width="2.625" style="354" customWidth="1"/>
    <col min="6185" max="6185" width="3.25" style="354" customWidth="1"/>
    <col min="6186" max="6186" width="2.625" style="354" customWidth="1"/>
    <col min="6187" max="6187" width="3.625" style="354" customWidth="1"/>
    <col min="6188" max="6189" width="2.625" style="354" customWidth="1"/>
    <col min="6190" max="6192" width="3.5" style="354" customWidth="1"/>
    <col min="6193" max="6400" width="5.625" style="354"/>
    <col min="6401" max="6402" width="4.125" style="354" customWidth="1"/>
    <col min="6403" max="6403" width="3.25" style="354" customWidth="1"/>
    <col min="6404" max="6404" width="2.625" style="354" customWidth="1"/>
    <col min="6405" max="6405" width="3.25" style="354" customWidth="1"/>
    <col min="6406" max="6406" width="2.625" style="354" customWidth="1"/>
    <col min="6407" max="6407" width="3.25" style="354" customWidth="1"/>
    <col min="6408" max="6408" width="2.625" style="354" customWidth="1"/>
    <col min="6409" max="6409" width="3.25" style="354" customWidth="1"/>
    <col min="6410" max="6410" width="2.625" style="354" customWidth="1"/>
    <col min="6411" max="6411" width="3.25" style="354" customWidth="1"/>
    <col min="6412" max="6412" width="2.625" style="354" customWidth="1"/>
    <col min="6413" max="6413" width="3.25" style="354" customWidth="1"/>
    <col min="6414" max="6414" width="2.625" style="354" customWidth="1"/>
    <col min="6415" max="6415" width="3.25" style="354" customWidth="1"/>
    <col min="6416" max="6416" width="2.625" style="354" customWidth="1"/>
    <col min="6417" max="6417" width="3.25" style="354" customWidth="1"/>
    <col min="6418" max="6418" width="2.625" style="354" customWidth="1"/>
    <col min="6419" max="6419" width="3.25" style="354" customWidth="1"/>
    <col min="6420" max="6420" width="2.625" style="354" customWidth="1"/>
    <col min="6421" max="6421" width="3.25" style="354" customWidth="1"/>
    <col min="6422" max="6422" width="2.625" style="354" customWidth="1"/>
    <col min="6423" max="6423" width="3.25" style="354" customWidth="1"/>
    <col min="6424" max="6424" width="2.625" style="354" customWidth="1"/>
    <col min="6425" max="6425" width="3.25" style="354" customWidth="1"/>
    <col min="6426" max="6426" width="2.625" style="354" customWidth="1"/>
    <col min="6427" max="6427" width="3.25" style="354" customWidth="1"/>
    <col min="6428" max="6428" width="2.625" style="354" customWidth="1"/>
    <col min="6429" max="6429" width="3.25" style="354" customWidth="1"/>
    <col min="6430" max="6430" width="2.625" style="354" customWidth="1"/>
    <col min="6431" max="6431" width="3.25" style="354" customWidth="1"/>
    <col min="6432" max="6432" width="2.625" style="354" customWidth="1"/>
    <col min="6433" max="6433" width="3.25" style="354" customWidth="1"/>
    <col min="6434" max="6434" width="2.75" style="354" customWidth="1"/>
    <col min="6435" max="6435" width="3.25" style="354" customWidth="1"/>
    <col min="6436" max="6436" width="2.625" style="354" customWidth="1"/>
    <col min="6437" max="6437" width="3.25" style="354" customWidth="1"/>
    <col min="6438" max="6438" width="2.625" style="354" customWidth="1"/>
    <col min="6439" max="6439" width="3.25" style="354" customWidth="1"/>
    <col min="6440" max="6440" width="2.625" style="354" customWidth="1"/>
    <col min="6441" max="6441" width="3.25" style="354" customWidth="1"/>
    <col min="6442" max="6442" width="2.625" style="354" customWidth="1"/>
    <col min="6443" max="6443" width="3.625" style="354" customWidth="1"/>
    <col min="6444" max="6445" width="2.625" style="354" customWidth="1"/>
    <col min="6446" max="6448" width="3.5" style="354" customWidth="1"/>
    <col min="6449" max="6656" width="5.625" style="354"/>
    <col min="6657" max="6658" width="4.125" style="354" customWidth="1"/>
    <col min="6659" max="6659" width="3.25" style="354" customWidth="1"/>
    <col min="6660" max="6660" width="2.625" style="354" customWidth="1"/>
    <col min="6661" max="6661" width="3.25" style="354" customWidth="1"/>
    <col min="6662" max="6662" width="2.625" style="354" customWidth="1"/>
    <col min="6663" max="6663" width="3.25" style="354" customWidth="1"/>
    <col min="6664" max="6664" width="2.625" style="354" customWidth="1"/>
    <col min="6665" max="6665" width="3.25" style="354" customWidth="1"/>
    <col min="6666" max="6666" width="2.625" style="354" customWidth="1"/>
    <col min="6667" max="6667" width="3.25" style="354" customWidth="1"/>
    <col min="6668" max="6668" width="2.625" style="354" customWidth="1"/>
    <col min="6669" max="6669" width="3.25" style="354" customWidth="1"/>
    <col min="6670" max="6670" width="2.625" style="354" customWidth="1"/>
    <col min="6671" max="6671" width="3.25" style="354" customWidth="1"/>
    <col min="6672" max="6672" width="2.625" style="354" customWidth="1"/>
    <col min="6673" max="6673" width="3.25" style="354" customWidth="1"/>
    <col min="6674" max="6674" width="2.625" style="354" customWidth="1"/>
    <col min="6675" max="6675" width="3.25" style="354" customWidth="1"/>
    <col min="6676" max="6676" width="2.625" style="354" customWidth="1"/>
    <col min="6677" max="6677" width="3.25" style="354" customWidth="1"/>
    <col min="6678" max="6678" width="2.625" style="354" customWidth="1"/>
    <col min="6679" max="6679" width="3.25" style="354" customWidth="1"/>
    <col min="6680" max="6680" width="2.625" style="354" customWidth="1"/>
    <col min="6681" max="6681" width="3.25" style="354" customWidth="1"/>
    <col min="6682" max="6682" width="2.625" style="354" customWidth="1"/>
    <col min="6683" max="6683" width="3.25" style="354" customWidth="1"/>
    <col min="6684" max="6684" width="2.625" style="354" customWidth="1"/>
    <col min="6685" max="6685" width="3.25" style="354" customWidth="1"/>
    <col min="6686" max="6686" width="2.625" style="354" customWidth="1"/>
    <col min="6687" max="6687" width="3.25" style="354" customWidth="1"/>
    <col min="6688" max="6688" width="2.625" style="354" customWidth="1"/>
    <col min="6689" max="6689" width="3.25" style="354" customWidth="1"/>
    <col min="6690" max="6690" width="2.75" style="354" customWidth="1"/>
    <col min="6691" max="6691" width="3.25" style="354" customWidth="1"/>
    <col min="6692" max="6692" width="2.625" style="354" customWidth="1"/>
    <col min="6693" max="6693" width="3.25" style="354" customWidth="1"/>
    <col min="6694" max="6694" width="2.625" style="354" customWidth="1"/>
    <col min="6695" max="6695" width="3.25" style="354" customWidth="1"/>
    <col min="6696" max="6696" width="2.625" style="354" customWidth="1"/>
    <col min="6697" max="6697" width="3.25" style="354" customWidth="1"/>
    <col min="6698" max="6698" width="2.625" style="354" customWidth="1"/>
    <col min="6699" max="6699" width="3.625" style="354" customWidth="1"/>
    <col min="6700" max="6701" width="2.625" style="354" customWidth="1"/>
    <col min="6702" max="6704" width="3.5" style="354" customWidth="1"/>
    <col min="6705" max="6912" width="5.625" style="354"/>
    <col min="6913" max="6914" width="4.125" style="354" customWidth="1"/>
    <col min="6915" max="6915" width="3.25" style="354" customWidth="1"/>
    <col min="6916" max="6916" width="2.625" style="354" customWidth="1"/>
    <col min="6917" max="6917" width="3.25" style="354" customWidth="1"/>
    <col min="6918" max="6918" width="2.625" style="354" customWidth="1"/>
    <col min="6919" max="6919" width="3.25" style="354" customWidth="1"/>
    <col min="6920" max="6920" width="2.625" style="354" customWidth="1"/>
    <col min="6921" max="6921" width="3.25" style="354" customWidth="1"/>
    <col min="6922" max="6922" width="2.625" style="354" customWidth="1"/>
    <col min="6923" max="6923" width="3.25" style="354" customWidth="1"/>
    <col min="6924" max="6924" width="2.625" style="354" customWidth="1"/>
    <col min="6925" max="6925" width="3.25" style="354" customWidth="1"/>
    <col min="6926" max="6926" width="2.625" style="354" customWidth="1"/>
    <col min="6927" max="6927" width="3.25" style="354" customWidth="1"/>
    <col min="6928" max="6928" width="2.625" style="354" customWidth="1"/>
    <col min="6929" max="6929" width="3.25" style="354" customWidth="1"/>
    <col min="6930" max="6930" width="2.625" style="354" customWidth="1"/>
    <col min="6931" max="6931" width="3.25" style="354" customWidth="1"/>
    <col min="6932" max="6932" width="2.625" style="354" customWidth="1"/>
    <col min="6933" max="6933" width="3.25" style="354" customWidth="1"/>
    <col min="6934" max="6934" width="2.625" style="354" customWidth="1"/>
    <col min="6935" max="6935" width="3.25" style="354" customWidth="1"/>
    <col min="6936" max="6936" width="2.625" style="354" customWidth="1"/>
    <col min="6937" max="6937" width="3.25" style="354" customWidth="1"/>
    <col min="6938" max="6938" width="2.625" style="354" customWidth="1"/>
    <col min="6939" max="6939" width="3.25" style="354" customWidth="1"/>
    <col min="6940" max="6940" width="2.625" style="354" customWidth="1"/>
    <col min="6941" max="6941" width="3.25" style="354" customWidth="1"/>
    <col min="6942" max="6942" width="2.625" style="354" customWidth="1"/>
    <col min="6943" max="6943" width="3.25" style="354" customWidth="1"/>
    <col min="6944" max="6944" width="2.625" style="354" customWidth="1"/>
    <col min="6945" max="6945" width="3.25" style="354" customWidth="1"/>
    <col min="6946" max="6946" width="2.75" style="354" customWidth="1"/>
    <col min="6947" max="6947" width="3.25" style="354" customWidth="1"/>
    <col min="6948" max="6948" width="2.625" style="354" customWidth="1"/>
    <col min="6949" max="6949" width="3.25" style="354" customWidth="1"/>
    <col min="6950" max="6950" width="2.625" style="354" customWidth="1"/>
    <col min="6951" max="6951" width="3.25" style="354" customWidth="1"/>
    <col min="6952" max="6952" width="2.625" style="354" customWidth="1"/>
    <col min="6953" max="6953" width="3.25" style="354" customWidth="1"/>
    <col min="6954" max="6954" width="2.625" style="354" customWidth="1"/>
    <col min="6955" max="6955" width="3.625" style="354" customWidth="1"/>
    <col min="6956" max="6957" width="2.625" style="354" customWidth="1"/>
    <col min="6958" max="6960" width="3.5" style="354" customWidth="1"/>
    <col min="6961" max="7168" width="5.625" style="354"/>
    <col min="7169" max="7170" width="4.125" style="354" customWidth="1"/>
    <col min="7171" max="7171" width="3.25" style="354" customWidth="1"/>
    <col min="7172" max="7172" width="2.625" style="354" customWidth="1"/>
    <col min="7173" max="7173" width="3.25" style="354" customWidth="1"/>
    <col min="7174" max="7174" width="2.625" style="354" customWidth="1"/>
    <col min="7175" max="7175" width="3.25" style="354" customWidth="1"/>
    <col min="7176" max="7176" width="2.625" style="354" customWidth="1"/>
    <col min="7177" max="7177" width="3.25" style="354" customWidth="1"/>
    <col min="7178" max="7178" width="2.625" style="354" customWidth="1"/>
    <col min="7179" max="7179" width="3.25" style="354" customWidth="1"/>
    <col min="7180" max="7180" width="2.625" style="354" customWidth="1"/>
    <col min="7181" max="7181" width="3.25" style="354" customWidth="1"/>
    <col min="7182" max="7182" width="2.625" style="354" customWidth="1"/>
    <col min="7183" max="7183" width="3.25" style="354" customWidth="1"/>
    <col min="7184" max="7184" width="2.625" style="354" customWidth="1"/>
    <col min="7185" max="7185" width="3.25" style="354" customWidth="1"/>
    <col min="7186" max="7186" width="2.625" style="354" customWidth="1"/>
    <col min="7187" max="7187" width="3.25" style="354" customWidth="1"/>
    <col min="7188" max="7188" width="2.625" style="354" customWidth="1"/>
    <col min="7189" max="7189" width="3.25" style="354" customWidth="1"/>
    <col min="7190" max="7190" width="2.625" style="354" customWidth="1"/>
    <col min="7191" max="7191" width="3.25" style="354" customWidth="1"/>
    <col min="7192" max="7192" width="2.625" style="354" customWidth="1"/>
    <col min="7193" max="7193" width="3.25" style="354" customWidth="1"/>
    <col min="7194" max="7194" width="2.625" style="354" customWidth="1"/>
    <col min="7195" max="7195" width="3.25" style="354" customWidth="1"/>
    <col min="7196" max="7196" width="2.625" style="354" customWidth="1"/>
    <col min="7197" max="7197" width="3.25" style="354" customWidth="1"/>
    <col min="7198" max="7198" width="2.625" style="354" customWidth="1"/>
    <col min="7199" max="7199" width="3.25" style="354" customWidth="1"/>
    <col min="7200" max="7200" width="2.625" style="354" customWidth="1"/>
    <col min="7201" max="7201" width="3.25" style="354" customWidth="1"/>
    <col min="7202" max="7202" width="2.75" style="354" customWidth="1"/>
    <col min="7203" max="7203" width="3.25" style="354" customWidth="1"/>
    <col min="7204" max="7204" width="2.625" style="354" customWidth="1"/>
    <col min="7205" max="7205" width="3.25" style="354" customWidth="1"/>
    <col min="7206" max="7206" width="2.625" style="354" customWidth="1"/>
    <col min="7207" max="7207" width="3.25" style="354" customWidth="1"/>
    <col min="7208" max="7208" width="2.625" style="354" customWidth="1"/>
    <col min="7209" max="7209" width="3.25" style="354" customWidth="1"/>
    <col min="7210" max="7210" width="2.625" style="354" customWidth="1"/>
    <col min="7211" max="7211" width="3.625" style="354" customWidth="1"/>
    <col min="7212" max="7213" width="2.625" style="354" customWidth="1"/>
    <col min="7214" max="7216" width="3.5" style="354" customWidth="1"/>
    <col min="7217" max="7424" width="5.625" style="354"/>
    <col min="7425" max="7426" width="4.125" style="354" customWidth="1"/>
    <col min="7427" max="7427" width="3.25" style="354" customWidth="1"/>
    <col min="7428" max="7428" width="2.625" style="354" customWidth="1"/>
    <col min="7429" max="7429" width="3.25" style="354" customWidth="1"/>
    <col min="7430" max="7430" width="2.625" style="354" customWidth="1"/>
    <col min="7431" max="7431" width="3.25" style="354" customWidth="1"/>
    <col min="7432" max="7432" width="2.625" style="354" customWidth="1"/>
    <col min="7433" max="7433" width="3.25" style="354" customWidth="1"/>
    <col min="7434" max="7434" width="2.625" style="354" customWidth="1"/>
    <col min="7435" max="7435" width="3.25" style="354" customWidth="1"/>
    <col min="7436" max="7436" width="2.625" style="354" customWidth="1"/>
    <col min="7437" max="7437" width="3.25" style="354" customWidth="1"/>
    <col min="7438" max="7438" width="2.625" style="354" customWidth="1"/>
    <col min="7439" max="7439" width="3.25" style="354" customWidth="1"/>
    <col min="7440" max="7440" width="2.625" style="354" customWidth="1"/>
    <col min="7441" max="7441" width="3.25" style="354" customWidth="1"/>
    <col min="7442" max="7442" width="2.625" style="354" customWidth="1"/>
    <col min="7443" max="7443" width="3.25" style="354" customWidth="1"/>
    <col min="7444" max="7444" width="2.625" style="354" customWidth="1"/>
    <col min="7445" max="7445" width="3.25" style="354" customWidth="1"/>
    <col min="7446" max="7446" width="2.625" style="354" customWidth="1"/>
    <col min="7447" max="7447" width="3.25" style="354" customWidth="1"/>
    <col min="7448" max="7448" width="2.625" style="354" customWidth="1"/>
    <col min="7449" max="7449" width="3.25" style="354" customWidth="1"/>
    <col min="7450" max="7450" width="2.625" style="354" customWidth="1"/>
    <col min="7451" max="7451" width="3.25" style="354" customWidth="1"/>
    <col min="7452" max="7452" width="2.625" style="354" customWidth="1"/>
    <col min="7453" max="7453" width="3.25" style="354" customWidth="1"/>
    <col min="7454" max="7454" width="2.625" style="354" customWidth="1"/>
    <col min="7455" max="7455" width="3.25" style="354" customWidth="1"/>
    <col min="7456" max="7456" width="2.625" style="354" customWidth="1"/>
    <col min="7457" max="7457" width="3.25" style="354" customWidth="1"/>
    <col min="7458" max="7458" width="2.75" style="354" customWidth="1"/>
    <col min="7459" max="7459" width="3.25" style="354" customWidth="1"/>
    <col min="7460" max="7460" width="2.625" style="354" customWidth="1"/>
    <col min="7461" max="7461" width="3.25" style="354" customWidth="1"/>
    <col min="7462" max="7462" width="2.625" style="354" customWidth="1"/>
    <col min="7463" max="7463" width="3.25" style="354" customWidth="1"/>
    <col min="7464" max="7464" width="2.625" style="354" customWidth="1"/>
    <col min="7465" max="7465" width="3.25" style="354" customWidth="1"/>
    <col min="7466" max="7466" width="2.625" style="354" customWidth="1"/>
    <col min="7467" max="7467" width="3.625" style="354" customWidth="1"/>
    <col min="7468" max="7469" width="2.625" style="354" customWidth="1"/>
    <col min="7470" max="7472" width="3.5" style="354" customWidth="1"/>
    <col min="7473" max="7680" width="5.625" style="354"/>
    <col min="7681" max="7682" width="4.125" style="354" customWidth="1"/>
    <col min="7683" max="7683" width="3.25" style="354" customWidth="1"/>
    <col min="7684" max="7684" width="2.625" style="354" customWidth="1"/>
    <col min="7685" max="7685" width="3.25" style="354" customWidth="1"/>
    <col min="7686" max="7686" width="2.625" style="354" customWidth="1"/>
    <col min="7687" max="7687" width="3.25" style="354" customWidth="1"/>
    <col min="7688" max="7688" width="2.625" style="354" customWidth="1"/>
    <col min="7689" max="7689" width="3.25" style="354" customWidth="1"/>
    <col min="7690" max="7690" width="2.625" style="354" customWidth="1"/>
    <col min="7691" max="7691" width="3.25" style="354" customWidth="1"/>
    <col min="7692" max="7692" width="2.625" style="354" customWidth="1"/>
    <col min="7693" max="7693" width="3.25" style="354" customWidth="1"/>
    <col min="7694" max="7694" width="2.625" style="354" customWidth="1"/>
    <col min="7695" max="7695" width="3.25" style="354" customWidth="1"/>
    <col min="7696" max="7696" width="2.625" style="354" customWidth="1"/>
    <col min="7697" max="7697" width="3.25" style="354" customWidth="1"/>
    <col min="7698" max="7698" width="2.625" style="354" customWidth="1"/>
    <col min="7699" max="7699" width="3.25" style="354" customWidth="1"/>
    <col min="7700" max="7700" width="2.625" style="354" customWidth="1"/>
    <col min="7701" max="7701" width="3.25" style="354" customWidth="1"/>
    <col min="7702" max="7702" width="2.625" style="354" customWidth="1"/>
    <col min="7703" max="7703" width="3.25" style="354" customWidth="1"/>
    <col min="7704" max="7704" width="2.625" style="354" customWidth="1"/>
    <col min="7705" max="7705" width="3.25" style="354" customWidth="1"/>
    <col min="7706" max="7706" width="2.625" style="354" customWidth="1"/>
    <col min="7707" max="7707" width="3.25" style="354" customWidth="1"/>
    <col min="7708" max="7708" width="2.625" style="354" customWidth="1"/>
    <col min="7709" max="7709" width="3.25" style="354" customWidth="1"/>
    <col min="7710" max="7710" width="2.625" style="354" customWidth="1"/>
    <col min="7711" max="7711" width="3.25" style="354" customWidth="1"/>
    <col min="7712" max="7712" width="2.625" style="354" customWidth="1"/>
    <col min="7713" max="7713" width="3.25" style="354" customWidth="1"/>
    <col min="7714" max="7714" width="2.75" style="354" customWidth="1"/>
    <col min="7715" max="7715" width="3.25" style="354" customWidth="1"/>
    <col min="7716" max="7716" width="2.625" style="354" customWidth="1"/>
    <col min="7717" max="7717" width="3.25" style="354" customWidth="1"/>
    <col min="7718" max="7718" width="2.625" style="354" customWidth="1"/>
    <col min="7719" max="7719" width="3.25" style="354" customWidth="1"/>
    <col min="7720" max="7720" width="2.625" style="354" customWidth="1"/>
    <col min="7721" max="7721" width="3.25" style="354" customWidth="1"/>
    <col min="7722" max="7722" width="2.625" style="354" customWidth="1"/>
    <col min="7723" max="7723" width="3.625" style="354" customWidth="1"/>
    <col min="7724" max="7725" width="2.625" style="354" customWidth="1"/>
    <col min="7726" max="7728" width="3.5" style="354" customWidth="1"/>
    <col min="7729" max="7936" width="5.625" style="354"/>
    <col min="7937" max="7938" width="4.125" style="354" customWidth="1"/>
    <col min="7939" max="7939" width="3.25" style="354" customWidth="1"/>
    <col min="7940" max="7940" width="2.625" style="354" customWidth="1"/>
    <col min="7941" max="7941" width="3.25" style="354" customWidth="1"/>
    <col min="7942" max="7942" width="2.625" style="354" customWidth="1"/>
    <col min="7943" max="7943" width="3.25" style="354" customWidth="1"/>
    <col min="7944" max="7944" width="2.625" style="354" customWidth="1"/>
    <col min="7945" max="7945" width="3.25" style="354" customWidth="1"/>
    <col min="7946" max="7946" width="2.625" style="354" customWidth="1"/>
    <col min="7947" max="7947" width="3.25" style="354" customWidth="1"/>
    <col min="7948" max="7948" width="2.625" style="354" customWidth="1"/>
    <col min="7949" max="7949" width="3.25" style="354" customWidth="1"/>
    <col min="7950" max="7950" width="2.625" style="354" customWidth="1"/>
    <col min="7951" max="7951" width="3.25" style="354" customWidth="1"/>
    <col min="7952" max="7952" width="2.625" style="354" customWidth="1"/>
    <col min="7953" max="7953" width="3.25" style="354" customWidth="1"/>
    <col min="7954" max="7954" width="2.625" style="354" customWidth="1"/>
    <col min="7955" max="7955" width="3.25" style="354" customWidth="1"/>
    <col min="7956" max="7956" width="2.625" style="354" customWidth="1"/>
    <col min="7957" max="7957" width="3.25" style="354" customWidth="1"/>
    <col min="7958" max="7958" width="2.625" style="354" customWidth="1"/>
    <col min="7959" max="7959" width="3.25" style="354" customWidth="1"/>
    <col min="7960" max="7960" width="2.625" style="354" customWidth="1"/>
    <col min="7961" max="7961" width="3.25" style="354" customWidth="1"/>
    <col min="7962" max="7962" width="2.625" style="354" customWidth="1"/>
    <col min="7963" max="7963" width="3.25" style="354" customWidth="1"/>
    <col min="7964" max="7964" width="2.625" style="354" customWidth="1"/>
    <col min="7965" max="7965" width="3.25" style="354" customWidth="1"/>
    <col min="7966" max="7966" width="2.625" style="354" customWidth="1"/>
    <col min="7967" max="7967" width="3.25" style="354" customWidth="1"/>
    <col min="7968" max="7968" width="2.625" style="354" customWidth="1"/>
    <col min="7969" max="7969" width="3.25" style="354" customWidth="1"/>
    <col min="7970" max="7970" width="2.75" style="354" customWidth="1"/>
    <col min="7971" max="7971" width="3.25" style="354" customWidth="1"/>
    <col min="7972" max="7972" width="2.625" style="354" customWidth="1"/>
    <col min="7973" max="7973" width="3.25" style="354" customWidth="1"/>
    <col min="7974" max="7974" width="2.625" style="354" customWidth="1"/>
    <col min="7975" max="7975" width="3.25" style="354" customWidth="1"/>
    <col min="7976" max="7976" width="2.625" style="354" customWidth="1"/>
    <col min="7977" max="7977" width="3.25" style="354" customWidth="1"/>
    <col min="7978" max="7978" width="2.625" style="354" customWidth="1"/>
    <col min="7979" max="7979" width="3.625" style="354" customWidth="1"/>
    <col min="7980" max="7981" width="2.625" style="354" customWidth="1"/>
    <col min="7982" max="7984" width="3.5" style="354" customWidth="1"/>
    <col min="7985" max="8192" width="5.625" style="354"/>
    <col min="8193" max="8194" width="4.125" style="354" customWidth="1"/>
    <col min="8195" max="8195" width="3.25" style="354" customWidth="1"/>
    <col min="8196" max="8196" width="2.625" style="354" customWidth="1"/>
    <col min="8197" max="8197" width="3.25" style="354" customWidth="1"/>
    <col min="8198" max="8198" width="2.625" style="354" customWidth="1"/>
    <col min="8199" max="8199" width="3.25" style="354" customWidth="1"/>
    <col min="8200" max="8200" width="2.625" style="354" customWidth="1"/>
    <col min="8201" max="8201" width="3.25" style="354" customWidth="1"/>
    <col min="8202" max="8202" width="2.625" style="354" customWidth="1"/>
    <col min="8203" max="8203" width="3.25" style="354" customWidth="1"/>
    <col min="8204" max="8204" width="2.625" style="354" customWidth="1"/>
    <col min="8205" max="8205" width="3.25" style="354" customWidth="1"/>
    <col min="8206" max="8206" width="2.625" style="354" customWidth="1"/>
    <col min="8207" max="8207" width="3.25" style="354" customWidth="1"/>
    <col min="8208" max="8208" width="2.625" style="354" customWidth="1"/>
    <col min="8209" max="8209" width="3.25" style="354" customWidth="1"/>
    <col min="8210" max="8210" width="2.625" style="354" customWidth="1"/>
    <col min="8211" max="8211" width="3.25" style="354" customWidth="1"/>
    <col min="8212" max="8212" width="2.625" style="354" customWidth="1"/>
    <col min="8213" max="8213" width="3.25" style="354" customWidth="1"/>
    <col min="8214" max="8214" width="2.625" style="354" customWidth="1"/>
    <col min="8215" max="8215" width="3.25" style="354" customWidth="1"/>
    <col min="8216" max="8216" width="2.625" style="354" customWidth="1"/>
    <col min="8217" max="8217" width="3.25" style="354" customWidth="1"/>
    <col min="8218" max="8218" width="2.625" style="354" customWidth="1"/>
    <col min="8219" max="8219" width="3.25" style="354" customWidth="1"/>
    <col min="8220" max="8220" width="2.625" style="354" customWidth="1"/>
    <col min="8221" max="8221" width="3.25" style="354" customWidth="1"/>
    <col min="8222" max="8222" width="2.625" style="354" customWidth="1"/>
    <col min="8223" max="8223" width="3.25" style="354" customWidth="1"/>
    <col min="8224" max="8224" width="2.625" style="354" customWidth="1"/>
    <col min="8225" max="8225" width="3.25" style="354" customWidth="1"/>
    <col min="8226" max="8226" width="2.75" style="354" customWidth="1"/>
    <col min="8227" max="8227" width="3.25" style="354" customWidth="1"/>
    <col min="8228" max="8228" width="2.625" style="354" customWidth="1"/>
    <col min="8229" max="8229" width="3.25" style="354" customWidth="1"/>
    <col min="8230" max="8230" width="2.625" style="354" customWidth="1"/>
    <col min="8231" max="8231" width="3.25" style="354" customWidth="1"/>
    <col min="8232" max="8232" width="2.625" style="354" customWidth="1"/>
    <col min="8233" max="8233" width="3.25" style="354" customWidth="1"/>
    <col min="8234" max="8234" width="2.625" style="354" customWidth="1"/>
    <col min="8235" max="8235" width="3.625" style="354" customWidth="1"/>
    <col min="8236" max="8237" width="2.625" style="354" customWidth="1"/>
    <col min="8238" max="8240" width="3.5" style="354" customWidth="1"/>
    <col min="8241" max="8448" width="5.625" style="354"/>
    <col min="8449" max="8450" width="4.125" style="354" customWidth="1"/>
    <col min="8451" max="8451" width="3.25" style="354" customWidth="1"/>
    <col min="8452" max="8452" width="2.625" style="354" customWidth="1"/>
    <col min="8453" max="8453" width="3.25" style="354" customWidth="1"/>
    <col min="8454" max="8454" width="2.625" style="354" customWidth="1"/>
    <col min="8455" max="8455" width="3.25" style="354" customWidth="1"/>
    <col min="8456" max="8456" width="2.625" style="354" customWidth="1"/>
    <col min="8457" max="8457" width="3.25" style="354" customWidth="1"/>
    <col min="8458" max="8458" width="2.625" style="354" customWidth="1"/>
    <col min="8459" max="8459" width="3.25" style="354" customWidth="1"/>
    <col min="8460" max="8460" width="2.625" style="354" customWidth="1"/>
    <col min="8461" max="8461" width="3.25" style="354" customWidth="1"/>
    <col min="8462" max="8462" width="2.625" style="354" customWidth="1"/>
    <col min="8463" max="8463" width="3.25" style="354" customWidth="1"/>
    <col min="8464" max="8464" width="2.625" style="354" customWidth="1"/>
    <col min="8465" max="8465" width="3.25" style="354" customWidth="1"/>
    <col min="8466" max="8466" width="2.625" style="354" customWidth="1"/>
    <col min="8467" max="8467" width="3.25" style="354" customWidth="1"/>
    <col min="8468" max="8468" width="2.625" style="354" customWidth="1"/>
    <col min="8469" max="8469" width="3.25" style="354" customWidth="1"/>
    <col min="8470" max="8470" width="2.625" style="354" customWidth="1"/>
    <col min="8471" max="8471" width="3.25" style="354" customWidth="1"/>
    <col min="8472" max="8472" width="2.625" style="354" customWidth="1"/>
    <col min="8473" max="8473" width="3.25" style="354" customWidth="1"/>
    <col min="8474" max="8474" width="2.625" style="354" customWidth="1"/>
    <col min="8475" max="8475" width="3.25" style="354" customWidth="1"/>
    <col min="8476" max="8476" width="2.625" style="354" customWidth="1"/>
    <col min="8477" max="8477" width="3.25" style="354" customWidth="1"/>
    <col min="8478" max="8478" width="2.625" style="354" customWidth="1"/>
    <col min="8479" max="8479" width="3.25" style="354" customWidth="1"/>
    <col min="8480" max="8480" width="2.625" style="354" customWidth="1"/>
    <col min="8481" max="8481" width="3.25" style="354" customWidth="1"/>
    <col min="8482" max="8482" width="2.75" style="354" customWidth="1"/>
    <col min="8483" max="8483" width="3.25" style="354" customWidth="1"/>
    <col min="8484" max="8484" width="2.625" style="354" customWidth="1"/>
    <col min="8485" max="8485" width="3.25" style="354" customWidth="1"/>
    <col min="8486" max="8486" width="2.625" style="354" customWidth="1"/>
    <col min="8487" max="8487" width="3.25" style="354" customWidth="1"/>
    <col min="8488" max="8488" width="2.625" style="354" customWidth="1"/>
    <col min="8489" max="8489" width="3.25" style="354" customWidth="1"/>
    <col min="8490" max="8490" width="2.625" style="354" customWidth="1"/>
    <col min="8491" max="8491" width="3.625" style="354" customWidth="1"/>
    <col min="8492" max="8493" width="2.625" style="354" customWidth="1"/>
    <col min="8494" max="8496" width="3.5" style="354" customWidth="1"/>
    <col min="8497" max="8704" width="5.625" style="354"/>
    <col min="8705" max="8706" width="4.125" style="354" customWidth="1"/>
    <col min="8707" max="8707" width="3.25" style="354" customWidth="1"/>
    <col min="8708" max="8708" width="2.625" style="354" customWidth="1"/>
    <col min="8709" max="8709" width="3.25" style="354" customWidth="1"/>
    <col min="8710" max="8710" width="2.625" style="354" customWidth="1"/>
    <col min="8711" max="8711" width="3.25" style="354" customWidth="1"/>
    <col min="8712" max="8712" width="2.625" style="354" customWidth="1"/>
    <col min="8713" max="8713" width="3.25" style="354" customWidth="1"/>
    <col min="8714" max="8714" width="2.625" style="354" customWidth="1"/>
    <col min="8715" max="8715" width="3.25" style="354" customWidth="1"/>
    <col min="8716" max="8716" width="2.625" style="354" customWidth="1"/>
    <col min="8717" max="8717" width="3.25" style="354" customWidth="1"/>
    <col min="8718" max="8718" width="2.625" style="354" customWidth="1"/>
    <col min="8719" max="8719" width="3.25" style="354" customWidth="1"/>
    <col min="8720" max="8720" width="2.625" style="354" customWidth="1"/>
    <col min="8721" max="8721" width="3.25" style="354" customWidth="1"/>
    <col min="8722" max="8722" width="2.625" style="354" customWidth="1"/>
    <col min="8723" max="8723" width="3.25" style="354" customWidth="1"/>
    <col min="8724" max="8724" width="2.625" style="354" customWidth="1"/>
    <col min="8725" max="8725" width="3.25" style="354" customWidth="1"/>
    <col min="8726" max="8726" width="2.625" style="354" customWidth="1"/>
    <col min="8727" max="8727" width="3.25" style="354" customWidth="1"/>
    <col min="8728" max="8728" width="2.625" style="354" customWidth="1"/>
    <col min="8729" max="8729" width="3.25" style="354" customWidth="1"/>
    <col min="8730" max="8730" width="2.625" style="354" customWidth="1"/>
    <col min="8731" max="8731" width="3.25" style="354" customWidth="1"/>
    <col min="8732" max="8732" width="2.625" style="354" customWidth="1"/>
    <col min="8733" max="8733" width="3.25" style="354" customWidth="1"/>
    <col min="8734" max="8734" width="2.625" style="354" customWidth="1"/>
    <col min="8735" max="8735" width="3.25" style="354" customWidth="1"/>
    <col min="8736" max="8736" width="2.625" style="354" customWidth="1"/>
    <col min="8737" max="8737" width="3.25" style="354" customWidth="1"/>
    <col min="8738" max="8738" width="2.75" style="354" customWidth="1"/>
    <col min="8739" max="8739" width="3.25" style="354" customWidth="1"/>
    <col min="8740" max="8740" width="2.625" style="354" customWidth="1"/>
    <col min="8741" max="8741" width="3.25" style="354" customWidth="1"/>
    <col min="8742" max="8742" width="2.625" style="354" customWidth="1"/>
    <col min="8743" max="8743" width="3.25" style="354" customWidth="1"/>
    <col min="8744" max="8744" width="2.625" style="354" customWidth="1"/>
    <col min="8745" max="8745" width="3.25" style="354" customWidth="1"/>
    <col min="8746" max="8746" width="2.625" style="354" customWidth="1"/>
    <col min="8747" max="8747" width="3.625" style="354" customWidth="1"/>
    <col min="8748" max="8749" width="2.625" style="354" customWidth="1"/>
    <col min="8750" max="8752" width="3.5" style="354" customWidth="1"/>
    <col min="8753" max="8960" width="5.625" style="354"/>
    <col min="8961" max="8962" width="4.125" style="354" customWidth="1"/>
    <col min="8963" max="8963" width="3.25" style="354" customWidth="1"/>
    <col min="8964" max="8964" width="2.625" style="354" customWidth="1"/>
    <col min="8965" max="8965" width="3.25" style="354" customWidth="1"/>
    <col min="8966" max="8966" width="2.625" style="354" customWidth="1"/>
    <col min="8967" max="8967" width="3.25" style="354" customWidth="1"/>
    <col min="8968" max="8968" width="2.625" style="354" customWidth="1"/>
    <col min="8969" max="8969" width="3.25" style="354" customWidth="1"/>
    <col min="8970" max="8970" width="2.625" style="354" customWidth="1"/>
    <col min="8971" max="8971" width="3.25" style="354" customWidth="1"/>
    <col min="8972" max="8972" width="2.625" style="354" customWidth="1"/>
    <col min="8973" max="8973" width="3.25" style="354" customWidth="1"/>
    <col min="8974" max="8974" width="2.625" style="354" customWidth="1"/>
    <col min="8975" max="8975" width="3.25" style="354" customWidth="1"/>
    <col min="8976" max="8976" width="2.625" style="354" customWidth="1"/>
    <col min="8977" max="8977" width="3.25" style="354" customWidth="1"/>
    <col min="8978" max="8978" width="2.625" style="354" customWidth="1"/>
    <col min="8979" max="8979" width="3.25" style="354" customWidth="1"/>
    <col min="8980" max="8980" width="2.625" style="354" customWidth="1"/>
    <col min="8981" max="8981" width="3.25" style="354" customWidth="1"/>
    <col min="8982" max="8982" width="2.625" style="354" customWidth="1"/>
    <col min="8983" max="8983" width="3.25" style="354" customWidth="1"/>
    <col min="8984" max="8984" width="2.625" style="354" customWidth="1"/>
    <col min="8985" max="8985" width="3.25" style="354" customWidth="1"/>
    <col min="8986" max="8986" width="2.625" style="354" customWidth="1"/>
    <col min="8987" max="8987" width="3.25" style="354" customWidth="1"/>
    <col min="8988" max="8988" width="2.625" style="354" customWidth="1"/>
    <col min="8989" max="8989" width="3.25" style="354" customWidth="1"/>
    <col min="8990" max="8990" width="2.625" style="354" customWidth="1"/>
    <col min="8991" max="8991" width="3.25" style="354" customWidth="1"/>
    <col min="8992" max="8992" width="2.625" style="354" customWidth="1"/>
    <col min="8993" max="8993" width="3.25" style="354" customWidth="1"/>
    <col min="8994" max="8994" width="2.75" style="354" customWidth="1"/>
    <col min="8995" max="8995" width="3.25" style="354" customWidth="1"/>
    <col min="8996" max="8996" width="2.625" style="354" customWidth="1"/>
    <col min="8997" max="8997" width="3.25" style="354" customWidth="1"/>
    <col min="8998" max="8998" width="2.625" style="354" customWidth="1"/>
    <col min="8999" max="8999" width="3.25" style="354" customWidth="1"/>
    <col min="9000" max="9000" width="2.625" style="354" customWidth="1"/>
    <col min="9001" max="9001" width="3.25" style="354" customWidth="1"/>
    <col min="9002" max="9002" width="2.625" style="354" customWidth="1"/>
    <col min="9003" max="9003" width="3.625" style="354" customWidth="1"/>
    <col min="9004" max="9005" width="2.625" style="354" customWidth="1"/>
    <col min="9006" max="9008" width="3.5" style="354" customWidth="1"/>
    <col min="9009" max="9216" width="5.625" style="354"/>
    <col min="9217" max="9218" width="4.125" style="354" customWidth="1"/>
    <col min="9219" max="9219" width="3.25" style="354" customWidth="1"/>
    <col min="9220" max="9220" width="2.625" style="354" customWidth="1"/>
    <col min="9221" max="9221" width="3.25" style="354" customWidth="1"/>
    <col min="9222" max="9222" width="2.625" style="354" customWidth="1"/>
    <col min="9223" max="9223" width="3.25" style="354" customWidth="1"/>
    <col min="9224" max="9224" width="2.625" style="354" customWidth="1"/>
    <col min="9225" max="9225" width="3.25" style="354" customWidth="1"/>
    <col min="9226" max="9226" width="2.625" style="354" customWidth="1"/>
    <col min="9227" max="9227" width="3.25" style="354" customWidth="1"/>
    <col min="9228" max="9228" width="2.625" style="354" customWidth="1"/>
    <col min="9229" max="9229" width="3.25" style="354" customWidth="1"/>
    <col min="9230" max="9230" width="2.625" style="354" customWidth="1"/>
    <col min="9231" max="9231" width="3.25" style="354" customWidth="1"/>
    <col min="9232" max="9232" width="2.625" style="354" customWidth="1"/>
    <col min="9233" max="9233" width="3.25" style="354" customWidth="1"/>
    <col min="9234" max="9234" width="2.625" style="354" customWidth="1"/>
    <col min="9235" max="9235" width="3.25" style="354" customWidth="1"/>
    <col min="9236" max="9236" width="2.625" style="354" customWidth="1"/>
    <col min="9237" max="9237" width="3.25" style="354" customWidth="1"/>
    <col min="9238" max="9238" width="2.625" style="354" customWidth="1"/>
    <col min="9239" max="9239" width="3.25" style="354" customWidth="1"/>
    <col min="9240" max="9240" width="2.625" style="354" customWidth="1"/>
    <col min="9241" max="9241" width="3.25" style="354" customWidth="1"/>
    <col min="9242" max="9242" width="2.625" style="354" customWidth="1"/>
    <col min="9243" max="9243" width="3.25" style="354" customWidth="1"/>
    <col min="9244" max="9244" width="2.625" style="354" customWidth="1"/>
    <col min="9245" max="9245" width="3.25" style="354" customWidth="1"/>
    <col min="9246" max="9246" width="2.625" style="354" customWidth="1"/>
    <col min="9247" max="9247" width="3.25" style="354" customWidth="1"/>
    <col min="9248" max="9248" width="2.625" style="354" customWidth="1"/>
    <col min="9249" max="9249" width="3.25" style="354" customWidth="1"/>
    <col min="9250" max="9250" width="2.75" style="354" customWidth="1"/>
    <col min="9251" max="9251" width="3.25" style="354" customWidth="1"/>
    <col min="9252" max="9252" width="2.625" style="354" customWidth="1"/>
    <col min="9253" max="9253" width="3.25" style="354" customWidth="1"/>
    <col min="9254" max="9254" width="2.625" style="354" customWidth="1"/>
    <col min="9255" max="9255" width="3.25" style="354" customWidth="1"/>
    <col min="9256" max="9256" width="2.625" style="354" customWidth="1"/>
    <col min="9257" max="9257" width="3.25" style="354" customWidth="1"/>
    <col min="9258" max="9258" width="2.625" style="354" customWidth="1"/>
    <col min="9259" max="9259" width="3.625" style="354" customWidth="1"/>
    <col min="9260" max="9261" width="2.625" style="354" customWidth="1"/>
    <col min="9262" max="9264" width="3.5" style="354" customWidth="1"/>
    <col min="9265" max="9472" width="5.625" style="354"/>
    <col min="9473" max="9474" width="4.125" style="354" customWidth="1"/>
    <col min="9475" max="9475" width="3.25" style="354" customWidth="1"/>
    <col min="9476" max="9476" width="2.625" style="354" customWidth="1"/>
    <col min="9477" max="9477" width="3.25" style="354" customWidth="1"/>
    <col min="9478" max="9478" width="2.625" style="354" customWidth="1"/>
    <col min="9479" max="9479" width="3.25" style="354" customWidth="1"/>
    <col min="9480" max="9480" width="2.625" style="354" customWidth="1"/>
    <col min="9481" max="9481" width="3.25" style="354" customWidth="1"/>
    <col min="9482" max="9482" width="2.625" style="354" customWidth="1"/>
    <col min="9483" max="9483" width="3.25" style="354" customWidth="1"/>
    <col min="9484" max="9484" width="2.625" style="354" customWidth="1"/>
    <col min="9485" max="9485" width="3.25" style="354" customWidth="1"/>
    <col min="9486" max="9486" width="2.625" style="354" customWidth="1"/>
    <col min="9487" max="9487" width="3.25" style="354" customWidth="1"/>
    <col min="9488" max="9488" width="2.625" style="354" customWidth="1"/>
    <col min="9489" max="9489" width="3.25" style="354" customWidth="1"/>
    <col min="9490" max="9490" width="2.625" style="354" customWidth="1"/>
    <col min="9491" max="9491" width="3.25" style="354" customWidth="1"/>
    <col min="9492" max="9492" width="2.625" style="354" customWidth="1"/>
    <col min="9493" max="9493" width="3.25" style="354" customWidth="1"/>
    <col min="9494" max="9494" width="2.625" style="354" customWidth="1"/>
    <col min="9495" max="9495" width="3.25" style="354" customWidth="1"/>
    <col min="9496" max="9496" width="2.625" style="354" customWidth="1"/>
    <col min="9497" max="9497" width="3.25" style="354" customWidth="1"/>
    <col min="9498" max="9498" width="2.625" style="354" customWidth="1"/>
    <col min="9499" max="9499" width="3.25" style="354" customWidth="1"/>
    <col min="9500" max="9500" width="2.625" style="354" customWidth="1"/>
    <col min="9501" max="9501" width="3.25" style="354" customWidth="1"/>
    <col min="9502" max="9502" width="2.625" style="354" customWidth="1"/>
    <col min="9503" max="9503" width="3.25" style="354" customWidth="1"/>
    <col min="9504" max="9504" width="2.625" style="354" customWidth="1"/>
    <col min="9505" max="9505" width="3.25" style="354" customWidth="1"/>
    <col min="9506" max="9506" width="2.75" style="354" customWidth="1"/>
    <col min="9507" max="9507" width="3.25" style="354" customWidth="1"/>
    <col min="9508" max="9508" width="2.625" style="354" customWidth="1"/>
    <col min="9509" max="9509" width="3.25" style="354" customWidth="1"/>
    <col min="9510" max="9510" width="2.625" style="354" customWidth="1"/>
    <col min="9511" max="9511" width="3.25" style="354" customWidth="1"/>
    <col min="9512" max="9512" width="2.625" style="354" customWidth="1"/>
    <col min="9513" max="9513" width="3.25" style="354" customWidth="1"/>
    <col min="9514" max="9514" width="2.625" style="354" customWidth="1"/>
    <col min="9515" max="9515" width="3.625" style="354" customWidth="1"/>
    <col min="9516" max="9517" width="2.625" style="354" customWidth="1"/>
    <col min="9518" max="9520" width="3.5" style="354" customWidth="1"/>
    <col min="9521" max="9728" width="5.625" style="354"/>
    <col min="9729" max="9730" width="4.125" style="354" customWidth="1"/>
    <col min="9731" max="9731" width="3.25" style="354" customWidth="1"/>
    <col min="9732" max="9732" width="2.625" style="354" customWidth="1"/>
    <col min="9733" max="9733" width="3.25" style="354" customWidth="1"/>
    <col min="9734" max="9734" width="2.625" style="354" customWidth="1"/>
    <col min="9735" max="9735" width="3.25" style="354" customWidth="1"/>
    <col min="9736" max="9736" width="2.625" style="354" customWidth="1"/>
    <col min="9737" max="9737" width="3.25" style="354" customWidth="1"/>
    <col min="9738" max="9738" width="2.625" style="354" customWidth="1"/>
    <col min="9739" max="9739" width="3.25" style="354" customWidth="1"/>
    <col min="9740" max="9740" width="2.625" style="354" customWidth="1"/>
    <col min="9741" max="9741" width="3.25" style="354" customWidth="1"/>
    <col min="9742" max="9742" width="2.625" style="354" customWidth="1"/>
    <col min="9743" max="9743" width="3.25" style="354" customWidth="1"/>
    <col min="9744" max="9744" width="2.625" style="354" customWidth="1"/>
    <col min="9745" max="9745" width="3.25" style="354" customWidth="1"/>
    <col min="9746" max="9746" width="2.625" style="354" customWidth="1"/>
    <col min="9747" max="9747" width="3.25" style="354" customWidth="1"/>
    <col min="9748" max="9748" width="2.625" style="354" customWidth="1"/>
    <col min="9749" max="9749" width="3.25" style="354" customWidth="1"/>
    <col min="9750" max="9750" width="2.625" style="354" customWidth="1"/>
    <col min="9751" max="9751" width="3.25" style="354" customWidth="1"/>
    <col min="9752" max="9752" width="2.625" style="354" customWidth="1"/>
    <col min="9753" max="9753" width="3.25" style="354" customWidth="1"/>
    <col min="9754" max="9754" width="2.625" style="354" customWidth="1"/>
    <col min="9755" max="9755" width="3.25" style="354" customWidth="1"/>
    <col min="9756" max="9756" width="2.625" style="354" customWidth="1"/>
    <col min="9757" max="9757" width="3.25" style="354" customWidth="1"/>
    <col min="9758" max="9758" width="2.625" style="354" customWidth="1"/>
    <col min="9759" max="9759" width="3.25" style="354" customWidth="1"/>
    <col min="9760" max="9760" width="2.625" style="354" customWidth="1"/>
    <col min="9761" max="9761" width="3.25" style="354" customWidth="1"/>
    <col min="9762" max="9762" width="2.75" style="354" customWidth="1"/>
    <col min="9763" max="9763" width="3.25" style="354" customWidth="1"/>
    <col min="9764" max="9764" width="2.625" style="354" customWidth="1"/>
    <col min="9765" max="9765" width="3.25" style="354" customWidth="1"/>
    <col min="9766" max="9766" width="2.625" style="354" customWidth="1"/>
    <col min="9767" max="9767" width="3.25" style="354" customWidth="1"/>
    <col min="9768" max="9768" width="2.625" style="354" customWidth="1"/>
    <col min="9769" max="9769" width="3.25" style="354" customWidth="1"/>
    <col min="9770" max="9770" width="2.625" style="354" customWidth="1"/>
    <col min="9771" max="9771" width="3.625" style="354" customWidth="1"/>
    <col min="9772" max="9773" width="2.625" style="354" customWidth="1"/>
    <col min="9774" max="9776" width="3.5" style="354" customWidth="1"/>
    <col min="9777" max="9984" width="5.625" style="354"/>
    <col min="9985" max="9986" width="4.125" style="354" customWidth="1"/>
    <col min="9987" max="9987" width="3.25" style="354" customWidth="1"/>
    <col min="9988" max="9988" width="2.625" style="354" customWidth="1"/>
    <col min="9989" max="9989" width="3.25" style="354" customWidth="1"/>
    <col min="9990" max="9990" width="2.625" style="354" customWidth="1"/>
    <col min="9991" max="9991" width="3.25" style="354" customWidth="1"/>
    <col min="9992" max="9992" width="2.625" style="354" customWidth="1"/>
    <col min="9993" max="9993" width="3.25" style="354" customWidth="1"/>
    <col min="9994" max="9994" width="2.625" style="354" customWidth="1"/>
    <col min="9995" max="9995" width="3.25" style="354" customWidth="1"/>
    <col min="9996" max="9996" width="2.625" style="354" customWidth="1"/>
    <col min="9997" max="9997" width="3.25" style="354" customWidth="1"/>
    <col min="9998" max="9998" width="2.625" style="354" customWidth="1"/>
    <col min="9999" max="9999" width="3.25" style="354" customWidth="1"/>
    <col min="10000" max="10000" width="2.625" style="354" customWidth="1"/>
    <col min="10001" max="10001" width="3.25" style="354" customWidth="1"/>
    <col min="10002" max="10002" width="2.625" style="354" customWidth="1"/>
    <col min="10003" max="10003" width="3.25" style="354" customWidth="1"/>
    <col min="10004" max="10004" width="2.625" style="354" customWidth="1"/>
    <col min="10005" max="10005" width="3.25" style="354" customWidth="1"/>
    <col min="10006" max="10006" width="2.625" style="354" customWidth="1"/>
    <col min="10007" max="10007" width="3.25" style="354" customWidth="1"/>
    <col min="10008" max="10008" width="2.625" style="354" customWidth="1"/>
    <col min="10009" max="10009" width="3.25" style="354" customWidth="1"/>
    <col min="10010" max="10010" width="2.625" style="354" customWidth="1"/>
    <col min="10011" max="10011" width="3.25" style="354" customWidth="1"/>
    <col min="10012" max="10012" width="2.625" style="354" customWidth="1"/>
    <col min="10013" max="10013" width="3.25" style="354" customWidth="1"/>
    <col min="10014" max="10014" width="2.625" style="354" customWidth="1"/>
    <col min="10015" max="10015" width="3.25" style="354" customWidth="1"/>
    <col min="10016" max="10016" width="2.625" style="354" customWidth="1"/>
    <col min="10017" max="10017" width="3.25" style="354" customWidth="1"/>
    <col min="10018" max="10018" width="2.75" style="354" customWidth="1"/>
    <col min="10019" max="10019" width="3.25" style="354" customWidth="1"/>
    <col min="10020" max="10020" width="2.625" style="354" customWidth="1"/>
    <col min="10021" max="10021" width="3.25" style="354" customWidth="1"/>
    <col min="10022" max="10022" width="2.625" style="354" customWidth="1"/>
    <col min="10023" max="10023" width="3.25" style="354" customWidth="1"/>
    <col min="10024" max="10024" width="2.625" style="354" customWidth="1"/>
    <col min="10025" max="10025" width="3.25" style="354" customWidth="1"/>
    <col min="10026" max="10026" width="2.625" style="354" customWidth="1"/>
    <col min="10027" max="10027" width="3.625" style="354" customWidth="1"/>
    <col min="10028" max="10029" width="2.625" style="354" customWidth="1"/>
    <col min="10030" max="10032" width="3.5" style="354" customWidth="1"/>
    <col min="10033" max="10240" width="5.625" style="354"/>
    <col min="10241" max="10242" width="4.125" style="354" customWidth="1"/>
    <col min="10243" max="10243" width="3.25" style="354" customWidth="1"/>
    <col min="10244" max="10244" width="2.625" style="354" customWidth="1"/>
    <col min="10245" max="10245" width="3.25" style="354" customWidth="1"/>
    <col min="10246" max="10246" width="2.625" style="354" customWidth="1"/>
    <col min="10247" max="10247" width="3.25" style="354" customWidth="1"/>
    <col min="10248" max="10248" width="2.625" style="354" customWidth="1"/>
    <col min="10249" max="10249" width="3.25" style="354" customWidth="1"/>
    <col min="10250" max="10250" width="2.625" style="354" customWidth="1"/>
    <col min="10251" max="10251" width="3.25" style="354" customWidth="1"/>
    <col min="10252" max="10252" width="2.625" style="354" customWidth="1"/>
    <col min="10253" max="10253" width="3.25" style="354" customWidth="1"/>
    <col min="10254" max="10254" width="2.625" style="354" customWidth="1"/>
    <col min="10255" max="10255" width="3.25" style="354" customWidth="1"/>
    <col min="10256" max="10256" width="2.625" style="354" customWidth="1"/>
    <col min="10257" max="10257" width="3.25" style="354" customWidth="1"/>
    <col min="10258" max="10258" width="2.625" style="354" customWidth="1"/>
    <col min="10259" max="10259" width="3.25" style="354" customWidth="1"/>
    <col min="10260" max="10260" width="2.625" style="354" customWidth="1"/>
    <col min="10261" max="10261" width="3.25" style="354" customWidth="1"/>
    <col min="10262" max="10262" width="2.625" style="354" customWidth="1"/>
    <col min="10263" max="10263" width="3.25" style="354" customWidth="1"/>
    <col min="10264" max="10264" width="2.625" style="354" customWidth="1"/>
    <col min="10265" max="10265" width="3.25" style="354" customWidth="1"/>
    <col min="10266" max="10266" width="2.625" style="354" customWidth="1"/>
    <col min="10267" max="10267" width="3.25" style="354" customWidth="1"/>
    <col min="10268" max="10268" width="2.625" style="354" customWidth="1"/>
    <col min="10269" max="10269" width="3.25" style="354" customWidth="1"/>
    <col min="10270" max="10270" width="2.625" style="354" customWidth="1"/>
    <col min="10271" max="10271" width="3.25" style="354" customWidth="1"/>
    <col min="10272" max="10272" width="2.625" style="354" customWidth="1"/>
    <col min="10273" max="10273" width="3.25" style="354" customWidth="1"/>
    <col min="10274" max="10274" width="2.75" style="354" customWidth="1"/>
    <col min="10275" max="10275" width="3.25" style="354" customWidth="1"/>
    <col min="10276" max="10276" width="2.625" style="354" customWidth="1"/>
    <col min="10277" max="10277" width="3.25" style="354" customWidth="1"/>
    <col min="10278" max="10278" width="2.625" style="354" customWidth="1"/>
    <col min="10279" max="10279" width="3.25" style="354" customWidth="1"/>
    <col min="10280" max="10280" width="2.625" style="354" customWidth="1"/>
    <col min="10281" max="10281" width="3.25" style="354" customWidth="1"/>
    <col min="10282" max="10282" width="2.625" style="354" customWidth="1"/>
    <col min="10283" max="10283" width="3.625" style="354" customWidth="1"/>
    <col min="10284" max="10285" width="2.625" style="354" customWidth="1"/>
    <col min="10286" max="10288" width="3.5" style="354" customWidth="1"/>
    <col min="10289" max="10496" width="5.625" style="354"/>
    <col min="10497" max="10498" width="4.125" style="354" customWidth="1"/>
    <col min="10499" max="10499" width="3.25" style="354" customWidth="1"/>
    <col min="10500" max="10500" width="2.625" style="354" customWidth="1"/>
    <col min="10501" max="10501" width="3.25" style="354" customWidth="1"/>
    <col min="10502" max="10502" width="2.625" style="354" customWidth="1"/>
    <col min="10503" max="10503" width="3.25" style="354" customWidth="1"/>
    <col min="10504" max="10504" width="2.625" style="354" customWidth="1"/>
    <col min="10505" max="10505" width="3.25" style="354" customWidth="1"/>
    <col min="10506" max="10506" width="2.625" style="354" customWidth="1"/>
    <col min="10507" max="10507" width="3.25" style="354" customWidth="1"/>
    <col min="10508" max="10508" width="2.625" style="354" customWidth="1"/>
    <col min="10509" max="10509" width="3.25" style="354" customWidth="1"/>
    <col min="10510" max="10510" width="2.625" style="354" customWidth="1"/>
    <col min="10511" max="10511" width="3.25" style="354" customWidth="1"/>
    <col min="10512" max="10512" width="2.625" style="354" customWidth="1"/>
    <col min="10513" max="10513" width="3.25" style="354" customWidth="1"/>
    <col min="10514" max="10514" width="2.625" style="354" customWidth="1"/>
    <col min="10515" max="10515" width="3.25" style="354" customWidth="1"/>
    <col min="10516" max="10516" width="2.625" style="354" customWidth="1"/>
    <col min="10517" max="10517" width="3.25" style="354" customWidth="1"/>
    <col min="10518" max="10518" width="2.625" style="354" customWidth="1"/>
    <col min="10519" max="10519" width="3.25" style="354" customWidth="1"/>
    <col min="10520" max="10520" width="2.625" style="354" customWidth="1"/>
    <col min="10521" max="10521" width="3.25" style="354" customWidth="1"/>
    <col min="10522" max="10522" width="2.625" style="354" customWidth="1"/>
    <col min="10523" max="10523" width="3.25" style="354" customWidth="1"/>
    <col min="10524" max="10524" width="2.625" style="354" customWidth="1"/>
    <col min="10525" max="10525" width="3.25" style="354" customWidth="1"/>
    <col min="10526" max="10526" width="2.625" style="354" customWidth="1"/>
    <col min="10527" max="10527" width="3.25" style="354" customWidth="1"/>
    <col min="10528" max="10528" width="2.625" style="354" customWidth="1"/>
    <col min="10529" max="10529" width="3.25" style="354" customWidth="1"/>
    <col min="10530" max="10530" width="2.75" style="354" customWidth="1"/>
    <col min="10531" max="10531" width="3.25" style="354" customWidth="1"/>
    <col min="10532" max="10532" width="2.625" style="354" customWidth="1"/>
    <col min="10533" max="10533" width="3.25" style="354" customWidth="1"/>
    <col min="10534" max="10534" width="2.625" style="354" customWidth="1"/>
    <col min="10535" max="10535" width="3.25" style="354" customWidth="1"/>
    <col min="10536" max="10536" width="2.625" style="354" customWidth="1"/>
    <col min="10537" max="10537" width="3.25" style="354" customWidth="1"/>
    <col min="10538" max="10538" width="2.625" style="354" customWidth="1"/>
    <col min="10539" max="10539" width="3.625" style="354" customWidth="1"/>
    <col min="10540" max="10541" width="2.625" style="354" customWidth="1"/>
    <col min="10542" max="10544" width="3.5" style="354" customWidth="1"/>
    <col min="10545" max="10752" width="5.625" style="354"/>
    <col min="10753" max="10754" width="4.125" style="354" customWidth="1"/>
    <col min="10755" max="10755" width="3.25" style="354" customWidth="1"/>
    <col min="10756" max="10756" width="2.625" style="354" customWidth="1"/>
    <col min="10757" max="10757" width="3.25" style="354" customWidth="1"/>
    <col min="10758" max="10758" width="2.625" style="354" customWidth="1"/>
    <col min="10759" max="10759" width="3.25" style="354" customWidth="1"/>
    <col min="10760" max="10760" width="2.625" style="354" customWidth="1"/>
    <col min="10761" max="10761" width="3.25" style="354" customWidth="1"/>
    <col min="10762" max="10762" width="2.625" style="354" customWidth="1"/>
    <col min="10763" max="10763" width="3.25" style="354" customWidth="1"/>
    <col min="10764" max="10764" width="2.625" style="354" customWidth="1"/>
    <col min="10765" max="10765" width="3.25" style="354" customWidth="1"/>
    <col min="10766" max="10766" width="2.625" style="354" customWidth="1"/>
    <col min="10767" max="10767" width="3.25" style="354" customWidth="1"/>
    <col min="10768" max="10768" width="2.625" style="354" customWidth="1"/>
    <col min="10769" max="10769" width="3.25" style="354" customWidth="1"/>
    <col min="10770" max="10770" width="2.625" style="354" customWidth="1"/>
    <col min="10771" max="10771" width="3.25" style="354" customWidth="1"/>
    <col min="10772" max="10772" width="2.625" style="354" customWidth="1"/>
    <col min="10773" max="10773" width="3.25" style="354" customWidth="1"/>
    <col min="10774" max="10774" width="2.625" style="354" customWidth="1"/>
    <col min="10775" max="10775" width="3.25" style="354" customWidth="1"/>
    <col min="10776" max="10776" width="2.625" style="354" customWidth="1"/>
    <col min="10777" max="10777" width="3.25" style="354" customWidth="1"/>
    <col min="10778" max="10778" width="2.625" style="354" customWidth="1"/>
    <col min="10779" max="10779" width="3.25" style="354" customWidth="1"/>
    <col min="10780" max="10780" width="2.625" style="354" customWidth="1"/>
    <col min="10781" max="10781" width="3.25" style="354" customWidth="1"/>
    <col min="10782" max="10782" width="2.625" style="354" customWidth="1"/>
    <col min="10783" max="10783" width="3.25" style="354" customWidth="1"/>
    <col min="10784" max="10784" width="2.625" style="354" customWidth="1"/>
    <col min="10785" max="10785" width="3.25" style="354" customWidth="1"/>
    <col min="10786" max="10786" width="2.75" style="354" customWidth="1"/>
    <col min="10787" max="10787" width="3.25" style="354" customWidth="1"/>
    <col min="10788" max="10788" width="2.625" style="354" customWidth="1"/>
    <col min="10789" max="10789" width="3.25" style="354" customWidth="1"/>
    <col min="10790" max="10790" width="2.625" style="354" customWidth="1"/>
    <col min="10791" max="10791" width="3.25" style="354" customWidth="1"/>
    <col min="10792" max="10792" width="2.625" style="354" customWidth="1"/>
    <col min="10793" max="10793" width="3.25" style="354" customWidth="1"/>
    <col min="10794" max="10794" width="2.625" style="354" customWidth="1"/>
    <col min="10795" max="10795" width="3.625" style="354" customWidth="1"/>
    <col min="10796" max="10797" width="2.625" style="354" customWidth="1"/>
    <col min="10798" max="10800" width="3.5" style="354" customWidth="1"/>
    <col min="10801" max="11008" width="5.625" style="354"/>
    <col min="11009" max="11010" width="4.125" style="354" customWidth="1"/>
    <col min="11011" max="11011" width="3.25" style="354" customWidth="1"/>
    <col min="11012" max="11012" width="2.625" style="354" customWidth="1"/>
    <col min="11013" max="11013" width="3.25" style="354" customWidth="1"/>
    <col min="11014" max="11014" width="2.625" style="354" customWidth="1"/>
    <col min="11015" max="11015" width="3.25" style="354" customWidth="1"/>
    <col min="11016" max="11016" width="2.625" style="354" customWidth="1"/>
    <col min="11017" max="11017" width="3.25" style="354" customWidth="1"/>
    <col min="11018" max="11018" width="2.625" style="354" customWidth="1"/>
    <col min="11019" max="11019" width="3.25" style="354" customWidth="1"/>
    <col min="11020" max="11020" width="2.625" style="354" customWidth="1"/>
    <col min="11021" max="11021" width="3.25" style="354" customWidth="1"/>
    <col min="11022" max="11022" width="2.625" style="354" customWidth="1"/>
    <col min="11023" max="11023" width="3.25" style="354" customWidth="1"/>
    <col min="11024" max="11024" width="2.625" style="354" customWidth="1"/>
    <col min="11025" max="11025" width="3.25" style="354" customWidth="1"/>
    <col min="11026" max="11026" width="2.625" style="354" customWidth="1"/>
    <col min="11027" max="11027" width="3.25" style="354" customWidth="1"/>
    <col min="11028" max="11028" width="2.625" style="354" customWidth="1"/>
    <col min="11029" max="11029" width="3.25" style="354" customWidth="1"/>
    <col min="11030" max="11030" width="2.625" style="354" customWidth="1"/>
    <col min="11031" max="11031" width="3.25" style="354" customWidth="1"/>
    <col min="11032" max="11032" width="2.625" style="354" customWidth="1"/>
    <col min="11033" max="11033" width="3.25" style="354" customWidth="1"/>
    <col min="11034" max="11034" width="2.625" style="354" customWidth="1"/>
    <col min="11035" max="11035" width="3.25" style="354" customWidth="1"/>
    <col min="11036" max="11036" width="2.625" style="354" customWidth="1"/>
    <col min="11037" max="11037" width="3.25" style="354" customWidth="1"/>
    <col min="11038" max="11038" width="2.625" style="354" customWidth="1"/>
    <col min="11039" max="11039" width="3.25" style="354" customWidth="1"/>
    <col min="11040" max="11040" width="2.625" style="354" customWidth="1"/>
    <col min="11041" max="11041" width="3.25" style="354" customWidth="1"/>
    <col min="11042" max="11042" width="2.75" style="354" customWidth="1"/>
    <col min="11043" max="11043" width="3.25" style="354" customWidth="1"/>
    <col min="11044" max="11044" width="2.625" style="354" customWidth="1"/>
    <col min="11045" max="11045" width="3.25" style="354" customWidth="1"/>
    <col min="11046" max="11046" width="2.625" style="354" customWidth="1"/>
    <col min="11047" max="11047" width="3.25" style="354" customWidth="1"/>
    <col min="11048" max="11048" width="2.625" style="354" customWidth="1"/>
    <col min="11049" max="11049" width="3.25" style="354" customWidth="1"/>
    <col min="11050" max="11050" width="2.625" style="354" customWidth="1"/>
    <col min="11051" max="11051" width="3.625" style="354" customWidth="1"/>
    <col min="11052" max="11053" width="2.625" style="354" customWidth="1"/>
    <col min="11054" max="11056" width="3.5" style="354" customWidth="1"/>
    <col min="11057" max="11264" width="5.625" style="354"/>
    <col min="11265" max="11266" width="4.125" style="354" customWidth="1"/>
    <col min="11267" max="11267" width="3.25" style="354" customWidth="1"/>
    <col min="11268" max="11268" width="2.625" style="354" customWidth="1"/>
    <col min="11269" max="11269" width="3.25" style="354" customWidth="1"/>
    <col min="11270" max="11270" width="2.625" style="354" customWidth="1"/>
    <col min="11271" max="11271" width="3.25" style="354" customWidth="1"/>
    <col min="11272" max="11272" width="2.625" style="354" customWidth="1"/>
    <col min="11273" max="11273" width="3.25" style="354" customWidth="1"/>
    <col min="11274" max="11274" width="2.625" style="354" customWidth="1"/>
    <col min="11275" max="11275" width="3.25" style="354" customWidth="1"/>
    <col min="11276" max="11276" width="2.625" style="354" customWidth="1"/>
    <col min="11277" max="11277" width="3.25" style="354" customWidth="1"/>
    <col min="11278" max="11278" width="2.625" style="354" customWidth="1"/>
    <col min="11279" max="11279" width="3.25" style="354" customWidth="1"/>
    <col min="11280" max="11280" width="2.625" style="354" customWidth="1"/>
    <col min="11281" max="11281" width="3.25" style="354" customWidth="1"/>
    <col min="11282" max="11282" width="2.625" style="354" customWidth="1"/>
    <col min="11283" max="11283" width="3.25" style="354" customWidth="1"/>
    <col min="11284" max="11284" width="2.625" style="354" customWidth="1"/>
    <col min="11285" max="11285" width="3.25" style="354" customWidth="1"/>
    <col min="11286" max="11286" width="2.625" style="354" customWidth="1"/>
    <col min="11287" max="11287" width="3.25" style="354" customWidth="1"/>
    <col min="11288" max="11288" width="2.625" style="354" customWidth="1"/>
    <col min="11289" max="11289" width="3.25" style="354" customWidth="1"/>
    <col min="11290" max="11290" width="2.625" style="354" customWidth="1"/>
    <col min="11291" max="11291" width="3.25" style="354" customWidth="1"/>
    <col min="11292" max="11292" width="2.625" style="354" customWidth="1"/>
    <col min="11293" max="11293" width="3.25" style="354" customWidth="1"/>
    <col min="11294" max="11294" width="2.625" style="354" customWidth="1"/>
    <col min="11295" max="11295" width="3.25" style="354" customWidth="1"/>
    <col min="11296" max="11296" width="2.625" style="354" customWidth="1"/>
    <col min="11297" max="11297" width="3.25" style="354" customWidth="1"/>
    <col min="11298" max="11298" width="2.75" style="354" customWidth="1"/>
    <col min="11299" max="11299" width="3.25" style="354" customWidth="1"/>
    <col min="11300" max="11300" width="2.625" style="354" customWidth="1"/>
    <col min="11301" max="11301" width="3.25" style="354" customWidth="1"/>
    <col min="11302" max="11302" width="2.625" style="354" customWidth="1"/>
    <col min="11303" max="11303" width="3.25" style="354" customWidth="1"/>
    <col min="11304" max="11304" width="2.625" style="354" customWidth="1"/>
    <col min="11305" max="11305" width="3.25" style="354" customWidth="1"/>
    <col min="11306" max="11306" width="2.625" style="354" customWidth="1"/>
    <col min="11307" max="11307" width="3.625" style="354" customWidth="1"/>
    <col min="11308" max="11309" width="2.625" style="354" customWidth="1"/>
    <col min="11310" max="11312" width="3.5" style="354" customWidth="1"/>
    <col min="11313" max="11520" width="5.625" style="354"/>
    <col min="11521" max="11522" width="4.125" style="354" customWidth="1"/>
    <col min="11523" max="11523" width="3.25" style="354" customWidth="1"/>
    <col min="11524" max="11524" width="2.625" style="354" customWidth="1"/>
    <col min="11525" max="11525" width="3.25" style="354" customWidth="1"/>
    <col min="11526" max="11526" width="2.625" style="354" customWidth="1"/>
    <col min="11527" max="11527" width="3.25" style="354" customWidth="1"/>
    <col min="11528" max="11528" width="2.625" style="354" customWidth="1"/>
    <col min="11529" max="11529" width="3.25" style="354" customWidth="1"/>
    <col min="11530" max="11530" width="2.625" style="354" customWidth="1"/>
    <col min="11531" max="11531" width="3.25" style="354" customWidth="1"/>
    <col min="11532" max="11532" width="2.625" style="354" customWidth="1"/>
    <col min="11533" max="11533" width="3.25" style="354" customWidth="1"/>
    <col min="11534" max="11534" width="2.625" style="354" customWidth="1"/>
    <col min="11535" max="11535" width="3.25" style="354" customWidth="1"/>
    <col min="11536" max="11536" width="2.625" style="354" customWidth="1"/>
    <col min="11537" max="11537" width="3.25" style="354" customWidth="1"/>
    <col min="11538" max="11538" width="2.625" style="354" customWidth="1"/>
    <col min="11539" max="11539" width="3.25" style="354" customWidth="1"/>
    <col min="11540" max="11540" width="2.625" style="354" customWidth="1"/>
    <col min="11541" max="11541" width="3.25" style="354" customWidth="1"/>
    <col min="11542" max="11542" width="2.625" style="354" customWidth="1"/>
    <col min="11543" max="11543" width="3.25" style="354" customWidth="1"/>
    <col min="11544" max="11544" width="2.625" style="354" customWidth="1"/>
    <col min="11545" max="11545" width="3.25" style="354" customWidth="1"/>
    <col min="11546" max="11546" width="2.625" style="354" customWidth="1"/>
    <col min="11547" max="11547" width="3.25" style="354" customWidth="1"/>
    <col min="11548" max="11548" width="2.625" style="354" customWidth="1"/>
    <col min="11549" max="11549" width="3.25" style="354" customWidth="1"/>
    <col min="11550" max="11550" width="2.625" style="354" customWidth="1"/>
    <col min="11551" max="11551" width="3.25" style="354" customWidth="1"/>
    <col min="11552" max="11552" width="2.625" style="354" customWidth="1"/>
    <col min="11553" max="11553" width="3.25" style="354" customWidth="1"/>
    <col min="11554" max="11554" width="2.75" style="354" customWidth="1"/>
    <col min="11555" max="11555" width="3.25" style="354" customWidth="1"/>
    <col min="11556" max="11556" width="2.625" style="354" customWidth="1"/>
    <col min="11557" max="11557" width="3.25" style="354" customWidth="1"/>
    <col min="11558" max="11558" width="2.625" style="354" customWidth="1"/>
    <col min="11559" max="11559" width="3.25" style="354" customWidth="1"/>
    <col min="11560" max="11560" width="2.625" style="354" customWidth="1"/>
    <col min="11561" max="11561" width="3.25" style="354" customWidth="1"/>
    <col min="11562" max="11562" width="2.625" style="354" customWidth="1"/>
    <col min="11563" max="11563" width="3.625" style="354" customWidth="1"/>
    <col min="11564" max="11565" width="2.625" style="354" customWidth="1"/>
    <col min="11566" max="11568" width="3.5" style="354" customWidth="1"/>
    <col min="11569" max="11776" width="5.625" style="354"/>
    <col min="11777" max="11778" width="4.125" style="354" customWidth="1"/>
    <col min="11779" max="11779" width="3.25" style="354" customWidth="1"/>
    <col min="11780" max="11780" width="2.625" style="354" customWidth="1"/>
    <col min="11781" max="11781" width="3.25" style="354" customWidth="1"/>
    <col min="11782" max="11782" width="2.625" style="354" customWidth="1"/>
    <col min="11783" max="11783" width="3.25" style="354" customWidth="1"/>
    <col min="11784" max="11784" width="2.625" style="354" customWidth="1"/>
    <col min="11785" max="11785" width="3.25" style="354" customWidth="1"/>
    <col min="11786" max="11786" width="2.625" style="354" customWidth="1"/>
    <col min="11787" max="11787" width="3.25" style="354" customWidth="1"/>
    <col min="11788" max="11788" width="2.625" style="354" customWidth="1"/>
    <col min="11789" max="11789" width="3.25" style="354" customWidth="1"/>
    <col min="11790" max="11790" width="2.625" style="354" customWidth="1"/>
    <col min="11791" max="11791" width="3.25" style="354" customWidth="1"/>
    <col min="11792" max="11792" width="2.625" style="354" customWidth="1"/>
    <col min="11793" max="11793" width="3.25" style="354" customWidth="1"/>
    <col min="11794" max="11794" width="2.625" style="354" customWidth="1"/>
    <col min="11795" max="11795" width="3.25" style="354" customWidth="1"/>
    <col min="11796" max="11796" width="2.625" style="354" customWidth="1"/>
    <col min="11797" max="11797" width="3.25" style="354" customWidth="1"/>
    <col min="11798" max="11798" width="2.625" style="354" customWidth="1"/>
    <col min="11799" max="11799" width="3.25" style="354" customWidth="1"/>
    <col min="11800" max="11800" width="2.625" style="354" customWidth="1"/>
    <col min="11801" max="11801" width="3.25" style="354" customWidth="1"/>
    <col min="11802" max="11802" width="2.625" style="354" customWidth="1"/>
    <col min="11803" max="11803" width="3.25" style="354" customWidth="1"/>
    <col min="11804" max="11804" width="2.625" style="354" customWidth="1"/>
    <col min="11805" max="11805" width="3.25" style="354" customWidth="1"/>
    <col min="11806" max="11806" width="2.625" style="354" customWidth="1"/>
    <col min="11807" max="11807" width="3.25" style="354" customWidth="1"/>
    <col min="11808" max="11808" width="2.625" style="354" customWidth="1"/>
    <col min="11809" max="11809" width="3.25" style="354" customWidth="1"/>
    <col min="11810" max="11810" width="2.75" style="354" customWidth="1"/>
    <col min="11811" max="11811" width="3.25" style="354" customWidth="1"/>
    <col min="11812" max="11812" width="2.625" style="354" customWidth="1"/>
    <col min="11813" max="11813" width="3.25" style="354" customWidth="1"/>
    <col min="11814" max="11814" width="2.625" style="354" customWidth="1"/>
    <col min="11815" max="11815" width="3.25" style="354" customWidth="1"/>
    <col min="11816" max="11816" width="2.625" style="354" customWidth="1"/>
    <col min="11817" max="11817" width="3.25" style="354" customWidth="1"/>
    <col min="11818" max="11818" width="2.625" style="354" customWidth="1"/>
    <col min="11819" max="11819" width="3.625" style="354" customWidth="1"/>
    <col min="11820" max="11821" width="2.625" style="354" customWidth="1"/>
    <col min="11822" max="11824" width="3.5" style="354" customWidth="1"/>
    <col min="11825" max="12032" width="5.625" style="354"/>
    <col min="12033" max="12034" width="4.125" style="354" customWidth="1"/>
    <col min="12035" max="12035" width="3.25" style="354" customWidth="1"/>
    <col min="12036" max="12036" width="2.625" style="354" customWidth="1"/>
    <col min="12037" max="12037" width="3.25" style="354" customWidth="1"/>
    <col min="12038" max="12038" width="2.625" style="354" customWidth="1"/>
    <col min="12039" max="12039" width="3.25" style="354" customWidth="1"/>
    <col min="12040" max="12040" width="2.625" style="354" customWidth="1"/>
    <col min="12041" max="12041" width="3.25" style="354" customWidth="1"/>
    <col min="12042" max="12042" width="2.625" style="354" customWidth="1"/>
    <col min="12043" max="12043" width="3.25" style="354" customWidth="1"/>
    <col min="12044" max="12044" width="2.625" style="354" customWidth="1"/>
    <col min="12045" max="12045" width="3.25" style="354" customWidth="1"/>
    <col min="12046" max="12046" width="2.625" style="354" customWidth="1"/>
    <col min="12047" max="12047" width="3.25" style="354" customWidth="1"/>
    <col min="12048" max="12048" width="2.625" style="354" customWidth="1"/>
    <col min="12049" max="12049" width="3.25" style="354" customWidth="1"/>
    <col min="12050" max="12050" width="2.625" style="354" customWidth="1"/>
    <col min="12051" max="12051" width="3.25" style="354" customWidth="1"/>
    <col min="12052" max="12052" width="2.625" style="354" customWidth="1"/>
    <col min="12053" max="12053" width="3.25" style="354" customWidth="1"/>
    <col min="12054" max="12054" width="2.625" style="354" customWidth="1"/>
    <col min="12055" max="12055" width="3.25" style="354" customWidth="1"/>
    <col min="12056" max="12056" width="2.625" style="354" customWidth="1"/>
    <col min="12057" max="12057" width="3.25" style="354" customWidth="1"/>
    <col min="12058" max="12058" width="2.625" style="354" customWidth="1"/>
    <col min="12059" max="12059" width="3.25" style="354" customWidth="1"/>
    <col min="12060" max="12060" width="2.625" style="354" customWidth="1"/>
    <col min="12061" max="12061" width="3.25" style="354" customWidth="1"/>
    <col min="12062" max="12062" width="2.625" style="354" customWidth="1"/>
    <col min="12063" max="12063" width="3.25" style="354" customWidth="1"/>
    <col min="12064" max="12064" width="2.625" style="354" customWidth="1"/>
    <col min="12065" max="12065" width="3.25" style="354" customWidth="1"/>
    <col min="12066" max="12066" width="2.75" style="354" customWidth="1"/>
    <col min="12067" max="12067" width="3.25" style="354" customWidth="1"/>
    <col min="12068" max="12068" width="2.625" style="354" customWidth="1"/>
    <col min="12069" max="12069" width="3.25" style="354" customWidth="1"/>
    <col min="12070" max="12070" width="2.625" style="354" customWidth="1"/>
    <col min="12071" max="12071" width="3.25" style="354" customWidth="1"/>
    <col min="12072" max="12072" width="2.625" style="354" customWidth="1"/>
    <col min="12073" max="12073" width="3.25" style="354" customWidth="1"/>
    <col min="12074" max="12074" width="2.625" style="354" customWidth="1"/>
    <col min="12075" max="12075" width="3.625" style="354" customWidth="1"/>
    <col min="12076" max="12077" width="2.625" style="354" customWidth="1"/>
    <col min="12078" max="12080" width="3.5" style="354" customWidth="1"/>
    <col min="12081" max="12288" width="5.625" style="354"/>
    <col min="12289" max="12290" width="4.125" style="354" customWidth="1"/>
    <col min="12291" max="12291" width="3.25" style="354" customWidth="1"/>
    <col min="12292" max="12292" width="2.625" style="354" customWidth="1"/>
    <col min="12293" max="12293" width="3.25" style="354" customWidth="1"/>
    <col min="12294" max="12294" width="2.625" style="354" customWidth="1"/>
    <col min="12295" max="12295" width="3.25" style="354" customWidth="1"/>
    <col min="12296" max="12296" width="2.625" style="354" customWidth="1"/>
    <col min="12297" max="12297" width="3.25" style="354" customWidth="1"/>
    <col min="12298" max="12298" width="2.625" style="354" customWidth="1"/>
    <col min="12299" max="12299" width="3.25" style="354" customWidth="1"/>
    <col min="12300" max="12300" width="2.625" style="354" customWidth="1"/>
    <col min="12301" max="12301" width="3.25" style="354" customWidth="1"/>
    <col min="12302" max="12302" width="2.625" style="354" customWidth="1"/>
    <col min="12303" max="12303" width="3.25" style="354" customWidth="1"/>
    <col min="12304" max="12304" width="2.625" style="354" customWidth="1"/>
    <col min="12305" max="12305" width="3.25" style="354" customWidth="1"/>
    <col min="12306" max="12306" width="2.625" style="354" customWidth="1"/>
    <col min="12307" max="12307" width="3.25" style="354" customWidth="1"/>
    <col min="12308" max="12308" width="2.625" style="354" customWidth="1"/>
    <col min="12309" max="12309" width="3.25" style="354" customWidth="1"/>
    <col min="12310" max="12310" width="2.625" style="354" customWidth="1"/>
    <col min="12311" max="12311" width="3.25" style="354" customWidth="1"/>
    <col min="12312" max="12312" width="2.625" style="354" customWidth="1"/>
    <col min="12313" max="12313" width="3.25" style="354" customWidth="1"/>
    <col min="12314" max="12314" width="2.625" style="354" customWidth="1"/>
    <col min="12315" max="12315" width="3.25" style="354" customWidth="1"/>
    <col min="12316" max="12316" width="2.625" style="354" customWidth="1"/>
    <col min="12317" max="12317" width="3.25" style="354" customWidth="1"/>
    <col min="12318" max="12318" width="2.625" style="354" customWidth="1"/>
    <col min="12319" max="12319" width="3.25" style="354" customWidth="1"/>
    <col min="12320" max="12320" width="2.625" style="354" customWidth="1"/>
    <col min="12321" max="12321" width="3.25" style="354" customWidth="1"/>
    <col min="12322" max="12322" width="2.75" style="354" customWidth="1"/>
    <col min="12323" max="12323" width="3.25" style="354" customWidth="1"/>
    <col min="12324" max="12324" width="2.625" style="354" customWidth="1"/>
    <col min="12325" max="12325" width="3.25" style="354" customWidth="1"/>
    <col min="12326" max="12326" width="2.625" style="354" customWidth="1"/>
    <col min="12327" max="12327" width="3.25" style="354" customWidth="1"/>
    <col min="12328" max="12328" width="2.625" style="354" customWidth="1"/>
    <col min="12329" max="12329" width="3.25" style="354" customWidth="1"/>
    <col min="12330" max="12330" width="2.625" style="354" customWidth="1"/>
    <col min="12331" max="12331" width="3.625" style="354" customWidth="1"/>
    <col min="12332" max="12333" width="2.625" style="354" customWidth="1"/>
    <col min="12334" max="12336" width="3.5" style="354" customWidth="1"/>
    <col min="12337" max="12544" width="5.625" style="354"/>
    <col min="12545" max="12546" width="4.125" style="354" customWidth="1"/>
    <col min="12547" max="12547" width="3.25" style="354" customWidth="1"/>
    <col min="12548" max="12548" width="2.625" style="354" customWidth="1"/>
    <col min="12549" max="12549" width="3.25" style="354" customWidth="1"/>
    <col min="12550" max="12550" width="2.625" style="354" customWidth="1"/>
    <col min="12551" max="12551" width="3.25" style="354" customWidth="1"/>
    <col min="12552" max="12552" width="2.625" style="354" customWidth="1"/>
    <col min="12553" max="12553" width="3.25" style="354" customWidth="1"/>
    <col min="12554" max="12554" width="2.625" style="354" customWidth="1"/>
    <col min="12555" max="12555" width="3.25" style="354" customWidth="1"/>
    <col min="12556" max="12556" width="2.625" style="354" customWidth="1"/>
    <col min="12557" max="12557" width="3.25" style="354" customWidth="1"/>
    <col min="12558" max="12558" width="2.625" style="354" customWidth="1"/>
    <col min="12559" max="12559" width="3.25" style="354" customWidth="1"/>
    <col min="12560" max="12560" width="2.625" style="354" customWidth="1"/>
    <col min="12561" max="12561" width="3.25" style="354" customWidth="1"/>
    <col min="12562" max="12562" width="2.625" style="354" customWidth="1"/>
    <col min="12563" max="12563" width="3.25" style="354" customWidth="1"/>
    <col min="12564" max="12564" width="2.625" style="354" customWidth="1"/>
    <col min="12565" max="12565" width="3.25" style="354" customWidth="1"/>
    <col min="12566" max="12566" width="2.625" style="354" customWidth="1"/>
    <col min="12567" max="12567" width="3.25" style="354" customWidth="1"/>
    <col min="12568" max="12568" width="2.625" style="354" customWidth="1"/>
    <col min="12569" max="12569" width="3.25" style="354" customWidth="1"/>
    <col min="12570" max="12570" width="2.625" style="354" customWidth="1"/>
    <col min="12571" max="12571" width="3.25" style="354" customWidth="1"/>
    <col min="12572" max="12572" width="2.625" style="354" customWidth="1"/>
    <col min="12573" max="12573" width="3.25" style="354" customWidth="1"/>
    <col min="12574" max="12574" width="2.625" style="354" customWidth="1"/>
    <col min="12575" max="12575" width="3.25" style="354" customWidth="1"/>
    <col min="12576" max="12576" width="2.625" style="354" customWidth="1"/>
    <col min="12577" max="12577" width="3.25" style="354" customWidth="1"/>
    <col min="12578" max="12578" width="2.75" style="354" customWidth="1"/>
    <col min="12579" max="12579" width="3.25" style="354" customWidth="1"/>
    <col min="12580" max="12580" width="2.625" style="354" customWidth="1"/>
    <col min="12581" max="12581" width="3.25" style="354" customWidth="1"/>
    <col min="12582" max="12582" width="2.625" style="354" customWidth="1"/>
    <col min="12583" max="12583" width="3.25" style="354" customWidth="1"/>
    <col min="12584" max="12584" width="2.625" style="354" customWidth="1"/>
    <col min="12585" max="12585" width="3.25" style="354" customWidth="1"/>
    <col min="12586" max="12586" width="2.625" style="354" customWidth="1"/>
    <col min="12587" max="12587" width="3.625" style="354" customWidth="1"/>
    <col min="12588" max="12589" width="2.625" style="354" customWidth="1"/>
    <col min="12590" max="12592" width="3.5" style="354" customWidth="1"/>
    <col min="12593" max="12800" width="5.625" style="354"/>
    <col min="12801" max="12802" width="4.125" style="354" customWidth="1"/>
    <col min="12803" max="12803" width="3.25" style="354" customWidth="1"/>
    <col min="12804" max="12804" width="2.625" style="354" customWidth="1"/>
    <col min="12805" max="12805" width="3.25" style="354" customWidth="1"/>
    <col min="12806" max="12806" width="2.625" style="354" customWidth="1"/>
    <col min="12807" max="12807" width="3.25" style="354" customWidth="1"/>
    <col min="12808" max="12808" width="2.625" style="354" customWidth="1"/>
    <col min="12809" max="12809" width="3.25" style="354" customWidth="1"/>
    <col min="12810" max="12810" width="2.625" style="354" customWidth="1"/>
    <col min="12811" max="12811" width="3.25" style="354" customWidth="1"/>
    <col min="12812" max="12812" width="2.625" style="354" customWidth="1"/>
    <col min="12813" max="12813" width="3.25" style="354" customWidth="1"/>
    <col min="12814" max="12814" width="2.625" style="354" customWidth="1"/>
    <col min="12815" max="12815" width="3.25" style="354" customWidth="1"/>
    <col min="12816" max="12816" width="2.625" style="354" customWidth="1"/>
    <col min="12817" max="12817" width="3.25" style="354" customWidth="1"/>
    <col min="12818" max="12818" width="2.625" style="354" customWidth="1"/>
    <col min="12819" max="12819" width="3.25" style="354" customWidth="1"/>
    <col min="12820" max="12820" width="2.625" style="354" customWidth="1"/>
    <col min="12821" max="12821" width="3.25" style="354" customWidth="1"/>
    <col min="12822" max="12822" width="2.625" style="354" customWidth="1"/>
    <col min="12823" max="12823" width="3.25" style="354" customWidth="1"/>
    <col min="12824" max="12824" width="2.625" style="354" customWidth="1"/>
    <col min="12825" max="12825" width="3.25" style="354" customWidth="1"/>
    <col min="12826" max="12826" width="2.625" style="354" customWidth="1"/>
    <col min="12827" max="12827" width="3.25" style="354" customWidth="1"/>
    <col min="12828" max="12828" width="2.625" style="354" customWidth="1"/>
    <col min="12829" max="12829" width="3.25" style="354" customWidth="1"/>
    <col min="12830" max="12830" width="2.625" style="354" customWidth="1"/>
    <col min="12831" max="12831" width="3.25" style="354" customWidth="1"/>
    <col min="12832" max="12832" width="2.625" style="354" customWidth="1"/>
    <col min="12833" max="12833" width="3.25" style="354" customWidth="1"/>
    <col min="12834" max="12834" width="2.75" style="354" customWidth="1"/>
    <col min="12835" max="12835" width="3.25" style="354" customWidth="1"/>
    <col min="12836" max="12836" width="2.625" style="354" customWidth="1"/>
    <col min="12837" max="12837" width="3.25" style="354" customWidth="1"/>
    <col min="12838" max="12838" width="2.625" style="354" customWidth="1"/>
    <col min="12839" max="12839" width="3.25" style="354" customWidth="1"/>
    <col min="12840" max="12840" width="2.625" style="354" customWidth="1"/>
    <col min="12841" max="12841" width="3.25" style="354" customWidth="1"/>
    <col min="12842" max="12842" width="2.625" style="354" customWidth="1"/>
    <col min="12843" max="12843" width="3.625" style="354" customWidth="1"/>
    <col min="12844" max="12845" width="2.625" style="354" customWidth="1"/>
    <col min="12846" max="12848" width="3.5" style="354" customWidth="1"/>
    <col min="12849" max="13056" width="5.625" style="354"/>
    <col min="13057" max="13058" width="4.125" style="354" customWidth="1"/>
    <col min="13059" max="13059" width="3.25" style="354" customWidth="1"/>
    <col min="13060" max="13060" width="2.625" style="354" customWidth="1"/>
    <col min="13061" max="13061" width="3.25" style="354" customWidth="1"/>
    <col min="13062" max="13062" width="2.625" style="354" customWidth="1"/>
    <col min="13063" max="13063" width="3.25" style="354" customWidth="1"/>
    <col min="13064" max="13064" width="2.625" style="354" customWidth="1"/>
    <col min="13065" max="13065" width="3.25" style="354" customWidth="1"/>
    <col min="13066" max="13066" width="2.625" style="354" customWidth="1"/>
    <col min="13067" max="13067" width="3.25" style="354" customWidth="1"/>
    <col min="13068" max="13068" width="2.625" style="354" customWidth="1"/>
    <col min="13069" max="13069" width="3.25" style="354" customWidth="1"/>
    <col min="13070" max="13070" width="2.625" style="354" customWidth="1"/>
    <col min="13071" max="13071" width="3.25" style="354" customWidth="1"/>
    <col min="13072" max="13072" width="2.625" style="354" customWidth="1"/>
    <col min="13073" max="13073" width="3.25" style="354" customWidth="1"/>
    <col min="13074" max="13074" width="2.625" style="354" customWidth="1"/>
    <col min="13075" max="13075" width="3.25" style="354" customWidth="1"/>
    <col min="13076" max="13076" width="2.625" style="354" customWidth="1"/>
    <col min="13077" max="13077" width="3.25" style="354" customWidth="1"/>
    <col min="13078" max="13078" width="2.625" style="354" customWidth="1"/>
    <col min="13079" max="13079" width="3.25" style="354" customWidth="1"/>
    <col min="13080" max="13080" width="2.625" style="354" customWidth="1"/>
    <col min="13081" max="13081" width="3.25" style="354" customWidth="1"/>
    <col min="13082" max="13082" width="2.625" style="354" customWidth="1"/>
    <col min="13083" max="13083" width="3.25" style="354" customWidth="1"/>
    <col min="13084" max="13084" width="2.625" style="354" customWidth="1"/>
    <col min="13085" max="13085" width="3.25" style="354" customWidth="1"/>
    <col min="13086" max="13086" width="2.625" style="354" customWidth="1"/>
    <col min="13087" max="13087" width="3.25" style="354" customWidth="1"/>
    <col min="13088" max="13088" width="2.625" style="354" customWidth="1"/>
    <col min="13089" max="13089" width="3.25" style="354" customWidth="1"/>
    <col min="13090" max="13090" width="2.75" style="354" customWidth="1"/>
    <col min="13091" max="13091" width="3.25" style="354" customWidth="1"/>
    <col min="13092" max="13092" width="2.625" style="354" customWidth="1"/>
    <col min="13093" max="13093" width="3.25" style="354" customWidth="1"/>
    <col min="13094" max="13094" width="2.625" style="354" customWidth="1"/>
    <col min="13095" max="13095" width="3.25" style="354" customWidth="1"/>
    <col min="13096" max="13096" width="2.625" style="354" customWidth="1"/>
    <col min="13097" max="13097" width="3.25" style="354" customWidth="1"/>
    <col min="13098" max="13098" width="2.625" style="354" customWidth="1"/>
    <col min="13099" max="13099" width="3.625" style="354" customWidth="1"/>
    <col min="13100" max="13101" width="2.625" style="354" customWidth="1"/>
    <col min="13102" max="13104" width="3.5" style="354" customWidth="1"/>
    <col min="13105" max="13312" width="5.625" style="354"/>
    <col min="13313" max="13314" width="4.125" style="354" customWidth="1"/>
    <col min="13315" max="13315" width="3.25" style="354" customWidth="1"/>
    <col min="13316" max="13316" width="2.625" style="354" customWidth="1"/>
    <col min="13317" max="13317" width="3.25" style="354" customWidth="1"/>
    <col min="13318" max="13318" width="2.625" style="354" customWidth="1"/>
    <col min="13319" max="13319" width="3.25" style="354" customWidth="1"/>
    <col min="13320" max="13320" width="2.625" style="354" customWidth="1"/>
    <col min="13321" max="13321" width="3.25" style="354" customWidth="1"/>
    <col min="13322" max="13322" width="2.625" style="354" customWidth="1"/>
    <col min="13323" max="13323" width="3.25" style="354" customWidth="1"/>
    <col min="13324" max="13324" width="2.625" style="354" customWidth="1"/>
    <col min="13325" max="13325" width="3.25" style="354" customWidth="1"/>
    <col min="13326" max="13326" width="2.625" style="354" customWidth="1"/>
    <col min="13327" max="13327" width="3.25" style="354" customWidth="1"/>
    <col min="13328" max="13328" width="2.625" style="354" customWidth="1"/>
    <col min="13329" max="13329" width="3.25" style="354" customWidth="1"/>
    <col min="13330" max="13330" width="2.625" style="354" customWidth="1"/>
    <col min="13331" max="13331" width="3.25" style="354" customWidth="1"/>
    <col min="13332" max="13332" width="2.625" style="354" customWidth="1"/>
    <col min="13333" max="13333" width="3.25" style="354" customWidth="1"/>
    <col min="13334" max="13334" width="2.625" style="354" customWidth="1"/>
    <col min="13335" max="13335" width="3.25" style="354" customWidth="1"/>
    <col min="13336" max="13336" width="2.625" style="354" customWidth="1"/>
    <col min="13337" max="13337" width="3.25" style="354" customWidth="1"/>
    <col min="13338" max="13338" width="2.625" style="354" customWidth="1"/>
    <col min="13339" max="13339" width="3.25" style="354" customWidth="1"/>
    <col min="13340" max="13340" width="2.625" style="354" customWidth="1"/>
    <col min="13341" max="13341" width="3.25" style="354" customWidth="1"/>
    <col min="13342" max="13342" width="2.625" style="354" customWidth="1"/>
    <col min="13343" max="13343" width="3.25" style="354" customWidth="1"/>
    <col min="13344" max="13344" width="2.625" style="354" customWidth="1"/>
    <col min="13345" max="13345" width="3.25" style="354" customWidth="1"/>
    <col min="13346" max="13346" width="2.75" style="354" customWidth="1"/>
    <col min="13347" max="13347" width="3.25" style="354" customWidth="1"/>
    <col min="13348" max="13348" width="2.625" style="354" customWidth="1"/>
    <col min="13349" max="13349" width="3.25" style="354" customWidth="1"/>
    <col min="13350" max="13350" width="2.625" style="354" customWidth="1"/>
    <col min="13351" max="13351" width="3.25" style="354" customWidth="1"/>
    <col min="13352" max="13352" width="2.625" style="354" customWidth="1"/>
    <col min="13353" max="13353" width="3.25" style="354" customWidth="1"/>
    <col min="13354" max="13354" width="2.625" style="354" customWidth="1"/>
    <col min="13355" max="13355" width="3.625" style="354" customWidth="1"/>
    <col min="13356" max="13357" width="2.625" style="354" customWidth="1"/>
    <col min="13358" max="13360" width="3.5" style="354" customWidth="1"/>
    <col min="13361" max="13568" width="5.625" style="354"/>
    <col min="13569" max="13570" width="4.125" style="354" customWidth="1"/>
    <col min="13571" max="13571" width="3.25" style="354" customWidth="1"/>
    <col min="13572" max="13572" width="2.625" style="354" customWidth="1"/>
    <col min="13573" max="13573" width="3.25" style="354" customWidth="1"/>
    <col min="13574" max="13574" width="2.625" style="354" customWidth="1"/>
    <col min="13575" max="13575" width="3.25" style="354" customWidth="1"/>
    <col min="13576" max="13576" width="2.625" style="354" customWidth="1"/>
    <col min="13577" max="13577" width="3.25" style="354" customWidth="1"/>
    <col min="13578" max="13578" width="2.625" style="354" customWidth="1"/>
    <col min="13579" max="13579" width="3.25" style="354" customWidth="1"/>
    <col min="13580" max="13580" width="2.625" style="354" customWidth="1"/>
    <col min="13581" max="13581" width="3.25" style="354" customWidth="1"/>
    <col min="13582" max="13582" width="2.625" style="354" customWidth="1"/>
    <col min="13583" max="13583" width="3.25" style="354" customWidth="1"/>
    <col min="13584" max="13584" width="2.625" style="354" customWidth="1"/>
    <col min="13585" max="13585" width="3.25" style="354" customWidth="1"/>
    <col min="13586" max="13586" width="2.625" style="354" customWidth="1"/>
    <col min="13587" max="13587" width="3.25" style="354" customWidth="1"/>
    <col min="13588" max="13588" width="2.625" style="354" customWidth="1"/>
    <col min="13589" max="13589" width="3.25" style="354" customWidth="1"/>
    <col min="13590" max="13590" width="2.625" style="354" customWidth="1"/>
    <col min="13591" max="13591" width="3.25" style="354" customWidth="1"/>
    <col min="13592" max="13592" width="2.625" style="354" customWidth="1"/>
    <col min="13593" max="13593" width="3.25" style="354" customWidth="1"/>
    <col min="13594" max="13594" width="2.625" style="354" customWidth="1"/>
    <col min="13595" max="13595" width="3.25" style="354" customWidth="1"/>
    <col min="13596" max="13596" width="2.625" style="354" customWidth="1"/>
    <col min="13597" max="13597" width="3.25" style="354" customWidth="1"/>
    <col min="13598" max="13598" width="2.625" style="354" customWidth="1"/>
    <col min="13599" max="13599" width="3.25" style="354" customWidth="1"/>
    <col min="13600" max="13600" width="2.625" style="354" customWidth="1"/>
    <col min="13601" max="13601" width="3.25" style="354" customWidth="1"/>
    <col min="13602" max="13602" width="2.75" style="354" customWidth="1"/>
    <col min="13603" max="13603" width="3.25" style="354" customWidth="1"/>
    <col min="13604" max="13604" width="2.625" style="354" customWidth="1"/>
    <col min="13605" max="13605" width="3.25" style="354" customWidth="1"/>
    <col min="13606" max="13606" width="2.625" style="354" customWidth="1"/>
    <col min="13607" max="13607" width="3.25" style="354" customWidth="1"/>
    <col min="13608" max="13608" width="2.625" style="354" customWidth="1"/>
    <col min="13609" max="13609" width="3.25" style="354" customWidth="1"/>
    <col min="13610" max="13610" width="2.625" style="354" customWidth="1"/>
    <col min="13611" max="13611" width="3.625" style="354" customWidth="1"/>
    <col min="13612" max="13613" width="2.625" style="354" customWidth="1"/>
    <col min="13614" max="13616" width="3.5" style="354" customWidth="1"/>
    <col min="13617" max="13824" width="5.625" style="354"/>
    <col min="13825" max="13826" width="4.125" style="354" customWidth="1"/>
    <col min="13827" max="13827" width="3.25" style="354" customWidth="1"/>
    <col min="13828" max="13828" width="2.625" style="354" customWidth="1"/>
    <col min="13829" max="13829" width="3.25" style="354" customWidth="1"/>
    <col min="13830" max="13830" width="2.625" style="354" customWidth="1"/>
    <col min="13831" max="13831" width="3.25" style="354" customWidth="1"/>
    <col min="13832" max="13832" width="2.625" style="354" customWidth="1"/>
    <col min="13833" max="13833" width="3.25" style="354" customWidth="1"/>
    <col min="13834" max="13834" width="2.625" style="354" customWidth="1"/>
    <col min="13835" max="13835" width="3.25" style="354" customWidth="1"/>
    <col min="13836" max="13836" width="2.625" style="354" customWidth="1"/>
    <col min="13837" max="13837" width="3.25" style="354" customWidth="1"/>
    <col min="13838" max="13838" width="2.625" style="354" customWidth="1"/>
    <col min="13839" max="13839" width="3.25" style="354" customWidth="1"/>
    <col min="13840" max="13840" width="2.625" style="354" customWidth="1"/>
    <col min="13841" max="13841" width="3.25" style="354" customWidth="1"/>
    <col min="13842" max="13842" width="2.625" style="354" customWidth="1"/>
    <col min="13843" max="13843" width="3.25" style="354" customWidth="1"/>
    <col min="13844" max="13844" width="2.625" style="354" customWidth="1"/>
    <col min="13845" max="13845" width="3.25" style="354" customWidth="1"/>
    <col min="13846" max="13846" width="2.625" style="354" customWidth="1"/>
    <col min="13847" max="13847" width="3.25" style="354" customWidth="1"/>
    <col min="13848" max="13848" width="2.625" style="354" customWidth="1"/>
    <col min="13849" max="13849" width="3.25" style="354" customWidth="1"/>
    <col min="13850" max="13850" width="2.625" style="354" customWidth="1"/>
    <col min="13851" max="13851" width="3.25" style="354" customWidth="1"/>
    <col min="13852" max="13852" width="2.625" style="354" customWidth="1"/>
    <col min="13853" max="13853" width="3.25" style="354" customWidth="1"/>
    <col min="13854" max="13854" width="2.625" style="354" customWidth="1"/>
    <col min="13855" max="13855" width="3.25" style="354" customWidth="1"/>
    <col min="13856" max="13856" width="2.625" style="354" customWidth="1"/>
    <col min="13857" max="13857" width="3.25" style="354" customWidth="1"/>
    <col min="13858" max="13858" width="2.75" style="354" customWidth="1"/>
    <col min="13859" max="13859" width="3.25" style="354" customWidth="1"/>
    <col min="13860" max="13860" width="2.625" style="354" customWidth="1"/>
    <col min="13861" max="13861" width="3.25" style="354" customWidth="1"/>
    <col min="13862" max="13862" width="2.625" style="354" customWidth="1"/>
    <col min="13863" max="13863" width="3.25" style="354" customWidth="1"/>
    <col min="13864" max="13864" width="2.625" style="354" customWidth="1"/>
    <col min="13865" max="13865" width="3.25" style="354" customWidth="1"/>
    <col min="13866" max="13866" width="2.625" style="354" customWidth="1"/>
    <col min="13867" max="13867" width="3.625" style="354" customWidth="1"/>
    <col min="13868" max="13869" width="2.625" style="354" customWidth="1"/>
    <col min="13870" max="13872" width="3.5" style="354" customWidth="1"/>
    <col min="13873" max="14080" width="5.625" style="354"/>
    <col min="14081" max="14082" width="4.125" style="354" customWidth="1"/>
    <col min="14083" max="14083" width="3.25" style="354" customWidth="1"/>
    <col min="14084" max="14084" width="2.625" style="354" customWidth="1"/>
    <col min="14085" max="14085" width="3.25" style="354" customWidth="1"/>
    <col min="14086" max="14086" width="2.625" style="354" customWidth="1"/>
    <col min="14087" max="14087" width="3.25" style="354" customWidth="1"/>
    <col min="14088" max="14088" width="2.625" style="354" customWidth="1"/>
    <col min="14089" max="14089" width="3.25" style="354" customWidth="1"/>
    <col min="14090" max="14090" width="2.625" style="354" customWidth="1"/>
    <col min="14091" max="14091" width="3.25" style="354" customWidth="1"/>
    <col min="14092" max="14092" width="2.625" style="354" customWidth="1"/>
    <col min="14093" max="14093" width="3.25" style="354" customWidth="1"/>
    <col min="14094" max="14094" width="2.625" style="354" customWidth="1"/>
    <col min="14095" max="14095" width="3.25" style="354" customWidth="1"/>
    <col min="14096" max="14096" width="2.625" style="354" customWidth="1"/>
    <col min="14097" max="14097" width="3.25" style="354" customWidth="1"/>
    <col min="14098" max="14098" width="2.625" style="354" customWidth="1"/>
    <col min="14099" max="14099" width="3.25" style="354" customWidth="1"/>
    <col min="14100" max="14100" width="2.625" style="354" customWidth="1"/>
    <col min="14101" max="14101" width="3.25" style="354" customWidth="1"/>
    <col min="14102" max="14102" width="2.625" style="354" customWidth="1"/>
    <col min="14103" max="14103" width="3.25" style="354" customWidth="1"/>
    <col min="14104" max="14104" width="2.625" style="354" customWidth="1"/>
    <col min="14105" max="14105" width="3.25" style="354" customWidth="1"/>
    <col min="14106" max="14106" width="2.625" style="354" customWidth="1"/>
    <col min="14107" max="14107" width="3.25" style="354" customWidth="1"/>
    <col min="14108" max="14108" width="2.625" style="354" customWidth="1"/>
    <col min="14109" max="14109" width="3.25" style="354" customWidth="1"/>
    <col min="14110" max="14110" width="2.625" style="354" customWidth="1"/>
    <col min="14111" max="14111" width="3.25" style="354" customWidth="1"/>
    <col min="14112" max="14112" width="2.625" style="354" customWidth="1"/>
    <col min="14113" max="14113" width="3.25" style="354" customWidth="1"/>
    <col min="14114" max="14114" width="2.75" style="354" customWidth="1"/>
    <col min="14115" max="14115" width="3.25" style="354" customWidth="1"/>
    <col min="14116" max="14116" width="2.625" style="354" customWidth="1"/>
    <col min="14117" max="14117" width="3.25" style="354" customWidth="1"/>
    <col min="14118" max="14118" width="2.625" style="354" customWidth="1"/>
    <col min="14119" max="14119" width="3.25" style="354" customWidth="1"/>
    <col min="14120" max="14120" width="2.625" style="354" customWidth="1"/>
    <col min="14121" max="14121" width="3.25" style="354" customWidth="1"/>
    <col min="14122" max="14122" width="2.625" style="354" customWidth="1"/>
    <col min="14123" max="14123" width="3.625" style="354" customWidth="1"/>
    <col min="14124" max="14125" width="2.625" style="354" customWidth="1"/>
    <col min="14126" max="14128" width="3.5" style="354" customWidth="1"/>
    <col min="14129" max="14336" width="5.625" style="354"/>
    <col min="14337" max="14338" width="4.125" style="354" customWidth="1"/>
    <col min="14339" max="14339" width="3.25" style="354" customWidth="1"/>
    <col min="14340" max="14340" width="2.625" style="354" customWidth="1"/>
    <col min="14341" max="14341" width="3.25" style="354" customWidth="1"/>
    <col min="14342" max="14342" width="2.625" style="354" customWidth="1"/>
    <col min="14343" max="14343" width="3.25" style="354" customWidth="1"/>
    <col min="14344" max="14344" width="2.625" style="354" customWidth="1"/>
    <col min="14345" max="14345" width="3.25" style="354" customWidth="1"/>
    <col min="14346" max="14346" width="2.625" style="354" customWidth="1"/>
    <col min="14347" max="14347" width="3.25" style="354" customWidth="1"/>
    <col min="14348" max="14348" width="2.625" style="354" customWidth="1"/>
    <col min="14349" max="14349" width="3.25" style="354" customWidth="1"/>
    <col min="14350" max="14350" width="2.625" style="354" customWidth="1"/>
    <col min="14351" max="14351" width="3.25" style="354" customWidth="1"/>
    <col min="14352" max="14352" width="2.625" style="354" customWidth="1"/>
    <col min="14353" max="14353" width="3.25" style="354" customWidth="1"/>
    <col min="14354" max="14354" width="2.625" style="354" customWidth="1"/>
    <col min="14355" max="14355" width="3.25" style="354" customWidth="1"/>
    <col min="14356" max="14356" width="2.625" style="354" customWidth="1"/>
    <col min="14357" max="14357" width="3.25" style="354" customWidth="1"/>
    <col min="14358" max="14358" width="2.625" style="354" customWidth="1"/>
    <col min="14359" max="14359" width="3.25" style="354" customWidth="1"/>
    <col min="14360" max="14360" width="2.625" style="354" customWidth="1"/>
    <col min="14361" max="14361" width="3.25" style="354" customWidth="1"/>
    <col min="14362" max="14362" width="2.625" style="354" customWidth="1"/>
    <col min="14363" max="14363" width="3.25" style="354" customWidth="1"/>
    <col min="14364" max="14364" width="2.625" style="354" customWidth="1"/>
    <col min="14365" max="14365" width="3.25" style="354" customWidth="1"/>
    <col min="14366" max="14366" width="2.625" style="354" customWidth="1"/>
    <col min="14367" max="14367" width="3.25" style="354" customWidth="1"/>
    <col min="14368" max="14368" width="2.625" style="354" customWidth="1"/>
    <col min="14369" max="14369" width="3.25" style="354" customWidth="1"/>
    <col min="14370" max="14370" width="2.75" style="354" customWidth="1"/>
    <col min="14371" max="14371" width="3.25" style="354" customWidth="1"/>
    <col min="14372" max="14372" width="2.625" style="354" customWidth="1"/>
    <col min="14373" max="14373" width="3.25" style="354" customWidth="1"/>
    <col min="14374" max="14374" width="2.625" style="354" customWidth="1"/>
    <col min="14375" max="14375" width="3.25" style="354" customWidth="1"/>
    <col min="14376" max="14376" width="2.625" style="354" customWidth="1"/>
    <col min="14377" max="14377" width="3.25" style="354" customWidth="1"/>
    <col min="14378" max="14378" width="2.625" style="354" customWidth="1"/>
    <col min="14379" max="14379" width="3.625" style="354" customWidth="1"/>
    <col min="14380" max="14381" width="2.625" style="354" customWidth="1"/>
    <col min="14382" max="14384" width="3.5" style="354" customWidth="1"/>
    <col min="14385" max="14592" width="5.625" style="354"/>
    <col min="14593" max="14594" width="4.125" style="354" customWidth="1"/>
    <col min="14595" max="14595" width="3.25" style="354" customWidth="1"/>
    <col min="14596" max="14596" width="2.625" style="354" customWidth="1"/>
    <col min="14597" max="14597" width="3.25" style="354" customWidth="1"/>
    <col min="14598" max="14598" width="2.625" style="354" customWidth="1"/>
    <col min="14599" max="14599" width="3.25" style="354" customWidth="1"/>
    <col min="14600" max="14600" width="2.625" style="354" customWidth="1"/>
    <col min="14601" max="14601" width="3.25" style="354" customWidth="1"/>
    <col min="14602" max="14602" width="2.625" style="354" customWidth="1"/>
    <col min="14603" max="14603" width="3.25" style="354" customWidth="1"/>
    <col min="14604" max="14604" width="2.625" style="354" customWidth="1"/>
    <col min="14605" max="14605" width="3.25" style="354" customWidth="1"/>
    <col min="14606" max="14606" width="2.625" style="354" customWidth="1"/>
    <col min="14607" max="14607" width="3.25" style="354" customWidth="1"/>
    <col min="14608" max="14608" width="2.625" style="354" customWidth="1"/>
    <col min="14609" max="14609" width="3.25" style="354" customWidth="1"/>
    <col min="14610" max="14610" width="2.625" style="354" customWidth="1"/>
    <col min="14611" max="14611" width="3.25" style="354" customWidth="1"/>
    <col min="14612" max="14612" width="2.625" style="354" customWidth="1"/>
    <col min="14613" max="14613" width="3.25" style="354" customWidth="1"/>
    <col min="14614" max="14614" width="2.625" style="354" customWidth="1"/>
    <col min="14615" max="14615" width="3.25" style="354" customWidth="1"/>
    <col min="14616" max="14616" width="2.625" style="354" customWidth="1"/>
    <col min="14617" max="14617" width="3.25" style="354" customWidth="1"/>
    <col min="14618" max="14618" width="2.625" style="354" customWidth="1"/>
    <col min="14619" max="14619" width="3.25" style="354" customWidth="1"/>
    <col min="14620" max="14620" width="2.625" style="354" customWidth="1"/>
    <col min="14621" max="14621" width="3.25" style="354" customWidth="1"/>
    <col min="14622" max="14622" width="2.625" style="354" customWidth="1"/>
    <col min="14623" max="14623" width="3.25" style="354" customWidth="1"/>
    <col min="14624" max="14624" width="2.625" style="354" customWidth="1"/>
    <col min="14625" max="14625" width="3.25" style="354" customWidth="1"/>
    <col min="14626" max="14626" width="2.75" style="354" customWidth="1"/>
    <col min="14627" max="14627" width="3.25" style="354" customWidth="1"/>
    <col min="14628" max="14628" width="2.625" style="354" customWidth="1"/>
    <col min="14629" max="14629" width="3.25" style="354" customWidth="1"/>
    <col min="14630" max="14630" width="2.625" style="354" customWidth="1"/>
    <col min="14631" max="14631" width="3.25" style="354" customWidth="1"/>
    <col min="14632" max="14632" width="2.625" style="354" customWidth="1"/>
    <col min="14633" max="14633" width="3.25" style="354" customWidth="1"/>
    <col min="14634" max="14634" width="2.625" style="354" customWidth="1"/>
    <col min="14635" max="14635" width="3.625" style="354" customWidth="1"/>
    <col min="14636" max="14637" width="2.625" style="354" customWidth="1"/>
    <col min="14638" max="14640" width="3.5" style="354" customWidth="1"/>
    <col min="14641" max="14848" width="5.625" style="354"/>
    <col min="14849" max="14850" width="4.125" style="354" customWidth="1"/>
    <col min="14851" max="14851" width="3.25" style="354" customWidth="1"/>
    <col min="14852" max="14852" width="2.625" style="354" customWidth="1"/>
    <col min="14853" max="14853" width="3.25" style="354" customWidth="1"/>
    <col min="14854" max="14854" width="2.625" style="354" customWidth="1"/>
    <col min="14855" max="14855" width="3.25" style="354" customWidth="1"/>
    <col min="14856" max="14856" width="2.625" style="354" customWidth="1"/>
    <col min="14857" max="14857" width="3.25" style="354" customWidth="1"/>
    <col min="14858" max="14858" width="2.625" style="354" customWidth="1"/>
    <col min="14859" max="14859" width="3.25" style="354" customWidth="1"/>
    <col min="14860" max="14860" width="2.625" style="354" customWidth="1"/>
    <col min="14861" max="14861" width="3.25" style="354" customWidth="1"/>
    <col min="14862" max="14862" width="2.625" style="354" customWidth="1"/>
    <col min="14863" max="14863" width="3.25" style="354" customWidth="1"/>
    <col min="14864" max="14864" width="2.625" style="354" customWidth="1"/>
    <col min="14865" max="14865" width="3.25" style="354" customWidth="1"/>
    <col min="14866" max="14866" width="2.625" style="354" customWidth="1"/>
    <col min="14867" max="14867" width="3.25" style="354" customWidth="1"/>
    <col min="14868" max="14868" width="2.625" style="354" customWidth="1"/>
    <col min="14869" max="14869" width="3.25" style="354" customWidth="1"/>
    <col min="14870" max="14870" width="2.625" style="354" customWidth="1"/>
    <col min="14871" max="14871" width="3.25" style="354" customWidth="1"/>
    <col min="14872" max="14872" width="2.625" style="354" customWidth="1"/>
    <col min="14873" max="14873" width="3.25" style="354" customWidth="1"/>
    <col min="14874" max="14874" width="2.625" style="354" customWidth="1"/>
    <col min="14875" max="14875" width="3.25" style="354" customWidth="1"/>
    <col min="14876" max="14876" width="2.625" style="354" customWidth="1"/>
    <col min="14877" max="14877" width="3.25" style="354" customWidth="1"/>
    <col min="14878" max="14878" width="2.625" style="354" customWidth="1"/>
    <col min="14879" max="14879" width="3.25" style="354" customWidth="1"/>
    <col min="14880" max="14880" width="2.625" style="354" customWidth="1"/>
    <col min="14881" max="14881" width="3.25" style="354" customWidth="1"/>
    <col min="14882" max="14882" width="2.75" style="354" customWidth="1"/>
    <col min="14883" max="14883" width="3.25" style="354" customWidth="1"/>
    <col min="14884" max="14884" width="2.625" style="354" customWidth="1"/>
    <col min="14885" max="14885" width="3.25" style="354" customWidth="1"/>
    <col min="14886" max="14886" width="2.625" style="354" customWidth="1"/>
    <col min="14887" max="14887" width="3.25" style="354" customWidth="1"/>
    <col min="14888" max="14888" width="2.625" style="354" customWidth="1"/>
    <col min="14889" max="14889" width="3.25" style="354" customWidth="1"/>
    <col min="14890" max="14890" width="2.625" style="354" customWidth="1"/>
    <col min="14891" max="14891" width="3.625" style="354" customWidth="1"/>
    <col min="14892" max="14893" width="2.625" style="354" customWidth="1"/>
    <col min="14894" max="14896" width="3.5" style="354" customWidth="1"/>
    <col min="14897" max="15104" width="5.625" style="354"/>
    <col min="15105" max="15106" width="4.125" style="354" customWidth="1"/>
    <col min="15107" max="15107" width="3.25" style="354" customWidth="1"/>
    <col min="15108" max="15108" width="2.625" style="354" customWidth="1"/>
    <col min="15109" max="15109" width="3.25" style="354" customWidth="1"/>
    <col min="15110" max="15110" width="2.625" style="354" customWidth="1"/>
    <col min="15111" max="15111" width="3.25" style="354" customWidth="1"/>
    <col min="15112" max="15112" width="2.625" style="354" customWidth="1"/>
    <col min="15113" max="15113" width="3.25" style="354" customWidth="1"/>
    <col min="15114" max="15114" width="2.625" style="354" customWidth="1"/>
    <col min="15115" max="15115" width="3.25" style="354" customWidth="1"/>
    <col min="15116" max="15116" width="2.625" style="354" customWidth="1"/>
    <col min="15117" max="15117" width="3.25" style="354" customWidth="1"/>
    <col min="15118" max="15118" width="2.625" style="354" customWidth="1"/>
    <col min="15119" max="15119" width="3.25" style="354" customWidth="1"/>
    <col min="15120" max="15120" width="2.625" style="354" customWidth="1"/>
    <col min="15121" max="15121" width="3.25" style="354" customWidth="1"/>
    <col min="15122" max="15122" width="2.625" style="354" customWidth="1"/>
    <col min="15123" max="15123" width="3.25" style="354" customWidth="1"/>
    <col min="15124" max="15124" width="2.625" style="354" customWidth="1"/>
    <col min="15125" max="15125" width="3.25" style="354" customWidth="1"/>
    <col min="15126" max="15126" width="2.625" style="354" customWidth="1"/>
    <col min="15127" max="15127" width="3.25" style="354" customWidth="1"/>
    <col min="15128" max="15128" width="2.625" style="354" customWidth="1"/>
    <col min="15129" max="15129" width="3.25" style="354" customWidth="1"/>
    <col min="15130" max="15130" width="2.625" style="354" customWidth="1"/>
    <col min="15131" max="15131" width="3.25" style="354" customWidth="1"/>
    <col min="15132" max="15132" width="2.625" style="354" customWidth="1"/>
    <col min="15133" max="15133" width="3.25" style="354" customWidth="1"/>
    <col min="15134" max="15134" width="2.625" style="354" customWidth="1"/>
    <col min="15135" max="15135" width="3.25" style="354" customWidth="1"/>
    <col min="15136" max="15136" width="2.625" style="354" customWidth="1"/>
    <col min="15137" max="15137" width="3.25" style="354" customWidth="1"/>
    <col min="15138" max="15138" width="2.75" style="354" customWidth="1"/>
    <col min="15139" max="15139" width="3.25" style="354" customWidth="1"/>
    <col min="15140" max="15140" width="2.625" style="354" customWidth="1"/>
    <col min="15141" max="15141" width="3.25" style="354" customWidth="1"/>
    <col min="15142" max="15142" width="2.625" style="354" customWidth="1"/>
    <col min="15143" max="15143" width="3.25" style="354" customWidth="1"/>
    <col min="15144" max="15144" width="2.625" style="354" customWidth="1"/>
    <col min="15145" max="15145" width="3.25" style="354" customWidth="1"/>
    <col min="15146" max="15146" width="2.625" style="354" customWidth="1"/>
    <col min="15147" max="15147" width="3.625" style="354" customWidth="1"/>
    <col min="15148" max="15149" width="2.625" style="354" customWidth="1"/>
    <col min="15150" max="15152" width="3.5" style="354" customWidth="1"/>
    <col min="15153" max="15360" width="5.625" style="354"/>
    <col min="15361" max="15362" width="4.125" style="354" customWidth="1"/>
    <col min="15363" max="15363" width="3.25" style="354" customWidth="1"/>
    <col min="15364" max="15364" width="2.625" style="354" customWidth="1"/>
    <col min="15365" max="15365" width="3.25" style="354" customWidth="1"/>
    <col min="15366" max="15366" width="2.625" style="354" customWidth="1"/>
    <col min="15367" max="15367" width="3.25" style="354" customWidth="1"/>
    <col min="15368" max="15368" width="2.625" style="354" customWidth="1"/>
    <col min="15369" max="15369" width="3.25" style="354" customWidth="1"/>
    <col min="15370" max="15370" width="2.625" style="354" customWidth="1"/>
    <col min="15371" max="15371" width="3.25" style="354" customWidth="1"/>
    <col min="15372" max="15372" width="2.625" style="354" customWidth="1"/>
    <col min="15373" max="15373" width="3.25" style="354" customWidth="1"/>
    <col min="15374" max="15374" width="2.625" style="354" customWidth="1"/>
    <col min="15375" max="15375" width="3.25" style="354" customWidth="1"/>
    <col min="15376" max="15376" width="2.625" style="354" customWidth="1"/>
    <col min="15377" max="15377" width="3.25" style="354" customWidth="1"/>
    <col min="15378" max="15378" width="2.625" style="354" customWidth="1"/>
    <col min="15379" max="15379" width="3.25" style="354" customWidth="1"/>
    <col min="15380" max="15380" width="2.625" style="354" customWidth="1"/>
    <col min="15381" max="15381" width="3.25" style="354" customWidth="1"/>
    <col min="15382" max="15382" width="2.625" style="354" customWidth="1"/>
    <col min="15383" max="15383" width="3.25" style="354" customWidth="1"/>
    <col min="15384" max="15384" width="2.625" style="354" customWidth="1"/>
    <col min="15385" max="15385" width="3.25" style="354" customWidth="1"/>
    <col min="15386" max="15386" width="2.625" style="354" customWidth="1"/>
    <col min="15387" max="15387" width="3.25" style="354" customWidth="1"/>
    <col min="15388" max="15388" width="2.625" style="354" customWidth="1"/>
    <col min="15389" max="15389" width="3.25" style="354" customWidth="1"/>
    <col min="15390" max="15390" width="2.625" style="354" customWidth="1"/>
    <col min="15391" max="15391" width="3.25" style="354" customWidth="1"/>
    <col min="15392" max="15392" width="2.625" style="354" customWidth="1"/>
    <col min="15393" max="15393" width="3.25" style="354" customWidth="1"/>
    <col min="15394" max="15394" width="2.75" style="354" customWidth="1"/>
    <col min="15395" max="15395" width="3.25" style="354" customWidth="1"/>
    <col min="15396" max="15396" width="2.625" style="354" customWidth="1"/>
    <col min="15397" max="15397" width="3.25" style="354" customWidth="1"/>
    <col min="15398" max="15398" width="2.625" style="354" customWidth="1"/>
    <col min="15399" max="15399" width="3.25" style="354" customWidth="1"/>
    <col min="15400" max="15400" width="2.625" style="354" customWidth="1"/>
    <col min="15401" max="15401" width="3.25" style="354" customWidth="1"/>
    <col min="15402" max="15402" width="2.625" style="354" customWidth="1"/>
    <col min="15403" max="15403" width="3.625" style="354" customWidth="1"/>
    <col min="15404" max="15405" width="2.625" style="354" customWidth="1"/>
    <col min="15406" max="15408" width="3.5" style="354" customWidth="1"/>
    <col min="15409" max="15616" width="5.625" style="354"/>
    <col min="15617" max="15618" width="4.125" style="354" customWidth="1"/>
    <col min="15619" max="15619" width="3.25" style="354" customWidth="1"/>
    <col min="15620" max="15620" width="2.625" style="354" customWidth="1"/>
    <col min="15621" max="15621" width="3.25" style="354" customWidth="1"/>
    <col min="15622" max="15622" width="2.625" style="354" customWidth="1"/>
    <col min="15623" max="15623" width="3.25" style="354" customWidth="1"/>
    <col min="15624" max="15624" width="2.625" style="354" customWidth="1"/>
    <col min="15625" max="15625" width="3.25" style="354" customWidth="1"/>
    <col min="15626" max="15626" width="2.625" style="354" customWidth="1"/>
    <col min="15627" max="15627" width="3.25" style="354" customWidth="1"/>
    <col min="15628" max="15628" width="2.625" style="354" customWidth="1"/>
    <col min="15629" max="15629" width="3.25" style="354" customWidth="1"/>
    <col min="15630" max="15630" width="2.625" style="354" customWidth="1"/>
    <col min="15631" max="15631" width="3.25" style="354" customWidth="1"/>
    <col min="15632" max="15632" width="2.625" style="354" customWidth="1"/>
    <col min="15633" max="15633" width="3.25" style="354" customWidth="1"/>
    <col min="15634" max="15634" width="2.625" style="354" customWidth="1"/>
    <col min="15635" max="15635" width="3.25" style="354" customWidth="1"/>
    <col min="15636" max="15636" width="2.625" style="354" customWidth="1"/>
    <col min="15637" max="15637" width="3.25" style="354" customWidth="1"/>
    <col min="15638" max="15638" width="2.625" style="354" customWidth="1"/>
    <col min="15639" max="15639" width="3.25" style="354" customWidth="1"/>
    <col min="15640" max="15640" width="2.625" style="354" customWidth="1"/>
    <col min="15641" max="15641" width="3.25" style="354" customWidth="1"/>
    <col min="15642" max="15642" width="2.625" style="354" customWidth="1"/>
    <col min="15643" max="15643" width="3.25" style="354" customWidth="1"/>
    <col min="15644" max="15644" width="2.625" style="354" customWidth="1"/>
    <col min="15645" max="15645" width="3.25" style="354" customWidth="1"/>
    <col min="15646" max="15646" width="2.625" style="354" customWidth="1"/>
    <col min="15647" max="15647" width="3.25" style="354" customWidth="1"/>
    <col min="15648" max="15648" width="2.625" style="354" customWidth="1"/>
    <col min="15649" max="15649" width="3.25" style="354" customWidth="1"/>
    <col min="15650" max="15650" width="2.75" style="354" customWidth="1"/>
    <col min="15651" max="15651" width="3.25" style="354" customWidth="1"/>
    <col min="15652" max="15652" width="2.625" style="354" customWidth="1"/>
    <col min="15653" max="15653" width="3.25" style="354" customWidth="1"/>
    <col min="15654" max="15654" width="2.625" style="354" customWidth="1"/>
    <col min="15655" max="15655" width="3.25" style="354" customWidth="1"/>
    <col min="15656" max="15656" width="2.625" style="354" customWidth="1"/>
    <col min="15657" max="15657" width="3.25" style="354" customWidth="1"/>
    <col min="15658" max="15658" width="2.625" style="354" customWidth="1"/>
    <col min="15659" max="15659" width="3.625" style="354" customWidth="1"/>
    <col min="15660" max="15661" width="2.625" style="354" customWidth="1"/>
    <col min="15662" max="15664" width="3.5" style="354" customWidth="1"/>
    <col min="15665" max="15872" width="5.625" style="354"/>
    <col min="15873" max="15874" width="4.125" style="354" customWidth="1"/>
    <col min="15875" max="15875" width="3.25" style="354" customWidth="1"/>
    <col min="15876" max="15876" width="2.625" style="354" customWidth="1"/>
    <col min="15877" max="15877" width="3.25" style="354" customWidth="1"/>
    <col min="15878" max="15878" width="2.625" style="354" customWidth="1"/>
    <col min="15879" max="15879" width="3.25" style="354" customWidth="1"/>
    <col min="15880" max="15880" width="2.625" style="354" customWidth="1"/>
    <col min="15881" max="15881" width="3.25" style="354" customWidth="1"/>
    <col min="15882" max="15882" width="2.625" style="354" customWidth="1"/>
    <col min="15883" max="15883" width="3.25" style="354" customWidth="1"/>
    <col min="15884" max="15884" width="2.625" style="354" customWidth="1"/>
    <col min="15885" max="15885" width="3.25" style="354" customWidth="1"/>
    <col min="15886" max="15886" width="2.625" style="354" customWidth="1"/>
    <col min="15887" max="15887" width="3.25" style="354" customWidth="1"/>
    <col min="15888" max="15888" width="2.625" style="354" customWidth="1"/>
    <col min="15889" max="15889" width="3.25" style="354" customWidth="1"/>
    <col min="15890" max="15890" width="2.625" style="354" customWidth="1"/>
    <col min="15891" max="15891" width="3.25" style="354" customWidth="1"/>
    <col min="15892" max="15892" width="2.625" style="354" customWidth="1"/>
    <col min="15893" max="15893" width="3.25" style="354" customWidth="1"/>
    <col min="15894" max="15894" width="2.625" style="354" customWidth="1"/>
    <col min="15895" max="15895" width="3.25" style="354" customWidth="1"/>
    <col min="15896" max="15896" width="2.625" style="354" customWidth="1"/>
    <col min="15897" max="15897" width="3.25" style="354" customWidth="1"/>
    <col min="15898" max="15898" width="2.625" style="354" customWidth="1"/>
    <col min="15899" max="15899" width="3.25" style="354" customWidth="1"/>
    <col min="15900" max="15900" width="2.625" style="354" customWidth="1"/>
    <col min="15901" max="15901" width="3.25" style="354" customWidth="1"/>
    <col min="15902" max="15902" width="2.625" style="354" customWidth="1"/>
    <col min="15903" max="15903" width="3.25" style="354" customWidth="1"/>
    <col min="15904" max="15904" width="2.625" style="354" customWidth="1"/>
    <col min="15905" max="15905" width="3.25" style="354" customWidth="1"/>
    <col min="15906" max="15906" width="2.75" style="354" customWidth="1"/>
    <col min="15907" max="15907" width="3.25" style="354" customWidth="1"/>
    <col min="15908" max="15908" width="2.625" style="354" customWidth="1"/>
    <col min="15909" max="15909" width="3.25" style="354" customWidth="1"/>
    <col min="15910" max="15910" width="2.625" style="354" customWidth="1"/>
    <col min="15911" max="15911" width="3.25" style="354" customWidth="1"/>
    <col min="15912" max="15912" width="2.625" style="354" customWidth="1"/>
    <col min="15913" max="15913" width="3.25" style="354" customWidth="1"/>
    <col min="15914" max="15914" width="2.625" style="354" customWidth="1"/>
    <col min="15915" max="15915" width="3.625" style="354" customWidth="1"/>
    <col min="15916" max="15917" width="2.625" style="354" customWidth="1"/>
    <col min="15918" max="15920" width="3.5" style="354" customWidth="1"/>
    <col min="15921" max="16128" width="5.625" style="354"/>
    <col min="16129" max="16130" width="4.125" style="354" customWidth="1"/>
    <col min="16131" max="16131" width="3.25" style="354" customWidth="1"/>
    <col min="16132" max="16132" width="2.625" style="354" customWidth="1"/>
    <col min="16133" max="16133" width="3.25" style="354" customWidth="1"/>
    <col min="16134" max="16134" width="2.625" style="354" customWidth="1"/>
    <col min="16135" max="16135" width="3.25" style="354" customWidth="1"/>
    <col min="16136" max="16136" width="2.625" style="354" customWidth="1"/>
    <col min="16137" max="16137" width="3.25" style="354" customWidth="1"/>
    <col min="16138" max="16138" width="2.625" style="354" customWidth="1"/>
    <col min="16139" max="16139" width="3.25" style="354" customWidth="1"/>
    <col min="16140" max="16140" width="2.625" style="354" customWidth="1"/>
    <col min="16141" max="16141" width="3.25" style="354" customWidth="1"/>
    <col min="16142" max="16142" width="2.625" style="354" customWidth="1"/>
    <col min="16143" max="16143" width="3.25" style="354" customWidth="1"/>
    <col min="16144" max="16144" width="2.625" style="354" customWidth="1"/>
    <col min="16145" max="16145" width="3.25" style="354" customWidth="1"/>
    <col min="16146" max="16146" width="2.625" style="354" customWidth="1"/>
    <col min="16147" max="16147" width="3.25" style="354" customWidth="1"/>
    <col min="16148" max="16148" width="2.625" style="354" customWidth="1"/>
    <col min="16149" max="16149" width="3.25" style="354" customWidth="1"/>
    <col min="16150" max="16150" width="2.625" style="354" customWidth="1"/>
    <col min="16151" max="16151" width="3.25" style="354" customWidth="1"/>
    <col min="16152" max="16152" width="2.625" style="354" customWidth="1"/>
    <col min="16153" max="16153" width="3.25" style="354" customWidth="1"/>
    <col min="16154" max="16154" width="2.625" style="354" customWidth="1"/>
    <col min="16155" max="16155" width="3.25" style="354" customWidth="1"/>
    <col min="16156" max="16156" width="2.625" style="354" customWidth="1"/>
    <col min="16157" max="16157" width="3.25" style="354" customWidth="1"/>
    <col min="16158" max="16158" width="2.625" style="354" customWidth="1"/>
    <col min="16159" max="16159" width="3.25" style="354" customWidth="1"/>
    <col min="16160" max="16160" width="2.625" style="354" customWidth="1"/>
    <col min="16161" max="16161" width="3.25" style="354" customWidth="1"/>
    <col min="16162" max="16162" width="2.75" style="354" customWidth="1"/>
    <col min="16163" max="16163" width="3.25" style="354" customWidth="1"/>
    <col min="16164" max="16164" width="2.625" style="354" customWidth="1"/>
    <col min="16165" max="16165" width="3.25" style="354" customWidth="1"/>
    <col min="16166" max="16166" width="2.625" style="354" customWidth="1"/>
    <col min="16167" max="16167" width="3.25" style="354" customWidth="1"/>
    <col min="16168" max="16168" width="2.625" style="354" customWidth="1"/>
    <col min="16169" max="16169" width="3.25" style="354" customWidth="1"/>
    <col min="16170" max="16170" width="2.625" style="354" customWidth="1"/>
    <col min="16171" max="16171" width="3.625" style="354" customWidth="1"/>
    <col min="16172" max="16173" width="2.625" style="354" customWidth="1"/>
    <col min="16174" max="16176" width="3.5" style="354" customWidth="1"/>
    <col min="16177" max="16384" width="5.625" style="354"/>
  </cols>
  <sheetData>
    <row r="1" spans="1:45" ht="15" customHeight="1">
      <c r="A1" s="550" t="s">
        <v>1198</v>
      </c>
      <c r="C1" s="533"/>
      <c r="D1" s="551"/>
      <c r="E1" s="551" t="s">
        <v>1114</v>
      </c>
      <c r="F1" s="551"/>
      <c r="AS1" s="1181" t="s">
        <v>1199</v>
      </c>
    </row>
    <row r="2" spans="1:45" ht="35.25" customHeight="1">
      <c r="A2" s="554"/>
      <c r="B2" s="554"/>
      <c r="C2" s="555"/>
      <c r="D2" s="556"/>
      <c r="E2" s="555"/>
      <c r="F2" s="556"/>
      <c r="G2" s="555"/>
      <c r="H2" s="556"/>
      <c r="I2" s="555"/>
      <c r="J2" s="556"/>
      <c r="K2" s="555"/>
      <c r="L2" s="556"/>
      <c r="M2" s="555"/>
      <c r="N2" s="556"/>
      <c r="O2" s="555"/>
      <c r="P2" s="556"/>
      <c r="Q2" s="555"/>
      <c r="R2" s="556"/>
      <c r="S2" s="555"/>
      <c r="T2" s="556"/>
      <c r="U2" s="555"/>
      <c r="V2" s="556"/>
      <c r="W2" s="555"/>
      <c r="X2" s="556"/>
      <c r="Y2" s="555"/>
      <c r="Z2" s="556"/>
      <c r="AA2" s="555"/>
      <c r="AB2" s="556"/>
      <c r="AC2" s="555"/>
      <c r="AD2" s="556"/>
      <c r="AE2" s="555"/>
      <c r="AF2" s="556"/>
      <c r="AG2" s="555"/>
      <c r="AH2" s="556"/>
      <c r="AI2" s="555"/>
      <c r="AJ2" s="556"/>
      <c r="AK2" s="555"/>
      <c r="AL2" s="556"/>
      <c r="AM2" s="555"/>
      <c r="AN2" s="556"/>
      <c r="AO2" s="555"/>
      <c r="AP2" s="556"/>
      <c r="AQ2" s="1258" t="s">
        <v>1115</v>
      </c>
      <c r="AR2" s="1181" t="s">
        <v>599</v>
      </c>
      <c r="AS2" s="1181"/>
    </row>
    <row r="3" spans="1:45" ht="35.25" customHeight="1">
      <c r="B3" s="557"/>
      <c r="C3" s="555"/>
      <c r="D3" s="556"/>
      <c r="E3" s="555"/>
      <c r="F3" s="556"/>
      <c r="G3" s="555"/>
      <c r="H3" s="556"/>
      <c r="I3" s="555"/>
      <c r="J3" s="556"/>
      <c r="K3" s="555"/>
      <c r="L3" s="556"/>
      <c r="M3" s="555"/>
      <c r="N3" s="556"/>
      <c r="O3" s="555"/>
      <c r="P3" s="556"/>
      <c r="Q3" s="555"/>
      <c r="R3" s="556"/>
      <c r="S3" s="555"/>
      <c r="T3" s="556"/>
      <c r="U3" s="555"/>
      <c r="V3" s="556"/>
      <c r="W3" s="555"/>
      <c r="X3" s="556"/>
      <c r="Y3" s="555"/>
      <c r="Z3" s="556"/>
      <c r="AA3" s="555"/>
      <c r="AB3" s="556"/>
      <c r="AC3" s="555"/>
      <c r="AD3" s="556"/>
      <c r="AE3" s="555"/>
      <c r="AF3" s="556"/>
      <c r="AG3" s="555"/>
      <c r="AH3" s="556"/>
      <c r="AI3" s="555"/>
      <c r="AJ3" s="556"/>
      <c r="AK3" s="555"/>
      <c r="AL3" s="556"/>
      <c r="AM3" s="555"/>
      <c r="AN3" s="556"/>
      <c r="AO3" s="555"/>
      <c r="AP3" s="556"/>
      <c r="AQ3" s="1258"/>
      <c r="AR3" s="1181"/>
      <c r="AS3" s="1181"/>
    </row>
    <row r="4" spans="1:45" ht="35.25" customHeight="1">
      <c r="A4" s="1158" t="s">
        <v>1116</v>
      </c>
      <c r="B4" s="1259" t="s">
        <v>593</v>
      </c>
      <c r="C4" s="555"/>
      <c r="D4" s="556"/>
      <c r="E4" s="555"/>
      <c r="F4" s="556"/>
      <c r="G4" s="555"/>
      <c r="H4" s="556"/>
      <c r="I4" s="555"/>
      <c r="J4" s="556"/>
      <c r="K4" s="555"/>
      <c r="L4" s="556"/>
      <c r="M4" s="555"/>
      <c r="N4" s="556"/>
      <c r="O4" s="555"/>
      <c r="P4" s="556"/>
      <c r="Q4" s="555"/>
      <c r="R4" s="556"/>
      <c r="S4" s="555"/>
      <c r="T4" s="556"/>
      <c r="U4" s="555"/>
      <c r="V4" s="556"/>
      <c r="W4" s="555"/>
      <c r="X4" s="556"/>
      <c r="Y4" s="555"/>
      <c r="Z4" s="556"/>
      <c r="AA4" s="555"/>
      <c r="AB4" s="556"/>
      <c r="AC4" s="555"/>
      <c r="AD4" s="556"/>
      <c r="AE4" s="555"/>
      <c r="AF4" s="556"/>
      <c r="AG4" s="555"/>
      <c r="AH4" s="556"/>
      <c r="AI4" s="555"/>
      <c r="AJ4" s="556"/>
      <c r="AK4" s="555"/>
      <c r="AL4" s="556"/>
      <c r="AM4" s="555"/>
      <c r="AN4" s="556"/>
      <c r="AO4" s="555"/>
      <c r="AP4" s="556"/>
      <c r="AQ4" s="1258"/>
      <c r="AR4" s="558"/>
      <c r="AS4" s="1181"/>
    </row>
    <row r="5" spans="1:45" ht="35.25" customHeight="1">
      <c r="A5" s="1158"/>
      <c r="B5" s="1259"/>
      <c r="C5" s="555"/>
      <c r="D5" s="556"/>
      <c r="E5" s="555"/>
      <c r="F5" s="556"/>
      <c r="G5" s="555"/>
      <c r="H5" s="556"/>
      <c r="I5" s="555"/>
      <c r="J5" s="556"/>
      <c r="K5" s="555"/>
      <c r="L5" s="556"/>
      <c r="M5" s="555"/>
      <c r="N5" s="556"/>
      <c r="O5" s="555"/>
      <c r="P5" s="556"/>
      <c r="Q5" s="555"/>
      <c r="R5" s="556"/>
      <c r="S5" s="555"/>
      <c r="T5" s="556"/>
      <c r="U5" s="555"/>
      <c r="V5" s="556"/>
      <c r="W5" s="555"/>
      <c r="X5" s="556"/>
      <c r="Y5" s="555"/>
      <c r="Z5" s="556"/>
      <c r="AA5" s="555"/>
      <c r="AB5" s="556"/>
      <c r="AC5" s="555"/>
      <c r="AD5" s="556"/>
      <c r="AE5" s="555"/>
      <c r="AF5" s="556"/>
      <c r="AG5" s="555"/>
      <c r="AH5" s="556"/>
      <c r="AI5" s="555"/>
      <c r="AJ5" s="556"/>
      <c r="AK5" s="555"/>
      <c r="AL5" s="556"/>
      <c r="AM5" s="555"/>
      <c r="AN5" s="556"/>
      <c r="AO5" s="555"/>
      <c r="AP5" s="556"/>
      <c r="AQ5" s="1258"/>
      <c r="AR5" s="558"/>
      <c r="AS5" s="1181"/>
    </row>
    <row r="6" spans="1:45" ht="35.25" customHeight="1">
      <c r="A6" s="1158"/>
      <c r="B6" s="1259"/>
      <c r="C6" s="555"/>
      <c r="D6" s="556"/>
      <c r="E6" s="555"/>
      <c r="F6" s="556"/>
      <c r="G6" s="555"/>
      <c r="H6" s="556"/>
      <c r="I6" s="555"/>
      <c r="J6" s="556"/>
      <c r="K6" s="555"/>
      <c r="L6" s="556"/>
      <c r="M6" s="555"/>
      <c r="N6" s="556"/>
      <c r="O6" s="555"/>
      <c r="P6" s="556"/>
      <c r="Q6" s="555"/>
      <c r="R6" s="556"/>
      <c r="S6" s="555"/>
      <c r="T6" s="556"/>
      <c r="U6" s="555"/>
      <c r="V6" s="556"/>
      <c r="W6" s="555"/>
      <c r="X6" s="556"/>
      <c r="Y6" s="555"/>
      <c r="Z6" s="556"/>
      <c r="AA6" s="555"/>
      <c r="AB6" s="556"/>
      <c r="AC6" s="555"/>
      <c r="AD6" s="556"/>
      <c r="AE6" s="555"/>
      <c r="AF6" s="556"/>
      <c r="AG6" s="555"/>
      <c r="AH6" s="556"/>
      <c r="AI6" s="555"/>
      <c r="AJ6" s="556"/>
      <c r="AK6" s="555"/>
      <c r="AL6" s="556"/>
      <c r="AM6" s="555"/>
      <c r="AN6" s="556"/>
      <c r="AO6" s="555"/>
      <c r="AP6" s="556"/>
      <c r="AQ6" s="1258"/>
      <c r="AR6" s="558"/>
      <c r="AS6" s="1181"/>
    </row>
    <row r="7" spans="1:45" ht="35.25" customHeight="1">
      <c r="A7" s="1158"/>
      <c r="B7" s="1259"/>
      <c r="C7" s="555"/>
      <c r="D7" s="556"/>
      <c r="E7" s="555"/>
      <c r="F7" s="556"/>
      <c r="G7" s="555"/>
      <c r="H7" s="556"/>
      <c r="I7" s="555"/>
      <c r="J7" s="556"/>
      <c r="K7" s="555"/>
      <c r="L7" s="556"/>
      <c r="M7" s="555"/>
      <c r="N7" s="556"/>
      <c r="O7" s="555"/>
      <c r="P7" s="556"/>
      <c r="Q7" s="555"/>
      <c r="R7" s="556"/>
      <c r="S7" s="555"/>
      <c r="T7" s="556"/>
      <c r="U7" s="555"/>
      <c r="V7" s="556"/>
      <c r="W7" s="555"/>
      <c r="X7" s="556"/>
      <c r="Y7" s="555"/>
      <c r="Z7" s="556"/>
      <c r="AA7" s="555"/>
      <c r="AB7" s="556"/>
      <c r="AC7" s="555"/>
      <c r="AD7" s="556"/>
      <c r="AE7" s="555"/>
      <c r="AF7" s="556"/>
      <c r="AG7" s="555"/>
      <c r="AH7" s="556"/>
      <c r="AI7" s="555"/>
      <c r="AJ7" s="556"/>
      <c r="AK7" s="555"/>
      <c r="AL7" s="556"/>
      <c r="AM7" s="555"/>
      <c r="AN7" s="556"/>
      <c r="AO7" s="555"/>
      <c r="AP7" s="556"/>
      <c r="AQ7" s="1258"/>
      <c r="AR7" s="558"/>
      <c r="AS7" s="1181"/>
    </row>
    <row r="8" spans="1:45" ht="35.25" customHeight="1">
      <c r="A8" s="1158"/>
      <c r="B8" s="1259"/>
      <c r="C8" s="555"/>
      <c r="D8" s="556"/>
      <c r="E8" s="555"/>
      <c r="F8" s="556"/>
      <c r="G8" s="555"/>
      <c r="H8" s="556"/>
      <c r="I8" s="555"/>
      <c r="J8" s="556"/>
      <c r="K8" s="555"/>
      <c r="L8" s="556"/>
      <c r="M8" s="555"/>
      <c r="N8" s="556"/>
      <c r="O8" s="555"/>
      <c r="P8" s="556"/>
      <c r="Q8" s="555"/>
      <c r="R8" s="556"/>
      <c r="S8" s="555"/>
      <c r="T8" s="556"/>
      <c r="U8" s="555"/>
      <c r="V8" s="556"/>
      <c r="W8" s="555"/>
      <c r="X8" s="556"/>
      <c r="Y8" s="555"/>
      <c r="Z8" s="556"/>
      <c r="AA8" s="555"/>
      <c r="AB8" s="556"/>
      <c r="AC8" s="555"/>
      <c r="AD8" s="556"/>
      <c r="AE8" s="555"/>
      <c r="AF8" s="556"/>
      <c r="AG8" s="555"/>
      <c r="AH8" s="556"/>
      <c r="AI8" s="555"/>
      <c r="AJ8" s="556"/>
      <c r="AK8" s="555"/>
      <c r="AL8" s="556"/>
      <c r="AM8" s="555"/>
      <c r="AN8" s="556"/>
      <c r="AO8" s="555"/>
      <c r="AP8" s="556"/>
      <c r="AQ8" s="1258"/>
      <c r="AR8" s="558"/>
      <c r="AS8" s="1181"/>
    </row>
    <row r="9" spans="1:45" ht="35.25" customHeight="1">
      <c r="A9" s="1260"/>
      <c r="B9" s="1261" t="str">
        <f>入力シート!E11</f>
        <v/>
      </c>
      <c r="C9" s="555"/>
      <c r="D9" s="556"/>
      <c r="E9" s="555"/>
      <c r="F9" s="556"/>
      <c r="G9" s="555"/>
      <c r="H9" s="556"/>
      <c r="I9" s="555"/>
      <c r="J9" s="556"/>
      <c r="K9" s="555"/>
      <c r="L9" s="556"/>
      <c r="M9" s="555"/>
      <c r="N9" s="556"/>
      <c r="O9" s="555"/>
      <c r="P9" s="556"/>
      <c r="Q9" s="555"/>
      <c r="R9" s="556"/>
      <c r="S9" s="555"/>
      <c r="T9" s="556"/>
      <c r="U9" s="555"/>
      <c r="V9" s="556"/>
      <c r="W9" s="555"/>
      <c r="X9" s="556"/>
      <c r="Y9" s="555"/>
      <c r="Z9" s="556"/>
      <c r="AA9" s="555"/>
      <c r="AB9" s="556"/>
      <c r="AC9" s="555"/>
      <c r="AD9" s="556"/>
      <c r="AE9" s="555"/>
      <c r="AF9" s="556"/>
      <c r="AG9" s="555"/>
      <c r="AH9" s="556"/>
      <c r="AI9" s="555"/>
      <c r="AJ9" s="556"/>
      <c r="AK9" s="555"/>
      <c r="AL9" s="556"/>
      <c r="AM9" s="555"/>
      <c r="AN9" s="556"/>
      <c r="AO9" s="555"/>
      <c r="AP9" s="556"/>
      <c r="AQ9" s="1258"/>
      <c r="AR9" s="558"/>
      <c r="AS9" s="1181"/>
    </row>
    <row r="10" spans="1:45" ht="35.25" customHeight="1">
      <c r="A10" s="1260"/>
      <c r="B10" s="1261"/>
      <c r="C10" s="555"/>
      <c r="D10" s="556"/>
      <c r="E10" s="555"/>
      <c r="F10" s="556"/>
      <c r="G10" s="555"/>
      <c r="H10" s="556"/>
      <c r="I10" s="555"/>
      <c r="J10" s="556"/>
      <c r="K10" s="555"/>
      <c r="L10" s="556"/>
      <c r="M10" s="555"/>
      <c r="N10" s="556"/>
      <c r="O10" s="555"/>
      <c r="P10" s="556"/>
      <c r="Q10" s="555"/>
      <c r="R10" s="556"/>
      <c r="S10" s="555"/>
      <c r="T10" s="556"/>
      <c r="U10" s="555"/>
      <c r="V10" s="556"/>
      <c r="W10" s="555"/>
      <c r="X10" s="556"/>
      <c r="Y10" s="555"/>
      <c r="Z10" s="556"/>
      <c r="AA10" s="555"/>
      <c r="AB10" s="556"/>
      <c r="AC10" s="555"/>
      <c r="AD10" s="556"/>
      <c r="AE10" s="555"/>
      <c r="AF10" s="556"/>
      <c r="AG10" s="555"/>
      <c r="AH10" s="556"/>
      <c r="AI10" s="555"/>
      <c r="AJ10" s="556"/>
      <c r="AK10" s="555"/>
      <c r="AL10" s="556"/>
      <c r="AM10" s="555"/>
      <c r="AN10" s="556"/>
      <c r="AO10" s="555"/>
      <c r="AP10" s="556"/>
      <c r="AQ10" s="1258"/>
      <c r="AR10" s="558"/>
      <c r="AS10" s="1181"/>
    </row>
    <row r="11" spans="1:45" ht="35.25" customHeight="1">
      <c r="A11" s="1260"/>
      <c r="B11" s="1261"/>
      <c r="C11" s="555"/>
      <c r="D11" s="556"/>
      <c r="E11" s="555"/>
      <c r="F11" s="556"/>
      <c r="G11" s="555"/>
      <c r="H11" s="556"/>
      <c r="I11" s="555"/>
      <c r="J11" s="556"/>
      <c r="K11" s="555"/>
      <c r="L11" s="556"/>
      <c r="M11" s="555"/>
      <c r="N11" s="556"/>
      <c r="O11" s="555"/>
      <c r="P11" s="556"/>
      <c r="Q11" s="555"/>
      <c r="R11" s="556"/>
      <c r="S11" s="555"/>
      <c r="T11" s="556"/>
      <c r="U11" s="555"/>
      <c r="V11" s="556"/>
      <c r="W11" s="555"/>
      <c r="X11" s="556"/>
      <c r="Y11" s="555"/>
      <c r="Z11" s="556"/>
      <c r="AA11" s="555"/>
      <c r="AB11" s="556"/>
      <c r="AC11" s="555"/>
      <c r="AD11" s="556"/>
      <c r="AE11" s="555"/>
      <c r="AF11" s="556"/>
      <c r="AG11" s="555"/>
      <c r="AH11" s="556"/>
      <c r="AI11" s="555"/>
      <c r="AJ11" s="556"/>
      <c r="AK11" s="555"/>
      <c r="AL11" s="556"/>
      <c r="AM11" s="555"/>
      <c r="AN11" s="556"/>
      <c r="AO11" s="555"/>
      <c r="AP11" s="556"/>
      <c r="AQ11" s="1258"/>
      <c r="AR11" s="558"/>
      <c r="AS11" s="1181"/>
    </row>
    <row r="12" spans="1:45" ht="35.25" customHeight="1">
      <c r="A12" s="1260"/>
      <c r="B12" s="1261"/>
      <c r="C12" s="555"/>
      <c r="D12" s="556"/>
      <c r="E12" s="555"/>
      <c r="F12" s="556"/>
      <c r="G12" s="555"/>
      <c r="H12" s="556"/>
      <c r="I12" s="555"/>
      <c r="J12" s="556"/>
      <c r="K12" s="555"/>
      <c r="L12" s="556"/>
      <c r="M12" s="555"/>
      <c r="N12" s="556"/>
      <c r="O12" s="555"/>
      <c r="P12" s="556"/>
      <c r="Q12" s="555"/>
      <c r="R12" s="556"/>
      <c r="S12" s="555"/>
      <c r="T12" s="556"/>
      <c r="U12" s="555"/>
      <c r="V12" s="556"/>
      <c r="W12" s="555"/>
      <c r="X12" s="556"/>
      <c r="Y12" s="555"/>
      <c r="Z12" s="556"/>
      <c r="AA12" s="555"/>
      <c r="AB12" s="556"/>
      <c r="AC12" s="555"/>
      <c r="AD12" s="556"/>
      <c r="AE12" s="555"/>
      <c r="AF12" s="556"/>
      <c r="AG12" s="555"/>
      <c r="AH12" s="556"/>
      <c r="AI12" s="555"/>
      <c r="AJ12" s="556"/>
      <c r="AK12" s="555"/>
      <c r="AL12" s="556"/>
      <c r="AM12" s="555"/>
      <c r="AN12" s="556"/>
      <c r="AO12" s="555"/>
      <c r="AP12" s="556"/>
      <c r="AQ12" s="1258"/>
      <c r="AR12" s="558"/>
      <c r="AS12" s="1181"/>
    </row>
    <row r="13" spans="1:45" ht="35.25" customHeight="1">
      <c r="A13" s="1260"/>
      <c r="B13" s="1261"/>
      <c r="C13" s="555"/>
      <c r="D13" s="556"/>
      <c r="E13" s="555"/>
      <c r="F13" s="556"/>
      <c r="G13" s="555"/>
      <c r="H13" s="556"/>
      <c r="I13" s="555"/>
      <c r="J13" s="556"/>
      <c r="K13" s="555"/>
      <c r="L13" s="556"/>
      <c r="M13" s="555"/>
      <c r="N13" s="556"/>
      <c r="O13" s="555"/>
      <c r="P13" s="556"/>
      <c r="Q13" s="555"/>
      <c r="R13" s="556"/>
      <c r="S13" s="555"/>
      <c r="T13" s="556"/>
      <c r="U13" s="555"/>
      <c r="V13" s="556"/>
      <c r="W13" s="555"/>
      <c r="X13" s="556"/>
      <c r="Y13" s="555"/>
      <c r="Z13" s="556"/>
      <c r="AA13" s="555"/>
      <c r="AB13" s="556"/>
      <c r="AC13" s="555"/>
      <c r="AD13" s="556"/>
      <c r="AE13" s="555"/>
      <c r="AF13" s="556"/>
      <c r="AG13" s="555"/>
      <c r="AH13" s="556"/>
      <c r="AI13" s="555"/>
      <c r="AJ13" s="556"/>
      <c r="AK13" s="555"/>
      <c r="AL13" s="556"/>
      <c r="AM13" s="555"/>
      <c r="AN13" s="556"/>
      <c r="AO13" s="555"/>
      <c r="AP13" s="556"/>
      <c r="AQ13" s="1258"/>
      <c r="AR13" s="558"/>
      <c r="AS13" s="1181"/>
    </row>
    <row r="14" spans="1:45" ht="35.25" customHeight="1">
      <c r="A14" s="1260"/>
      <c r="B14" s="1261"/>
      <c r="C14" s="555"/>
      <c r="D14" s="556"/>
      <c r="E14" s="555"/>
      <c r="F14" s="556"/>
      <c r="G14" s="555"/>
      <c r="H14" s="556"/>
      <c r="I14" s="555"/>
      <c r="J14" s="556"/>
      <c r="K14" s="555"/>
      <c r="L14" s="556"/>
      <c r="M14" s="555"/>
      <c r="N14" s="556"/>
      <c r="O14" s="555"/>
      <c r="P14" s="556"/>
      <c r="Q14" s="555"/>
      <c r="R14" s="556"/>
      <c r="S14" s="555"/>
      <c r="T14" s="556"/>
      <c r="U14" s="555"/>
      <c r="V14" s="556"/>
      <c r="W14" s="555"/>
      <c r="X14" s="556"/>
      <c r="Y14" s="555"/>
      <c r="Z14" s="556"/>
      <c r="AA14" s="555"/>
      <c r="AB14" s="556"/>
      <c r="AC14" s="555"/>
      <c r="AD14" s="556"/>
      <c r="AE14" s="555"/>
      <c r="AF14" s="556"/>
      <c r="AG14" s="555"/>
      <c r="AH14" s="556"/>
      <c r="AI14" s="555"/>
      <c r="AJ14" s="556"/>
      <c r="AK14" s="555"/>
      <c r="AL14" s="556"/>
      <c r="AM14" s="555"/>
      <c r="AN14" s="556"/>
      <c r="AO14" s="555"/>
      <c r="AP14" s="556"/>
      <c r="AQ14" s="1258"/>
      <c r="AR14" s="558"/>
      <c r="AS14" s="1181"/>
    </row>
    <row r="15" spans="1:45" ht="35.25" customHeight="1">
      <c r="A15" s="1260"/>
      <c r="B15" s="1261"/>
      <c r="C15" s="555"/>
      <c r="D15" s="556"/>
      <c r="E15" s="555"/>
      <c r="F15" s="556"/>
      <c r="G15" s="555"/>
      <c r="H15" s="556"/>
      <c r="I15" s="555"/>
      <c r="J15" s="556"/>
      <c r="K15" s="555"/>
      <c r="L15" s="556"/>
      <c r="M15" s="555"/>
      <c r="N15" s="556"/>
      <c r="O15" s="555"/>
      <c r="P15" s="556"/>
      <c r="Q15" s="555"/>
      <c r="R15" s="556"/>
      <c r="S15" s="555"/>
      <c r="T15" s="556"/>
      <c r="U15" s="555"/>
      <c r="V15" s="556"/>
      <c r="W15" s="555"/>
      <c r="X15" s="556"/>
      <c r="Y15" s="555"/>
      <c r="Z15" s="556"/>
      <c r="AA15" s="555"/>
      <c r="AB15" s="556"/>
      <c r="AC15" s="555"/>
      <c r="AD15" s="556"/>
      <c r="AE15" s="555"/>
      <c r="AF15" s="556"/>
      <c r="AG15" s="555"/>
      <c r="AH15" s="556"/>
      <c r="AI15" s="555"/>
      <c r="AJ15" s="556"/>
      <c r="AK15" s="555"/>
      <c r="AL15" s="556"/>
      <c r="AM15" s="555"/>
      <c r="AN15" s="556"/>
      <c r="AO15" s="555"/>
      <c r="AP15" s="556"/>
      <c r="AQ15" s="1258"/>
      <c r="AR15" s="558"/>
      <c r="AS15" s="1181"/>
    </row>
    <row r="16" spans="1:45" ht="35.25" customHeight="1">
      <c r="A16" s="1260"/>
      <c r="B16" s="1261"/>
      <c r="C16" s="555"/>
      <c r="D16" s="556"/>
      <c r="E16" s="555"/>
      <c r="F16" s="556"/>
      <c r="G16" s="555"/>
      <c r="H16" s="556"/>
      <c r="I16" s="555"/>
      <c r="J16" s="556"/>
      <c r="K16" s="555"/>
      <c r="L16" s="556"/>
      <c r="M16" s="555"/>
      <c r="N16" s="556"/>
      <c r="O16" s="555"/>
      <c r="P16" s="556"/>
      <c r="Q16" s="555"/>
      <c r="R16" s="556"/>
      <c r="S16" s="555"/>
      <c r="T16" s="556"/>
      <c r="U16" s="555"/>
      <c r="V16" s="556"/>
      <c r="W16" s="555"/>
      <c r="X16" s="556"/>
      <c r="Y16" s="555"/>
      <c r="Z16" s="556"/>
      <c r="AA16" s="555"/>
      <c r="AB16" s="556"/>
      <c r="AC16" s="555"/>
      <c r="AD16" s="556"/>
      <c r="AE16" s="555"/>
      <c r="AF16" s="556"/>
      <c r="AG16" s="555"/>
      <c r="AH16" s="556"/>
      <c r="AI16" s="555"/>
      <c r="AJ16" s="556"/>
      <c r="AK16" s="555"/>
      <c r="AL16" s="556"/>
      <c r="AM16" s="555"/>
      <c r="AN16" s="556"/>
      <c r="AO16" s="555"/>
      <c r="AP16" s="556"/>
      <c r="AQ16" s="1258"/>
      <c r="AR16" s="558"/>
      <c r="AS16" s="1181"/>
    </row>
    <row r="17" spans="1:45" ht="15" customHeight="1">
      <c r="A17" s="550" t="s">
        <v>1198</v>
      </c>
      <c r="C17" s="533"/>
      <c r="D17" s="551"/>
      <c r="E17" s="551" t="s">
        <v>1117</v>
      </c>
      <c r="AS17" s="1181" t="s">
        <v>1199</v>
      </c>
    </row>
    <row r="18" spans="1:45" ht="35.25" customHeight="1">
      <c r="A18" s="554"/>
      <c r="B18" s="554"/>
      <c r="C18" s="555"/>
      <c r="D18" s="556"/>
      <c r="E18" s="555"/>
      <c r="F18" s="556"/>
      <c r="G18" s="555"/>
      <c r="H18" s="556"/>
      <c r="I18" s="555"/>
      <c r="J18" s="556"/>
      <c r="K18" s="555"/>
      <c r="L18" s="556"/>
      <c r="M18" s="555"/>
      <c r="N18" s="556"/>
      <c r="O18" s="555"/>
      <c r="P18" s="556"/>
      <c r="Q18" s="555"/>
      <c r="R18" s="556"/>
      <c r="S18" s="555"/>
      <c r="T18" s="556"/>
      <c r="U18" s="555"/>
      <c r="V18" s="556"/>
      <c r="W18" s="555"/>
      <c r="X18" s="556"/>
      <c r="Y18" s="555"/>
      <c r="Z18" s="556"/>
      <c r="AA18" s="555"/>
      <c r="AB18" s="556"/>
      <c r="AC18" s="555"/>
      <c r="AD18" s="556"/>
      <c r="AE18" s="555"/>
      <c r="AF18" s="556"/>
      <c r="AG18" s="555"/>
      <c r="AH18" s="556"/>
      <c r="AI18" s="555"/>
      <c r="AJ18" s="556"/>
      <c r="AK18" s="555"/>
      <c r="AL18" s="556"/>
      <c r="AM18" s="555"/>
      <c r="AN18" s="556"/>
      <c r="AO18" s="555"/>
      <c r="AP18" s="556"/>
      <c r="AQ18" s="1258" t="s">
        <v>1115</v>
      </c>
      <c r="AR18" s="1181" t="s">
        <v>599</v>
      </c>
      <c r="AS18" s="1181"/>
    </row>
    <row r="19" spans="1:45" ht="35.25" customHeight="1">
      <c r="B19" s="557"/>
      <c r="C19" s="555"/>
      <c r="D19" s="556"/>
      <c r="E19" s="555"/>
      <c r="F19" s="556"/>
      <c r="G19" s="555"/>
      <c r="H19" s="556"/>
      <c r="I19" s="555"/>
      <c r="J19" s="556"/>
      <c r="K19" s="555"/>
      <c r="L19" s="556"/>
      <c r="M19" s="555"/>
      <c r="N19" s="556"/>
      <c r="O19" s="555"/>
      <c r="P19" s="556"/>
      <c r="Q19" s="555"/>
      <c r="R19" s="556"/>
      <c r="S19" s="555"/>
      <c r="T19" s="556"/>
      <c r="U19" s="555"/>
      <c r="V19" s="556"/>
      <c r="W19" s="555"/>
      <c r="X19" s="556"/>
      <c r="Y19" s="555"/>
      <c r="Z19" s="556"/>
      <c r="AA19" s="555"/>
      <c r="AB19" s="556"/>
      <c r="AC19" s="555"/>
      <c r="AD19" s="556"/>
      <c r="AE19" s="555"/>
      <c r="AF19" s="556"/>
      <c r="AG19" s="555"/>
      <c r="AH19" s="556"/>
      <c r="AI19" s="555"/>
      <c r="AJ19" s="556"/>
      <c r="AK19" s="555"/>
      <c r="AL19" s="556"/>
      <c r="AM19" s="555"/>
      <c r="AN19" s="556"/>
      <c r="AO19" s="555"/>
      <c r="AP19" s="556"/>
      <c r="AQ19" s="1258"/>
      <c r="AR19" s="1181"/>
      <c r="AS19" s="1181"/>
    </row>
    <row r="20" spans="1:45" ht="35.25" customHeight="1">
      <c r="A20" s="1158" t="s">
        <v>1116</v>
      </c>
      <c r="B20" s="1259" t="s">
        <v>593</v>
      </c>
      <c r="C20" s="555"/>
      <c r="D20" s="556"/>
      <c r="E20" s="555"/>
      <c r="F20" s="556"/>
      <c r="G20" s="555"/>
      <c r="H20" s="556"/>
      <c r="I20" s="555"/>
      <c r="J20" s="556"/>
      <c r="K20" s="555"/>
      <c r="L20" s="556"/>
      <c r="M20" s="555"/>
      <c r="N20" s="556"/>
      <c r="O20" s="555"/>
      <c r="P20" s="556"/>
      <c r="Q20" s="555"/>
      <c r="R20" s="556"/>
      <c r="S20" s="555"/>
      <c r="T20" s="556"/>
      <c r="U20" s="555"/>
      <c r="V20" s="556"/>
      <c r="W20" s="555"/>
      <c r="X20" s="556"/>
      <c r="Y20" s="555"/>
      <c r="Z20" s="556"/>
      <c r="AA20" s="555"/>
      <c r="AB20" s="556"/>
      <c r="AC20" s="555"/>
      <c r="AD20" s="556"/>
      <c r="AE20" s="555"/>
      <c r="AF20" s="556"/>
      <c r="AG20" s="555"/>
      <c r="AH20" s="556"/>
      <c r="AI20" s="555"/>
      <c r="AJ20" s="556"/>
      <c r="AK20" s="555"/>
      <c r="AL20" s="556"/>
      <c r="AM20" s="555"/>
      <c r="AN20" s="556"/>
      <c r="AO20" s="555"/>
      <c r="AP20" s="556"/>
      <c r="AQ20" s="1258"/>
      <c r="AR20" s="558"/>
      <c r="AS20" s="1181"/>
    </row>
    <row r="21" spans="1:45" ht="35.25" customHeight="1">
      <c r="A21" s="1158"/>
      <c r="B21" s="1259"/>
      <c r="C21" s="555"/>
      <c r="D21" s="556"/>
      <c r="E21" s="555"/>
      <c r="F21" s="556"/>
      <c r="G21" s="555"/>
      <c r="H21" s="556"/>
      <c r="I21" s="555"/>
      <c r="J21" s="556"/>
      <c r="K21" s="555"/>
      <c r="L21" s="556"/>
      <c r="M21" s="555"/>
      <c r="N21" s="556"/>
      <c r="O21" s="555"/>
      <c r="P21" s="556"/>
      <c r="Q21" s="555"/>
      <c r="R21" s="556"/>
      <c r="S21" s="555"/>
      <c r="T21" s="556"/>
      <c r="U21" s="555"/>
      <c r="V21" s="556"/>
      <c r="W21" s="555"/>
      <c r="X21" s="556"/>
      <c r="Y21" s="555"/>
      <c r="Z21" s="556"/>
      <c r="AA21" s="555"/>
      <c r="AB21" s="556"/>
      <c r="AC21" s="555"/>
      <c r="AD21" s="556"/>
      <c r="AE21" s="555"/>
      <c r="AF21" s="556"/>
      <c r="AG21" s="555"/>
      <c r="AH21" s="556"/>
      <c r="AI21" s="555"/>
      <c r="AJ21" s="556"/>
      <c r="AK21" s="555"/>
      <c r="AL21" s="556"/>
      <c r="AM21" s="555"/>
      <c r="AN21" s="556"/>
      <c r="AO21" s="555"/>
      <c r="AP21" s="556"/>
      <c r="AQ21" s="1258"/>
      <c r="AR21" s="558"/>
      <c r="AS21" s="1181"/>
    </row>
    <row r="22" spans="1:45" ht="35.25" customHeight="1">
      <c r="A22" s="1158"/>
      <c r="B22" s="1259"/>
      <c r="C22" s="555"/>
      <c r="D22" s="556"/>
      <c r="E22" s="555"/>
      <c r="F22" s="556"/>
      <c r="G22" s="555"/>
      <c r="H22" s="556"/>
      <c r="I22" s="555"/>
      <c r="J22" s="556"/>
      <c r="K22" s="555"/>
      <c r="L22" s="556"/>
      <c r="M22" s="555"/>
      <c r="N22" s="556"/>
      <c r="O22" s="555"/>
      <c r="P22" s="556"/>
      <c r="Q22" s="555"/>
      <c r="R22" s="556"/>
      <c r="S22" s="555"/>
      <c r="T22" s="556"/>
      <c r="U22" s="555"/>
      <c r="V22" s="556"/>
      <c r="W22" s="555"/>
      <c r="X22" s="556"/>
      <c r="Y22" s="555"/>
      <c r="Z22" s="556"/>
      <c r="AA22" s="555"/>
      <c r="AB22" s="556"/>
      <c r="AC22" s="555"/>
      <c r="AD22" s="556"/>
      <c r="AE22" s="555"/>
      <c r="AF22" s="556"/>
      <c r="AG22" s="555"/>
      <c r="AH22" s="556"/>
      <c r="AI22" s="555"/>
      <c r="AJ22" s="556"/>
      <c r="AK22" s="555"/>
      <c r="AL22" s="556"/>
      <c r="AM22" s="555"/>
      <c r="AN22" s="556"/>
      <c r="AO22" s="555"/>
      <c r="AP22" s="556"/>
      <c r="AQ22" s="1258"/>
      <c r="AR22" s="558"/>
      <c r="AS22" s="1181"/>
    </row>
    <row r="23" spans="1:45" ht="35.25" customHeight="1">
      <c r="A23" s="1158"/>
      <c r="B23" s="1259"/>
      <c r="C23" s="555"/>
      <c r="D23" s="556"/>
      <c r="E23" s="555"/>
      <c r="F23" s="556"/>
      <c r="G23" s="555"/>
      <c r="H23" s="556"/>
      <c r="I23" s="555"/>
      <c r="J23" s="556"/>
      <c r="K23" s="555"/>
      <c r="L23" s="556"/>
      <c r="M23" s="555"/>
      <c r="N23" s="556"/>
      <c r="O23" s="555"/>
      <c r="P23" s="556"/>
      <c r="Q23" s="555"/>
      <c r="R23" s="556"/>
      <c r="S23" s="555"/>
      <c r="T23" s="556"/>
      <c r="U23" s="555"/>
      <c r="V23" s="556"/>
      <c r="W23" s="555"/>
      <c r="X23" s="556"/>
      <c r="Y23" s="555"/>
      <c r="Z23" s="556"/>
      <c r="AA23" s="555"/>
      <c r="AB23" s="556"/>
      <c r="AC23" s="555"/>
      <c r="AD23" s="556"/>
      <c r="AE23" s="555"/>
      <c r="AF23" s="556"/>
      <c r="AG23" s="555"/>
      <c r="AH23" s="556"/>
      <c r="AI23" s="555"/>
      <c r="AJ23" s="556"/>
      <c r="AK23" s="555"/>
      <c r="AL23" s="556"/>
      <c r="AM23" s="555"/>
      <c r="AN23" s="556"/>
      <c r="AO23" s="555"/>
      <c r="AP23" s="556"/>
      <c r="AQ23" s="1258"/>
      <c r="AR23" s="558"/>
      <c r="AS23" s="1181"/>
    </row>
    <row r="24" spans="1:45" ht="35.25" customHeight="1">
      <c r="A24" s="1158"/>
      <c r="B24" s="1259"/>
      <c r="C24" s="555"/>
      <c r="D24" s="556"/>
      <c r="E24" s="555"/>
      <c r="F24" s="556"/>
      <c r="G24" s="555"/>
      <c r="H24" s="556"/>
      <c r="I24" s="555"/>
      <c r="J24" s="556"/>
      <c r="K24" s="555"/>
      <c r="L24" s="556"/>
      <c r="M24" s="555"/>
      <c r="N24" s="556"/>
      <c r="O24" s="555"/>
      <c r="P24" s="556"/>
      <c r="Q24" s="555"/>
      <c r="R24" s="556"/>
      <c r="S24" s="555"/>
      <c r="T24" s="556"/>
      <c r="U24" s="555"/>
      <c r="V24" s="556"/>
      <c r="W24" s="555"/>
      <c r="X24" s="556"/>
      <c r="Y24" s="555"/>
      <c r="Z24" s="556"/>
      <c r="AA24" s="555"/>
      <c r="AB24" s="556"/>
      <c r="AC24" s="555"/>
      <c r="AD24" s="556"/>
      <c r="AE24" s="555"/>
      <c r="AF24" s="556"/>
      <c r="AG24" s="555"/>
      <c r="AH24" s="556"/>
      <c r="AI24" s="555"/>
      <c r="AJ24" s="556"/>
      <c r="AK24" s="555"/>
      <c r="AL24" s="556"/>
      <c r="AM24" s="555"/>
      <c r="AN24" s="556"/>
      <c r="AO24" s="555"/>
      <c r="AP24" s="556"/>
      <c r="AQ24" s="1258"/>
      <c r="AR24" s="558"/>
      <c r="AS24" s="1181"/>
    </row>
    <row r="25" spans="1:45" ht="35.25" customHeight="1">
      <c r="A25" s="1260"/>
      <c r="B25" s="1261" t="str">
        <f>入力シート!E11</f>
        <v/>
      </c>
      <c r="C25" s="555"/>
      <c r="D25" s="556"/>
      <c r="E25" s="555"/>
      <c r="F25" s="556"/>
      <c r="G25" s="555"/>
      <c r="H25" s="556"/>
      <c r="I25" s="555"/>
      <c r="J25" s="556"/>
      <c r="K25" s="555"/>
      <c r="L25" s="556"/>
      <c r="M25" s="555"/>
      <c r="N25" s="556"/>
      <c r="O25" s="555"/>
      <c r="P25" s="556"/>
      <c r="Q25" s="555"/>
      <c r="R25" s="556"/>
      <c r="S25" s="555"/>
      <c r="T25" s="556"/>
      <c r="U25" s="555"/>
      <c r="V25" s="556"/>
      <c r="W25" s="555"/>
      <c r="X25" s="556"/>
      <c r="Y25" s="555"/>
      <c r="Z25" s="556"/>
      <c r="AA25" s="555"/>
      <c r="AB25" s="556"/>
      <c r="AC25" s="555"/>
      <c r="AD25" s="556"/>
      <c r="AE25" s="555"/>
      <c r="AF25" s="556"/>
      <c r="AG25" s="555"/>
      <c r="AH25" s="556"/>
      <c r="AI25" s="555"/>
      <c r="AJ25" s="556"/>
      <c r="AK25" s="555"/>
      <c r="AL25" s="556"/>
      <c r="AM25" s="555"/>
      <c r="AN25" s="556"/>
      <c r="AO25" s="555"/>
      <c r="AP25" s="556"/>
      <c r="AQ25" s="1258"/>
      <c r="AR25" s="558"/>
      <c r="AS25" s="1181"/>
    </row>
    <row r="26" spans="1:45" ht="35.25" customHeight="1">
      <c r="A26" s="1260"/>
      <c r="B26" s="1261"/>
      <c r="C26" s="555"/>
      <c r="D26" s="556"/>
      <c r="E26" s="555"/>
      <c r="F26" s="556"/>
      <c r="G26" s="555"/>
      <c r="H26" s="556"/>
      <c r="I26" s="555"/>
      <c r="J26" s="556"/>
      <c r="K26" s="555"/>
      <c r="L26" s="556"/>
      <c r="M26" s="555"/>
      <c r="N26" s="556"/>
      <c r="O26" s="555"/>
      <c r="P26" s="556"/>
      <c r="Q26" s="555"/>
      <c r="R26" s="556"/>
      <c r="S26" s="555"/>
      <c r="T26" s="556"/>
      <c r="U26" s="555"/>
      <c r="V26" s="556"/>
      <c r="W26" s="555"/>
      <c r="X26" s="556"/>
      <c r="Y26" s="555"/>
      <c r="Z26" s="556"/>
      <c r="AA26" s="555"/>
      <c r="AB26" s="556"/>
      <c r="AC26" s="555"/>
      <c r="AD26" s="556"/>
      <c r="AE26" s="555"/>
      <c r="AF26" s="556"/>
      <c r="AG26" s="555"/>
      <c r="AH26" s="556"/>
      <c r="AI26" s="555"/>
      <c r="AJ26" s="556"/>
      <c r="AK26" s="555"/>
      <c r="AL26" s="556"/>
      <c r="AM26" s="555"/>
      <c r="AN26" s="556"/>
      <c r="AO26" s="555"/>
      <c r="AP26" s="556"/>
      <c r="AQ26" s="1258"/>
      <c r="AR26" s="558"/>
      <c r="AS26" s="1181"/>
    </row>
    <row r="27" spans="1:45" ht="35.25" customHeight="1">
      <c r="A27" s="1260"/>
      <c r="B27" s="1261"/>
      <c r="C27" s="555"/>
      <c r="D27" s="556"/>
      <c r="E27" s="555"/>
      <c r="F27" s="556"/>
      <c r="G27" s="555"/>
      <c r="H27" s="556"/>
      <c r="I27" s="555"/>
      <c r="J27" s="556"/>
      <c r="K27" s="555"/>
      <c r="L27" s="556"/>
      <c r="M27" s="555"/>
      <c r="N27" s="556"/>
      <c r="O27" s="555"/>
      <c r="P27" s="556"/>
      <c r="Q27" s="555"/>
      <c r="R27" s="556"/>
      <c r="S27" s="555"/>
      <c r="T27" s="556"/>
      <c r="U27" s="555"/>
      <c r="V27" s="556"/>
      <c r="W27" s="555"/>
      <c r="X27" s="556"/>
      <c r="Y27" s="555"/>
      <c r="Z27" s="556"/>
      <c r="AA27" s="555"/>
      <c r="AB27" s="556"/>
      <c r="AC27" s="555"/>
      <c r="AD27" s="556"/>
      <c r="AE27" s="555"/>
      <c r="AF27" s="556"/>
      <c r="AG27" s="555"/>
      <c r="AH27" s="556"/>
      <c r="AI27" s="555"/>
      <c r="AJ27" s="556"/>
      <c r="AK27" s="555"/>
      <c r="AL27" s="556"/>
      <c r="AM27" s="555"/>
      <c r="AN27" s="556"/>
      <c r="AO27" s="555"/>
      <c r="AP27" s="556"/>
      <c r="AQ27" s="1258"/>
      <c r="AR27" s="558"/>
      <c r="AS27" s="1181"/>
    </row>
    <row r="28" spans="1:45" ht="35.25" customHeight="1">
      <c r="A28" s="1260"/>
      <c r="B28" s="1261"/>
      <c r="C28" s="555"/>
      <c r="D28" s="556"/>
      <c r="E28" s="555"/>
      <c r="F28" s="556"/>
      <c r="G28" s="555"/>
      <c r="H28" s="556"/>
      <c r="I28" s="555"/>
      <c r="J28" s="556"/>
      <c r="K28" s="555"/>
      <c r="L28" s="556"/>
      <c r="M28" s="555"/>
      <c r="N28" s="556"/>
      <c r="O28" s="555"/>
      <c r="P28" s="556"/>
      <c r="Q28" s="555"/>
      <c r="R28" s="556"/>
      <c r="S28" s="555"/>
      <c r="T28" s="556"/>
      <c r="U28" s="555"/>
      <c r="V28" s="556"/>
      <c r="W28" s="555"/>
      <c r="X28" s="556"/>
      <c r="Y28" s="555"/>
      <c r="Z28" s="556"/>
      <c r="AA28" s="555"/>
      <c r="AB28" s="556"/>
      <c r="AC28" s="555"/>
      <c r="AD28" s="556"/>
      <c r="AE28" s="555"/>
      <c r="AF28" s="556"/>
      <c r="AG28" s="555"/>
      <c r="AH28" s="556"/>
      <c r="AI28" s="555"/>
      <c r="AJ28" s="556"/>
      <c r="AK28" s="555"/>
      <c r="AL28" s="556"/>
      <c r="AM28" s="555"/>
      <c r="AN28" s="556"/>
      <c r="AO28" s="555"/>
      <c r="AP28" s="556"/>
      <c r="AQ28" s="1258"/>
      <c r="AR28" s="558"/>
      <c r="AS28" s="1181"/>
    </row>
    <row r="29" spans="1:45" ht="35.25" customHeight="1">
      <c r="A29" s="1260"/>
      <c r="B29" s="1261"/>
      <c r="C29" s="555"/>
      <c r="D29" s="556"/>
      <c r="E29" s="555"/>
      <c r="F29" s="556"/>
      <c r="G29" s="555"/>
      <c r="H29" s="556"/>
      <c r="I29" s="555"/>
      <c r="J29" s="556"/>
      <c r="K29" s="555"/>
      <c r="L29" s="556"/>
      <c r="M29" s="555"/>
      <c r="N29" s="556"/>
      <c r="O29" s="555"/>
      <c r="P29" s="556"/>
      <c r="Q29" s="555"/>
      <c r="R29" s="556"/>
      <c r="S29" s="555"/>
      <c r="T29" s="556"/>
      <c r="U29" s="555"/>
      <c r="V29" s="556"/>
      <c r="W29" s="555"/>
      <c r="X29" s="556"/>
      <c r="Y29" s="555"/>
      <c r="Z29" s="556"/>
      <c r="AA29" s="555"/>
      <c r="AB29" s="556"/>
      <c r="AC29" s="555"/>
      <c r="AD29" s="556"/>
      <c r="AE29" s="555"/>
      <c r="AF29" s="556"/>
      <c r="AG29" s="555"/>
      <c r="AH29" s="556"/>
      <c r="AI29" s="555"/>
      <c r="AJ29" s="556"/>
      <c r="AK29" s="555"/>
      <c r="AL29" s="556"/>
      <c r="AM29" s="555"/>
      <c r="AN29" s="556"/>
      <c r="AO29" s="555"/>
      <c r="AP29" s="556"/>
      <c r="AQ29" s="1258"/>
      <c r="AR29" s="558"/>
      <c r="AS29" s="1181"/>
    </row>
    <row r="30" spans="1:45" ht="35.25" customHeight="1">
      <c r="A30" s="1260"/>
      <c r="B30" s="1261"/>
      <c r="C30" s="555"/>
      <c r="D30" s="556"/>
      <c r="E30" s="555"/>
      <c r="F30" s="556"/>
      <c r="G30" s="555"/>
      <c r="H30" s="556"/>
      <c r="I30" s="555"/>
      <c r="J30" s="556"/>
      <c r="K30" s="555"/>
      <c r="L30" s="556"/>
      <c r="M30" s="555"/>
      <c r="N30" s="556"/>
      <c r="O30" s="555"/>
      <c r="P30" s="556"/>
      <c r="Q30" s="555"/>
      <c r="R30" s="556"/>
      <c r="S30" s="555"/>
      <c r="T30" s="556"/>
      <c r="U30" s="555"/>
      <c r="V30" s="556"/>
      <c r="W30" s="555"/>
      <c r="X30" s="556"/>
      <c r="Y30" s="555"/>
      <c r="Z30" s="556"/>
      <c r="AA30" s="555"/>
      <c r="AB30" s="556"/>
      <c r="AC30" s="555"/>
      <c r="AD30" s="556"/>
      <c r="AE30" s="555"/>
      <c r="AF30" s="556"/>
      <c r="AG30" s="555"/>
      <c r="AH30" s="556"/>
      <c r="AI30" s="555"/>
      <c r="AJ30" s="556"/>
      <c r="AK30" s="555"/>
      <c r="AL30" s="556"/>
      <c r="AM30" s="555"/>
      <c r="AN30" s="556"/>
      <c r="AO30" s="555"/>
      <c r="AP30" s="556"/>
      <c r="AQ30" s="1258"/>
      <c r="AR30" s="558"/>
      <c r="AS30" s="1181"/>
    </row>
    <row r="31" spans="1:45" ht="35.25" customHeight="1">
      <c r="A31" s="1260"/>
      <c r="B31" s="1261"/>
      <c r="C31" s="555"/>
      <c r="D31" s="556"/>
      <c r="E31" s="555"/>
      <c r="F31" s="556"/>
      <c r="G31" s="555"/>
      <c r="H31" s="556"/>
      <c r="I31" s="555"/>
      <c r="J31" s="556"/>
      <c r="K31" s="555"/>
      <c r="L31" s="556"/>
      <c r="M31" s="555"/>
      <c r="N31" s="556"/>
      <c r="O31" s="555"/>
      <c r="P31" s="556"/>
      <c r="Q31" s="555"/>
      <c r="R31" s="556"/>
      <c r="S31" s="555"/>
      <c r="T31" s="556"/>
      <c r="U31" s="555"/>
      <c r="V31" s="556"/>
      <c r="W31" s="555"/>
      <c r="X31" s="556"/>
      <c r="Y31" s="555"/>
      <c r="Z31" s="556"/>
      <c r="AA31" s="555"/>
      <c r="AB31" s="556"/>
      <c r="AC31" s="555"/>
      <c r="AD31" s="556"/>
      <c r="AE31" s="555"/>
      <c r="AF31" s="556"/>
      <c r="AG31" s="555"/>
      <c r="AH31" s="556"/>
      <c r="AI31" s="555"/>
      <c r="AJ31" s="556"/>
      <c r="AK31" s="555"/>
      <c r="AL31" s="556"/>
      <c r="AM31" s="555"/>
      <c r="AN31" s="556"/>
      <c r="AO31" s="555"/>
      <c r="AP31" s="556"/>
      <c r="AQ31" s="1258"/>
      <c r="AR31" s="558"/>
      <c r="AS31" s="1181"/>
    </row>
    <row r="32" spans="1:45" ht="35.25" customHeight="1">
      <c r="A32" s="1260"/>
      <c r="B32" s="1261"/>
      <c r="C32" s="555"/>
      <c r="D32" s="556"/>
      <c r="E32" s="555"/>
      <c r="F32" s="556"/>
      <c r="G32" s="555"/>
      <c r="H32" s="556"/>
      <c r="I32" s="555"/>
      <c r="J32" s="556"/>
      <c r="K32" s="555"/>
      <c r="L32" s="556"/>
      <c r="M32" s="555"/>
      <c r="N32" s="556"/>
      <c r="O32" s="555"/>
      <c r="P32" s="556"/>
      <c r="Q32" s="555"/>
      <c r="R32" s="556"/>
      <c r="S32" s="555"/>
      <c r="T32" s="556"/>
      <c r="U32" s="555"/>
      <c r="V32" s="556"/>
      <c r="W32" s="555"/>
      <c r="X32" s="556"/>
      <c r="Y32" s="555"/>
      <c r="Z32" s="556"/>
      <c r="AA32" s="555"/>
      <c r="AB32" s="556"/>
      <c r="AC32" s="555"/>
      <c r="AD32" s="556"/>
      <c r="AE32" s="555"/>
      <c r="AF32" s="556"/>
      <c r="AG32" s="555"/>
      <c r="AH32" s="556"/>
      <c r="AI32" s="555"/>
      <c r="AJ32" s="556"/>
      <c r="AK32" s="555"/>
      <c r="AL32" s="556"/>
      <c r="AM32" s="555"/>
      <c r="AN32" s="556"/>
      <c r="AO32" s="555"/>
      <c r="AP32" s="556"/>
      <c r="AQ32" s="1258"/>
      <c r="AR32" s="558"/>
      <c r="AS32" s="1181"/>
    </row>
    <row r="33" spans="1:45" ht="15" customHeight="1">
      <c r="A33" s="550" t="s">
        <v>1198</v>
      </c>
      <c r="C33" s="533"/>
      <c r="D33" s="551"/>
      <c r="E33" s="551" t="s">
        <v>1118</v>
      </c>
      <c r="AS33" s="1181" t="s">
        <v>1199</v>
      </c>
    </row>
    <row r="34" spans="1:45" ht="35.25" customHeight="1">
      <c r="A34" s="554"/>
      <c r="B34" s="554"/>
      <c r="C34" s="555"/>
      <c r="D34" s="556"/>
      <c r="E34" s="555"/>
      <c r="F34" s="556"/>
      <c r="G34" s="555"/>
      <c r="H34" s="556"/>
      <c r="I34" s="555"/>
      <c r="J34" s="556"/>
      <c r="K34" s="555"/>
      <c r="L34" s="556"/>
      <c r="M34" s="555"/>
      <c r="N34" s="556"/>
      <c r="O34" s="555"/>
      <c r="P34" s="556"/>
      <c r="Q34" s="555"/>
      <c r="R34" s="556"/>
      <c r="S34" s="555"/>
      <c r="T34" s="556"/>
      <c r="U34" s="555"/>
      <c r="V34" s="556"/>
      <c r="W34" s="555"/>
      <c r="X34" s="556"/>
      <c r="Y34" s="555"/>
      <c r="Z34" s="556"/>
      <c r="AA34" s="555"/>
      <c r="AB34" s="556"/>
      <c r="AC34" s="555"/>
      <c r="AD34" s="556"/>
      <c r="AE34" s="555"/>
      <c r="AF34" s="556"/>
      <c r="AG34" s="555"/>
      <c r="AH34" s="556"/>
      <c r="AI34" s="555"/>
      <c r="AJ34" s="556"/>
      <c r="AK34" s="555"/>
      <c r="AL34" s="556"/>
      <c r="AM34" s="555"/>
      <c r="AN34" s="556"/>
      <c r="AO34" s="555"/>
      <c r="AP34" s="556"/>
      <c r="AQ34" s="1258" t="s">
        <v>1115</v>
      </c>
      <c r="AR34" s="1181" t="s">
        <v>599</v>
      </c>
      <c r="AS34" s="1181"/>
    </row>
    <row r="35" spans="1:45" ht="35.25" customHeight="1">
      <c r="B35" s="557"/>
      <c r="C35" s="555"/>
      <c r="D35" s="556"/>
      <c r="E35" s="555"/>
      <c r="F35" s="556"/>
      <c r="G35" s="555"/>
      <c r="H35" s="556"/>
      <c r="I35" s="555"/>
      <c r="J35" s="556"/>
      <c r="K35" s="555"/>
      <c r="L35" s="556"/>
      <c r="M35" s="555"/>
      <c r="N35" s="556"/>
      <c r="O35" s="555"/>
      <c r="P35" s="556"/>
      <c r="Q35" s="555"/>
      <c r="R35" s="556"/>
      <c r="S35" s="555"/>
      <c r="T35" s="556"/>
      <c r="U35" s="555"/>
      <c r="V35" s="556"/>
      <c r="W35" s="555"/>
      <c r="X35" s="556"/>
      <c r="Y35" s="555"/>
      <c r="Z35" s="556"/>
      <c r="AA35" s="555"/>
      <c r="AB35" s="556"/>
      <c r="AC35" s="555"/>
      <c r="AD35" s="556"/>
      <c r="AE35" s="555"/>
      <c r="AF35" s="556"/>
      <c r="AG35" s="555"/>
      <c r="AH35" s="556"/>
      <c r="AI35" s="555"/>
      <c r="AJ35" s="556"/>
      <c r="AK35" s="555"/>
      <c r="AL35" s="556"/>
      <c r="AM35" s="555"/>
      <c r="AN35" s="556"/>
      <c r="AO35" s="555"/>
      <c r="AP35" s="556"/>
      <c r="AQ35" s="1258"/>
      <c r="AR35" s="1181"/>
      <c r="AS35" s="1181"/>
    </row>
    <row r="36" spans="1:45" ht="35.25" customHeight="1">
      <c r="A36" s="1158" t="s">
        <v>1116</v>
      </c>
      <c r="B36" s="1259" t="s">
        <v>593</v>
      </c>
      <c r="C36" s="555"/>
      <c r="D36" s="556"/>
      <c r="E36" s="555"/>
      <c r="F36" s="556"/>
      <c r="G36" s="555"/>
      <c r="H36" s="556"/>
      <c r="I36" s="555"/>
      <c r="J36" s="556"/>
      <c r="K36" s="555"/>
      <c r="L36" s="556"/>
      <c r="M36" s="555"/>
      <c r="N36" s="556"/>
      <c r="O36" s="555"/>
      <c r="P36" s="556"/>
      <c r="Q36" s="555"/>
      <c r="R36" s="556"/>
      <c r="S36" s="555"/>
      <c r="T36" s="556"/>
      <c r="U36" s="555"/>
      <c r="V36" s="556"/>
      <c r="W36" s="555"/>
      <c r="X36" s="556"/>
      <c r="Y36" s="555"/>
      <c r="Z36" s="556"/>
      <c r="AA36" s="555"/>
      <c r="AB36" s="556"/>
      <c r="AC36" s="555"/>
      <c r="AD36" s="556"/>
      <c r="AE36" s="555"/>
      <c r="AF36" s="556"/>
      <c r="AG36" s="555"/>
      <c r="AH36" s="556"/>
      <c r="AI36" s="555"/>
      <c r="AJ36" s="556"/>
      <c r="AK36" s="555"/>
      <c r="AL36" s="556"/>
      <c r="AM36" s="555"/>
      <c r="AN36" s="556"/>
      <c r="AO36" s="555"/>
      <c r="AP36" s="556"/>
      <c r="AQ36" s="1258"/>
      <c r="AR36" s="558"/>
      <c r="AS36" s="1181"/>
    </row>
    <row r="37" spans="1:45" ht="35.25" customHeight="1">
      <c r="A37" s="1158"/>
      <c r="B37" s="1259"/>
      <c r="C37" s="555"/>
      <c r="D37" s="556"/>
      <c r="E37" s="555"/>
      <c r="F37" s="556"/>
      <c r="G37" s="555"/>
      <c r="H37" s="556"/>
      <c r="I37" s="555"/>
      <c r="J37" s="556"/>
      <c r="K37" s="555"/>
      <c r="L37" s="556"/>
      <c r="M37" s="555"/>
      <c r="N37" s="556"/>
      <c r="O37" s="555"/>
      <c r="P37" s="556"/>
      <c r="Q37" s="555"/>
      <c r="R37" s="556"/>
      <c r="S37" s="555"/>
      <c r="T37" s="556"/>
      <c r="U37" s="555"/>
      <c r="V37" s="556"/>
      <c r="W37" s="555"/>
      <c r="X37" s="556"/>
      <c r="Y37" s="555"/>
      <c r="Z37" s="556"/>
      <c r="AA37" s="555"/>
      <c r="AB37" s="556"/>
      <c r="AC37" s="555"/>
      <c r="AD37" s="556"/>
      <c r="AE37" s="555"/>
      <c r="AF37" s="556"/>
      <c r="AG37" s="555"/>
      <c r="AH37" s="556"/>
      <c r="AI37" s="555"/>
      <c r="AJ37" s="556"/>
      <c r="AK37" s="555"/>
      <c r="AL37" s="556"/>
      <c r="AM37" s="555"/>
      <c r="AN37" s="556"/>
      <c r="AO37" s="555"/>
      <c r="AP37" s="556"/>
      <c r="AQ37" s="1258"/>
      <c r="AR37" s="558"/>
      <c r="AS37" s="1181"/>
    </row>
    <row r="38" spans="1:45" ht="35.25" customHeight="1">
      <c r="A38" s="1158"/>
      <c r="B38" s="1259"/>
      <c r="C38" s="555"/>
      <c r="D38" s="556"/>
      <c r="E38" s="555"/>
      <c r="F38" s="556"/>
      <c r="G38" s="555"/>
      <c r="H38" s="556"/>
      <c r="I38" s="555"/>
      <c r="J38" s="556"/>
      <c r="K38" s="555"/>
      <c r="L38" s="556"/>
      <c r="M38" s="555"/>
      <c r="N38" s="556"/>
      <c r="O38" s="555"/>
      <c r="P38" s="556"/>
      <c r="Q38" s="555"/>
      <c r="R38" s="556"/>
      <c r="S38" s="555"/>
      <c r="T38" s="556"/>
      <c r="U38" s="555"/>
      <c r="V38" s="556"/>
      <c r="W38" s="555"/>
      <c r="X38" s="556"/>
      <c r="Y38" s="555"/>
      <c r="Z38" s="556"/>
      <c r="AA38" s="555"/>
      <c r="AB38" s="556"/>
      <c r="AC38" s="555"/>
      <c r="AD38" s="556"/>
      <c r="AE38" s="555"/>
      <c r="AF38" s="556"/>
      <c r="AG38" s="555"/>
      <c r="AH38" s="556"/>
      <c r="AI38" s="555"/>
      <c r="AJ38" s="556"/>
      <c r="AK38" s="555"/>
      <c r="AL38" s="556"/>
      <c r="AM38" s="555"/>
      <c r="AN38" s="556"/>
      <c r="AO38" s="555"/>
      <c r="AP38" s="556"/>
      <c r="AQ38" s="1258"/>
      <c r="AR38" s="558"/>
      <c r="AS38" s="1181"/>
    </row>
    <row r="39" spans="1:45" ht="35.25" customHeight="1">
      <c r="A39" s="1158"/>
      <c r="B39" s="1259"/>
      <c r="C39" s="555"/>
      <c r="D39" s="556"/>
      <c r="E39" s="555"/>
      <c r="F39" s="556"/>
      <c r="G39" s="555"/>
      <c r="H39" s="556"/>
      <c r="I39" s="555"/>
      <c r="J39" s="556"/>
      <c r="K39" s="555"/>
      <c r="L39" s="556"/>
      <c r="M39" s="555"/>
      <c r="N39" s="556"/>
      <c r="O39" s="555"/>
      <c r="P39" s="556"/>
      <c r="Q39" s="555"/>
      <c r="R39" s="556"/>
      <c r="S39" s="555"/>
      <c r="T39" s="556"/>
      <c r="U39" s="555"/>
      <c r="V39" s="556"/>
      <c r="W39" s="555"/>
      <c r="X39" s="556"/>
      <c r="Y39" s="555"/>
      <c r="Z39" s="556"/>
      <c r="AA39" s="555"/>
      <c r="AB39" s="556"/>
      <c r="AC39" s="555"/>
      <c r="AD39" s="556"/>
      <c r="AE39" s="555"/>
      <c r="AF39" s="556"/>
      <c r="AG39" s="555"/>
      <c r="AH39" s="556"/>
      <c r="AI39" s="555"/>
      <c r="AJ39" s="556"/>
      <c r="AK39" s="555"/>
      <c r="AL39" s="556"/>
      <c r="AM39" s="555"/>
      <c r="AN39" s="556"/>
      <c r="AO39" s="555"/>
      <c r="AP39" s="556"/>
      <c r="AQ39" s="1258"/>
      <c r="AR39" s="558"/>
      <c r="AS39" s="1181"/>
    </row>
    <row r="40" spans="1:45" ht="35.25" customHeight="1">
      <c r="A40" s="1158"/>
      <c r="B40" s="1259"/>
      <c r="C40" s="555"/>
      <c r="D40" s="556"/>
      <c r="E40" s="555"/>
      <c r="F40" s="556"/>
      <c r="G40" s="555"/>
      <c r="H40" s="556"/>
      <c r="I40" s="555"/>
      <c r="J40" s="556"/>
      <c r="K40" s="555"/>
      <c r="L40" s="556"/>
      <c r="M40" s="555"/>
      <c r="N40" s="556"/>
      <c r="O40" s="555"/>
      <c r="P40" s="556"/>
      <c r="Q40" s="555"/>
      <c r="R40" s="556"/>
      <c r="S40" s="555"/>
      <c r="T40" s="556"/>
      <c r="U40" s="555"/>
      <c r="V40" s="556"/>
      <c r="W40" s="555"/>
      <c r="X40" s="556"/>
      <c r="Y40" s="555"/>
      <c r="Z40" s="556"/>
      <c r="AA40" s="555"/>
      <c r="AB40" s="556"/>
      <c r="AC40" s="555"/>
      <c r="AD40" s="556"/>
      <c r="AE40" s="555"/>
      <c r="AF40" s="556"/>
      <c r="AG40" s="555"/>
      <c r="AH40" s="556"/>
      <c r="AI40" s="555"/>
      <c r="AJ40" s="556"/>
      <c r="AK40" s="555"/>
      <c r="AL40" s="556"/>
      <c r="AM40" s="555"/>
      <c r="AN40" s="556"/>
      <c r="AO40" s="555"/>
      <c r="AP40" s="556"/>
      <c r="AQ40" s="1258"/>
      <c r="AR40" s="558"/>
      <c r="AS40" s="1181"/>
    </row>
    <row r="41" spans="1:45" ht="35.25" customHeight="1">
      <c r="A41" s="1260"/>
      <c r="B41" s="1261" t="str">
        <f>入力シート!E11</f>
        <v/>
      </c>
      <c r="C41" s="555"/>
      <c r="D41" s="556"/>
      <c r="E41" s="555"/>
      <c r="F41" s="556"/>
      <c r="G41" s="555"/>
      <c r="H41" s="556"/>
      <c r="I41" s="555"/>
      <c r="J41" s="556"/>
      <c r="K41" s="555"/>
      <c r="L41" s="556"/>
      <c r="M41" s="555"/>
      <c r="N41" s="556"/>
      <c r="O41" s="555"/>
      <c r="P41" s="556"/>
      <c r="Q41" s="555"/>
      <c r="R41" s="556"/>
      <c r="S41" s="555"/>
      <c r="T41" s="556"/>
      <c r="U41" s="555"/>
      <c r="V41" s="556"/>
      <c r="W41" s="555"/>
      <c r="X41" s="556"/>
      <c r="Y41" s="555"/>
      <c r="Z41" s="556"/>
      <c r="AA41" s="555"/>
      <c r="AB41" s="556"/>
      <c r="AC41" s="555"/>
      <c r="AD41" s="556"/>
      <c r="AE41" s="555"/>
      <c r="AF41" s="556"/>
      <c r="AG41" s="555"/>
      <c r="AH41" s="556"/>
      <c r="AI41" s="555"/>
      <c r="AJ41" s="556"/>
      <c r="AK41" s="555"/>
      <c r="AL41" s="556"/>
      <c r="AM41" s="555"/>
      <c r="AN41" s="556"/>
      <c r="AO41" s="555"/>
      <c r="AP41" s="556"/>
      <c r="AQ41" s="1258"/>
      <c r="AR41" s="558"/>
      <c r="AS41" s="1181"/>
    </row>
    <row r="42" spans="1:45" ht="35.25" customHeight="1">
      <c r="A42" s="1260"/>
      <c r="B42" s="1261"/>
      <c r="C42" s="555"/>
      <c r="D42" s="556"/>
      <c r="E42" s="555"/>
      <c r="F42" s="556"/>
      <c r="G42" s="555"/>
      <c r="H42" s="556"/>
      <c r="I42" s="555"/>
      <c r="J42" s="556"/>
      <c r="K42" s="555"/>
      <c r="L42" s="556"/>
      <c r="M42" s="555"/>
      <c r="N42" s="556"/>
      <c r="O42" s="555"/>
      <c r="P42" s="556"/>
      <c r="Q42" s="555"/>
      <c r="R42" s="556"/>
      <c r="S42" s="555"/>
      <c r="T42" s="556"/>
      <c r="U42" s="555"/>
      <c r="V42" s="556"/>
      <c r="W42" s="555"/>
      <c r="X42" s="556"/>
      <c r="Y42" s="555"/>
      <c r="Z42" s="556"/>
      <c r="AA42" s="555"/>
      <c r="AB42" s="556"/>
      <c r="AC42" s="555"/>
      <c r="AD42" s="556"/>
      <c r="AE42" s="555"/>
      <c r="AF42" s="556"/>
      <c r="AG42" s="555"/>
      <c r="AH42" s="556"/>
      <c r="AI42" s="555"/>
      <c r="AJ42" s="556"/>
      <c r="AK42" s="555"/>
      <c r="AL42" s="556"/>
      <c r="AM42" s="555"/>
      <c r="AN42" s="556"/>
      <c r="AO42" s="555"/>
      <c r="AP42" s="556"/>
      <c r="AQ42" s="1258"/>
      <c r="AR42" s="558"/>
      <c r="AS42" s="1181"/>
    </row>
    <row r="43" spans="1:45" ht="35.25" customHeight="1">
      <c r="A43" s="1260"/>
      <c r="B43" s="1261"/>
      <c r="C43" s="555"/>
      <c r="D43" s="556"/>
      <c r="E43" s="555"/>
      <c r="F43" s="556"/>
      <c r="G43" s="555"/>
      <c r="H43" s="556"/>
      <c r="I43" s="555"/>
      <c r="J43" s="556"/>
      <c r="K43" s="555"/>
      <c r="L43" s="556"/>
      <c r="M43" s="555"/>
      <c r="N43" s="556"/>
      <c r="O43" s="555"/>
      <c r="P43" s="556"/>
      <c r="Q43" s="555"/>
      <c r="R43" s="556"/>
      <c r="S43" s="555"/>
      <c r="T43" s="556"/>
      <c r="U43" s="555"/>
      <c r="V43" s="556"/>
      <c r="W43" s="555"/>
      <c r="X43" s="556"/>
      <c r="Y43" s="555"/>
      <c r="Z43" s="556"/>
      <c r="AA43" s="555"/>
      <c r="AB43" s="556"/>
      <c r="AC43" s="555"/>
      <c r="AD43" s="556"/>
      <c r="AE43" s="555"/>
      <c r="AF43" s="556"/>
      <c r="AG43" s="555"/>
      <c r="AH43" s="556"/>
      <c r="AI43" s="555"/>
      <c r="AJ43" s="556"/>
      <c r="AK43" s="555"/>
      <c r="AL43" s="556"/>
      <c r="AM43" s="555"/>
      <c r="AN43" s="556"/>
      <c r="AO43" s="555"/>
      <c r="AP43" s="556"/>
      <c r="AQ43" s="1258"/>
      <c r="AR43" s="558"/>
      <c r="AS43" s="1181"/>
    </row>
    <row r="44" spans="1:45" ht="35.25" customHeight="1">
      <c r="A44" s="1260"/>
      <c r="B44" s="1261"/>
      <c r="C44" s="555"/>
      <c r="D44" s="556"/>
      <c r="E44" s="555"/>
      <c r="F44" s="556"/>
      <c r="G44" s="555"/>
      <c r="H44" s="556"/>
      <c r="I44" s="555"/>
      <c r="J44" s="556"/>
      <c r="K44" s="555"/>
      <c r="L44" s="556"/>
      <c r="M44" s="555"/>
      <c r="N44" s="556"/>
      <c r="O44" s="555"/>
      <c r="P44" s="556"/>
      <c r="Q44" s="555"/>
      <c r="R44" s="556"/>
      <c r="S44" s="555"/>
      <c r="T44" s="556"/>
      <c r="U44" s="555"/>
      <c r="V44" s="556"/>
      <c r="W44" s="555"/>
      <c r="X44" s="556"/>
      <c r="Y44" s="555"/>
      <c r="Z44" s="556"/>
      <c r="AA44" s="555"/>
      <c r="AB44" s="556"/>
      <c r="AC44" s="555"/>
      <c r="AD44" s="556"/>
      <c r="AE44" s="555"/>
      <c r="AF44" s="556"/>
      <c r="AG44" s="555"/>
      <c r="AH44" s="556"/>
      <c r="AI44" s="555"/>
      <c r="AJ44" s="556"/>
      <c r="AK44" s="555"/>
      <c r="AL44" s="556"/>
      <c r="AM44" s="555"/>
      <c r="AN44" s="556"/>
      <c r="AO44" s="555"/>
      <c r="AP44" s="556"/>
      <c r="AQ44" s="1258"/>
      <c r="AR44" s="558"/>
      <c r="AS44" s="1181"/>
    </row>
    <row r="45" spans="1:45" ht="35.25" customHeight="1">
      <c r="A45" s="1260"/>
      <c r="B45" s="1261"/>
      <c r="C45" s="555"/>
      <c r="D45" s="556"/>
      <c r="E45" s="555"/>
      <c r="F45" s="556"/>
      <c r="G45" s="555"/>
      <c r="H45" s="556"/>
      <c r="I45" s="555"/>
      <c r="J45" s="556"/>
      <c r="K45" s="555"/>
      <c r="L45" s="556"/>
      <c r="M45" s="555"/>
      <c r="N45" s="556"/>
      <c r="O45" s="555"/>
      <c r="P45" s="556"/>
      <c r="Q45" s="555"/>
      <c r="R45" s="556"/>
      <c r="S45" s="555"/>
      <c r="T45" s="556"/>
      <c r="U45" s="555"/>
      <c r="V45" s="556"/>
      <c r="W45" s="555"/>
      <c r="X45" s="556"/>
      <c r="Y45" s="555"/>
      <c r="Z45" s="556"/>
      <c r="AA45" s="555"/>
      <c r="AB45" s="556"/>
      <c r="AC45" s="555"/>
      <c r="AD45" s="556"/>
      <c r="AE45" s="555"/>
      <c r="AF45" s="556"/>
      <c r="AG45" s="555"/>
      <c r="AH45" s="556"/>
      <c r="AI45" s="555"/>
      <c r="AJ45" s="556"/>
      <c r="AK45" s="555"/>
      <c r="AL45" s="556"/>
      <c r="AM45" s="555"/>
      <c r="AN45" s="556"/>
      <c r="AO45" s="555"/>
      <c r="AP45" s="556"/>
      <c r="AQ45" s="1258"/>
      <c r="AR45" s="558"/>
      <c r="AS45" s="1181"/>
    </row>
    <row r="46" spans="1:45" ht="35.25" customHeight="1">
      <c r="A46" s="1260"/>
      <c r="B46" s="1261"/>
      <c r="C46" s="555"/>
      <c r="D46" s="556"/>
      <c r="E46" s="555"/>
      <c r="F46" s="556"/>
      <c r="G46" s="555"/>
      <c r="H46" s="556"/>
      <c r="I46" s="555"/>
      <c r="J46" s="556"/>
      <c r="K46" s="555"/>
      <c r="L46" s="556"/>
      <c r="M46" s="555"/>
      <c r="N46" s="556"/>
      <c r="O46" s="555"/>
      <c r="P46" s="556"/>
      <c r="Q46" s="555"/>
      <c r="R46" s="556"/>
      <c r="S46" s="555"/>
      <c r="T46" s="556"/>
      <c r="U46" s="555"/>
      <c r="V46" s="556"/>
      <c r="W46" s="555"/>
      <c r="X46" s="556"/>
      <c r="Y46" s="555"/>
      <c r="Z46" s="556"/>
      <c r="AA46" s="555"/>
      <c r="AB46" s="556"/>
      <c r="AC46" s="555"/>
      <c r="AD46" s="556"/>
      <c r="AE46" s="555"/>
      <c r="AF46" s="556"/>
      <c r="AG46" s="555"/>
      <c r="AH46" s="556"/>
      <c r="AI46" s="555"/>
      <c r="AJ46" s="556"/>
      <c r="AK46" s="555"/>
      <c r="AL46" s="556"/>
      <c r="AM46" s="555"/>
      <c r="AN46" s="556"/>
      <c r="AO46" s="555"/>
      <c r="AP46" s="556"/>
      <c r="AQ46" s="1258"/>
      <c r="AR46" s="558"/>
      <c r="AS46" s="1181"/>
    </row>
    <row r="47" spans="1:45" ht="35.25" customHeight="1">
      <c r="A47" s="1260"/>
      <c r="B47" s="1261"/>
      <c r="C47" s="555"/>
      <c r="D47" s="556"/>
      <c r="E47" s="555"/>
      <c r="F47" s="556"/>
      <c r="G47" s="555"/>
      <c r="H47" s="556"/>
      <c r="I47" s="555"/>
      <c r="J47" s="556"/>
      <c r="K47" s="555"/>
      <c r="L47" s="556"/>
      <c r="M47" s="555"/>
      <c r="N47" s="556"/>
      <c r="O47" s="555"/>
      <c r="P47" s="556"/>
      <c r="Q47" s="555"/>
      <c r="R47" s="556"/>
      <c r="S47" s="555"/>
      <c r="T47" s="556"/>
      <c r="U47" s="555"/>
      <c r="V47" s="556"/>
      <c r="W47" s="555"/>
      <c r="X47" s="556"/>
      <c r="Y47" s="555"/>
      <c r="Z47" s="556"/>
      <c r="AA47" s="555"/>
      <c r="AB47" s="556"/>
      <c r="AC47" s="555"/>
      <c r="AD47" s="556"/>
      <c r="AE47" s="555"/>
      <c r="AF47" s="556"/>
      <c r="AG47" s="555"/>
      <c r="AH47" s="556"/>
      <c r="AI47" s="555"/>
      <c r="AJ47" s="556"/>
      <c r="AK47" s="555"/>
      <c r="AL47" s="556"/>
      <c r="AM47" s="555"/>
      <c r="AN47" s="556"/>
      <c r="AO47" s="555"/>
      <c r="AP47" s="556"/>
      <c r="AQ47" s="1258"/>
      <c r="AR47" s="558"/>
      <c r="AS47" s="1181"/>
    </row>
    <row r="48" spans="1:45" ht="35.25" customHeight="1">
      <c r="A48" s="1260"/>
      <c r="B48" s="1261"/>
      <c r="C48" s="555"/>
      <c r="D48" s="556"/>
      <c r="E48" s="555"/>
      <c r="F48" s="556"/>
      <c r="G48" s="555"/>
      <c r="H48" s="556"/>
      <c r="I48" s="555"/>
      <c r="J48" s="556"/>
      <c r="K48" s="555"/>
      <c r="L48" s="556"/>
      <c r="M48" s="555"/>
      <c r="N48" s="556"/>
      <c r="O48" s="555"/>
      <c r="P48" s="556"/>
      <c r="Q48" s="555"/>
      <c r="R48" s="556"/>
      <c r="S48" s="555"/>
      <c r="T48" s="556"/>
      <c r="U48" s="555"/>
      <c r="V48" s="556"/>
      <c r="W48" s="555"/>
      <c r="X48" s="556"/>
      <c r="Y48" s="555"/>
      <c r="Z48" s="556"/>
      <c r="AA48" s="555"/>
      <c r="AB48" s="556"/>
      <c r="AC48" s="555"/>
      <c r="AD48" s="556"/>
      <c r="AE48" s="555"/>
      <c r="AF48" s="556"/>
      <c r="AG48" s="555"/>
      <c r="AH48" s="556"/>
      <c r="AI48" s="555"/>
      <c r="AJ48" s="556"/>
      <c r="AK48" s="555"/>
      <c r="AL48" s="556"/>
      <c r="AM48" s="555"/>
      <c r="AN48" s="556"/>
      <c r="AO48" s="555"/>
      <c r="AP48" s="556"/>
      <c r="AQ48" s="1258"/>
      <c r="AR48" s="558"/>
      <c r="AS48" s="1181"/>
    </row>
    <row r="49" spans="1:45" ht="15" customHeight="1">
      <c r="A49" s="550" t="s">
        <v>1198</v>
      </c>
      <c r="C49" s="533"/>
      <c r="D49" s="551"/>
      <c r="E49" s="551" t="s">
        <v>1200</v>
      </c>
      <c r="AS49" s="1181" t="s">
        <v>1199</v>
      </c>
    </row>
    <row r="50" spans="1:45" ht="35.25" customHeight="1">
      <c r="A50" s="554"/>
      <c r="B50" s="554"/>
      <c r="C50" s="555"/>
      <c r="D50" s="556"/>
      <c r="E50" s="555"/>
      <c r="F50" s="556"/>
      <c r="G50" s="555"/>
      <c r="H50" s="556"/>
      <c r="I50" s="555"/>
      <c r="J50" s="556"/>
      <c r="K50" s="555"/>
      <c r="L50" s="556"/>
      <c r="M50" s="555"/>
      <c r="N50" s="556"/>
      <c r="O50" s="555"/>
      <c r="P50" s="556"/>
      <c r="Q50" s="555"/>
      <c r="R50" s="556"/>
      <c r="S50" s="555"/>
      <c r="T50" s="556"/>
      <c r="U50" s="555"/>
      <c r="V50" s="556"/>
      <c r="W50" s="555"/>
      <c r="X50" s="556"/>
      <c r="Y50" s="555"/>
      <c r="Z50" s="556"/>
      <c r="AA50" s="555"/>
      <c r="AB50" s="556"/>
      <c r="AC50" s="555"/>
      <c r="AD50" s="556"/>
      <c r="AE50" s="555"/>
      <c r="AF50" s="556"/>
      <c r="AG50" s="555"/>
      <c r="AH50" s="556"/>
      <c r="AI50" s="555"/>
      <c r="AJ50" s="556"/>
      <c r="AK50" s="555"/>
      <c r="AL50" s="556"/>
      <c r="AM50" s="555"/>
      <c r="AN50" s="556"/>
      <c r="AO50" s="555"/>
      <c r="AP50" s="556"/>
      <c r="AQ50" s="1258" t="s">
        <v>1115</v>
      </c>
      <c r="AR50" s="1181" t="s">
        <v>599</v>
      </c>
      <c r="AS50" s="1181"/>
    </row>
    <row r="51" spans="1:45" ht="35.25" customHeight="1">
      <c r="B51" s="557"/>
      <c r="C51" s="555"/>
      <c r="D51" s="556"/>
      <c r="E51" s="555"/>
      <c r="F51" s="556"/>
      <c r="G51" s="555"/>
      <c r="H51" s="556"/>
      <c r="I51" s="555"/>
      <c r="J51" s="556"/>
      <c r="K51" s="555"/>
      <c r="L51" s="556"/>
      <c r="M51" s="555"/>
      <c r="N51" s="556"/>
      <c r="O51" s="555"/>
      <c r="P51" s="556"/>
      <c r="Q51" s="555"/>
      <c r="R51" s="556"/>
      <c r="S51" s="555"/>
      <c r="T51" s="556"/>
      <c r="U51" s="555"/>
      <c r="V51" s="556"/>
      <c r="W51" s="555"/>
      <c r="X51" s="556"/>
      <c r="Y51" s="555"/>
      <c r="Z51" s="556"/>
      <c r="AA51" s="555"/>
      <c r="AB51" s="556"/>
      <c r="AC51" s="555"/>
      <c r="AD51" s="556"/>
      <c r="AE51" s="555"/>
      <c r="AF51" s="556"/>
      <c r="AG51" s="555"/>
      <c r="AH51" s="556"/>
      <c r="AI51" s="555"/>
      <c r="AJ51" s="556"/>
      <c r="AK51" s="555"/>
      <c r="AL51" s="556"/>
      <c r="AM51" s="555"/>
      <c r="AN51" s="556"/>
      <c r="AO51" s="555"/>
      <c r="AP51" s="556"/>
      <c r="AQ51" s="1258"/>
      <c r="AR51" s="1181"/>
      <c r="AS51" s="1181"/>
    </row>
    <row r="52" spans="1:45" ht="35.25" customHeight="1">
      <c r="A52" s="1158" t="s">
        <v>1116</v>
      </c>
      <c r="B52" s="1259" t="s">
        <v>593</v>
      </c>
      <c r="C52" s="555"/>
      <c r="D52" s="556"/>
      <c r="E52" s="555"/>
      <c r="F52" s="556"/>
      <c r="G52" s="555"/>
      <c r="H52" s="556"/>
      <c r="I52" s="555"/>
      <c r="J52" s="556"/>
      <c r="K52" s="555"/>
      <c r="L52" s="556"/>
      <c r="M52" s="555"/>
      <c r="N52" s="556"/>
      <c r="O52" s="555"/>
      <c r="P52" s="556"/>
      <c r="Q52" s="555"/>
      <c r="R52" s="556"/>
      <c r="S52" s="555"/>
      <c r="T52" s="556"/>
      <c r="U52" s="555"/>
      <c r="V52" s="556"/>
      <c r="W52" s="555"/>
      <c r="X52" s="556"/>
      <c r="Y52" s="555"/>
      <c r="Z52" s="556"/>
      <c r="AA52" s="555"/>
      <c r="AB52" s="556"/>
      <c r="AC52" s="555"/>
      <c r="AD52" s="556"/>
      <c r="AE52" s="555"/>
      <c r="AF52" s="556"/>
      <c r="AG52" s="555"/>
      <c r="AH52" s="556"/>
      <c r="AI52" s="555"/>
      <c r="AJ52" s="556"/>
      <c r="AK52" s="555"/>
      <c r="AL52" s="556"/>
      <c r="AM52" s="555"/>
      <c r="AN52" s="556"/>
      <c r="AO52" s="555"/>
      <c r="AP52" s="556"/>
      <c r="AQ52" s="1258"/>
      <c r="AR52" s="558"/>
      <c r="AS52" s="1181"/>
    </row>
    <row r="53" spans="1:45" ht="35.25" customHeight="1">
      <c r="A53" s="1158"/>
      <c r="B53" s="1259"/>
      <c r="C53" s="555"/>
      <c r="D53" s="556"/>
      <c r="E53" s="555"/>
      <c r="F53" s="556"/>
      <c r="G53" s="555"/>
      <c r="H53" s="556"/>
      <c r="I53" s="555"/>
      <c r="J53" s="556"/>
      <c r="K53" s="555"/>
      <c r="L53" s="556"/>
      <c r="M53" s="555"/>
      <c r="N53" s="556"/>
      <c r="O53" s="555"/>
      <c r="P53" s="556"/>
      <c r="Q53" s="555"/>
      <c r="R53" s="556"/>
      <c r="S53" s="555"/>
      <c r="T53" s="556"/>
      <c r="U53" s="555"/>
      <c r="V53" s="556"/>
      <c r="W53" s="555"/>
      <c r="X53" s="556"/>
      <c r="Y53" s="555"/>
      <c r="Z53" s="556"/>
      <c r="AA53" s="555"/>
      <c r="AB53" s="556"/>
      <c r="AC53" s="555"/>
      <c r="AD53" s="556"/>
      <c r="AE53" s="555"/>
      <c r="AF53" s="556"/>
      <c r="AG53" s="555"/>
      <c r="AH53" s="556"/>
      <c r="AI53" s="555"/>
      <c r="AJ53" s="556"/>
      <c r="AK53" s="555"/>
      <c r="AL53" s="556"/>
      <c r="AM53" s="555"/>
      <c r="AN53" s="556"/>
      <c r="AO53" s="555"/>
      <c r="AP53" s="556"/>
      <c r="AQ53" s="1258"/>
      <c r="AR53" s="558"/>
      <c r="AS53" s="1181"/>
    </row>
    <row r="54" spans="1:45" ht="35.25" customHeight="1">
      <c r="A54" s="1158"/>
      <c r="B54" s="1259"/>
      <c r="C54" s="555"/>
      <c r="D54" s="556"/>
      <c r="E54" s="555"/>
      <c r="F54" s="556"/>
      <c r="G54" s="555"/>
      <c r="H54" s="556"/>
      <c r="I54" s="555"/>
      <c r="J54" s="556"/>
      <c r="K54" s="555"/>
      <c r="L54" s="556"/>
      <c r="M54" s="555"/>
      <c r="N54" s="556"/>
      <c r="O54" s="555"/>
      <c r="P54" s="556"/>
      <c r="Q54" s="555"/>
      <c r="R54" s="556"/>
      <c r="S54" s="555"/>
      <c r="T54" s="556"/>
      <c r="U54" s="555"/>
      <c r="V54" s="556"/>
      <c r="W54" s="555"/>
      <c r="X54" s="556"/>
      <c r="Y54" s="555"/>
      <c r="Z54" s="556"/>
      <c r="AA54" s="555"/>
      <c r="AB54" s="556"/>
      <c r="AC54" s="555"/>
      <c r="AD54" s="556"/>
      <c r="AE54" s="555"/>
      <c r="AF54" s="556"/>
      <c r="AG54" s="555"/>
      <c r="AH54" s="556"/>
      <c r="AI54" s="555"/>
      <c r="AJ54" s="556"/>
      <c r="AK54" s="555"/>
      <c r="AL54" s="556"/>
      <c r="AM54" s="555"/>
      <c r="AN54" s="556"/>
      <c r="AO54" s="555"/>
      <c r="AP54" s="556"/>
      <c r="AQ54" s="1258"/>
      <c r="AR54" s="558"/>
      <c r="AS54" s="1181"/>
    </row>
    <row r="55" spans="1:45" ht="35.25" customHeight="1">
      <c r="A55" s="1158"/>
      <c r="B55" s="1259"/>
      <c r="C55" s="555"/>
      <c r="D55" s="556"/>
      <c r="E55" s="555"/>
      <c r="F55" s="556"/>
      <c r="G55" s="555"/>
      <c r="H55" s="556"/>
      <c r="I55" s="555"/>
      <c r="J55" s="556"/>
      <c r="K55" s="555"/>
      <c r="L55" s="556"/>
      <c r="M55" s="555"/>
      <c r="N55" s="556"/>
      <c r="O55" s="555"/>
      <c r="P55" s="556"/>
      <c r="Q55" s="555"/>
      <c r="R55" s="556"/>
      <c r="S55" s="555"/>
      <c r="T55" s="556"/>
      <c r="U55" s="555"/>
      <c r="V55" s="556"/>
      <c r="W55" s="555"/>
      <c r="X55" s="556"/>
      <c r="Y55" s="555"/>
      <c r="Z55" s="556"/>
      <c r="AA55" s="555"/>
      <c r="AB55" s="556"/>
      <c r="AC55" s="555"/>
      <c r="AD55" s="556"/>
      <c r="AE55" s="555"/>
      <c r="AF55" s="556"/>
      <c r="AG55" s="555"/>
      <c r="AH55" s="556"/>
      <c r="AI55" s="555"/>
      <c r="AJ55" s="556"/>
      <c r="AK55" s="555"/>
      <c r="AL55" s="556"/>
      <c r="AM55" s="555"/>
      <c r="AN55" s="556"/>
      <c r="AO55" s="555"/>
      <c r="AP55" s="556"/>
      <c r="AQ55" s="1258"/>
      <c r="AR55" s="558"/>
      <c r="AS55" s="1181"/>
    </row>
    <row r="56" spans="1:45" ht="35.25" customHeight="1">
      <c r="A56" s="1158"/>
      <c r="B56" s="1259"/>
      <c r="C56" s="555"/>
      <c r="D56" s="556"/>
      <c r="E56" s="555"/>
      <c r="F56" s="556"/>
      <c r="G56" s="555"/>
      <c r="H56" s="556"/>
      <c r="I56" s="555"/>
      <c r="J56" s="556"/>
      <c r="K56" s="555"/>
      <c r="L56" s="556"/>
      <c r="M56" s="555"/>
      <c r="N56" s="556"/>
      <c r="O56" s="555"/>
      <c r="P56" s="556"/>
      <c r="Q56" s="555"/>
      <c r="R56" s="556"/>
      <c r="S56" s="555"/>
      <c r="T56" s="556"/>
      <c r="U56" s="555"/>
      <c r="V56" s="556"/>
      <c r="W56" s="555"/>
      <c r="X56" s="556"/>
      <c r="Y56" s="555"/>
      <c r="Z56" s="556"/>
      <c r="AA56" s="555"/>
      <c r="AB56" s="556"/>
      <c r="AC56" s="555"/>
      <c r="AD56" s="556"/>
      <c r="AE56" s="555"/>
      <c r="AF56" s="556"/>
      <c r="AG56" s="555"/>
      <c r="AH56" s="556"/>
      <c r="AI56" s="555"/>
      <c r="AJ56" s="556"/>
      <c r="AK56" s="555"/>
      <c r="AL56" s="556"/>
      <c r="AM56" s="555"/>
      <c r="AN56" s="556"/>
      <c r="AO56" s="555"/>
      <c r="AP56" s="556"/>
      <c r="AQ56" s="1258"/>
      <c r="AR56" s="558"/>
      <c r="AS56" s="1181"/>
    </row>
    <row r="57" spans="1:45" ht="35.25" customHeight="1">
      <c r="A57" s="1260"/>
      <c r="B57" s="1261" t="str">
        <f>入力シート!E11</f>
        <v/>
      </c>
      <c r="C57" s="555"/>
      <c r="D57" s="556"/>
      <c r="E57" s="555"/>
      <c r="F57" s="556"/>
      <c r="G57" s="555"/>
      <c r="H57" s="556"/>
      <c r="I57" s="555"/>
      <c r="J57" s="556"/>
      <c r="K57" s="555"/>
      <c r="L57" s="556"/>
      <c r="M57" s="555"/>
      <c r="N57" s="556"/>
      <c r="O57" s="555"/>
      <c r="P57" s="556"/>
      <c r="Q57" s="555"/>
      <c r="R57" s="556"/>
      <c r="S57" s="555"/>
      <c r="T57" s="556"/>
      <c r="U57" s="555"/>
      <c r="V57" s="556"/>
      <c r="W57" s="555"/>
      <c r="X57" s="556"/>
      <c r="Y57" s="555"/>
      <c r="Z57" s="556"/>
      <c r="AA57" s="555"/>
      <c r="AB57" s="556"/>
      <c r="AC57" s="555"/>
      <c r="AD57" s="556"/>
      <c r="AE57" s="555"/>
      <c r="AF57" s="556"/>
      <c r="AG57" s="555"/>
      <c r="AH57" s="556"/>
      <c r="AI57" s="555"/>
      <c r="AJ57" s="556"/>
      <c r="AK57" s="555"/>
      <c r="AL57" s="556"/>
      <c r="AM57" s="555"/>
      <c r="AN57" s="556"/>
      <c r="AO57" s="555"/>
      <c r="AP57" s="556"/>
      <c r="AQ57" s="1258"/>
      <c r="AR57" s="558"/>
      <c r="AS57" s="1181"/>
    </row>
    <row r="58" spans="1:45" ht="35.25" customHeight="1">
      <c r="A58" s="1260"/>
      <c r="B58" s="1261"/>
      <c r="C58" s="555"/>
      <c r="D58" s="556"/>
      <c r="E58" s="555"/>
      <c r="F58" s="556"/>
      <c r="G58" s="555"/>
      <c r="H58" s="556"/>
      <c r="I58" s="555"/>
      <c r="J58" s="556"/>
      <c r="K58" s="555"/>
      <c r="L58" s="556"/>
      <c r="M58" s="555"/>
      <c r="N58" s="556"/>
      <c r="O58" s="555"/>
      <c r="P58" s="556"/>
      <c r="Q58" s="555"/>
      <c r="R58" s="556"/>
      <c r="S58" s="555"/>
      <c r="T58" s="556"/>
      <c r="U58" s="555"/>
      <c r="V58" s="556"/>
      <c r="W58" s="555"/>
      <c r="X58" s="556"/>
      <c r="Y58" s="555"/>
      <c r="Z58" s="556"/>
      <c r="AA58" s="555"/>
      <c r="AB58" s="556"/>
      <c r="AC58" s="555"/>
      <c r="AD58" s="556"/>
      <c r="AE58" s="555"/>
      <c r="AF58" s="556"/>
      <c r="AG58" s="555"/>
      <c r="AH58" s="556"/>
      <c r="AI58" s="555"/>
      <c r="AJ58" s="556"/>
      <c r="AK58" s="555"/>
      <c r="AL58" s="556"/>
      <c r="AM58" s="555"/>
      <c r="AN58" s="556"/>
      <c r="AO58" s="555"/>
      <c r="AP58" s="556"/>
      <c r="AQ58" s="1258"/>
      <c r="AR58" s="558"/>
      <c r="AS58" s="1181"/>
    </row>
    <row r="59" spans="1:45" ht="35.25" customHeight="1">
      <c r="A59" s="1260"/>
      <c r="B59" s="1261"/>
      <c r="C59" s="555"/>
      <c r="D59" s="556"/>
      <c r="E59" s="555"/>
      <c r="F59" s="556"/>
      <c r="G59" s="555"/>
      <c r="H59" s="556"/>
      <c r="I59" s="555"/>
      <c r="J59" s="556"/>
      <c r="K59" s="555"/>
      <c r="L59" s="556"/>
      <c r="M59" s="555"/>
      <c r="N59" s="556"/>
      <c r="O59" s="555"/>
      <c r="P59" s="556"/>
      <c r="Q59" s="555"/>
      <c r="R59" s="556"/>
      <c r="S59" s="555"/>
      <c r="T59" s="556"/>
      <c r="U59" s="555"/>
      <c r="V59" s="556"/>
      <c r="W59" s="555"/>
      <c r="X59" s="556"/>
      <c r="Y59" s="555"/>
      <c r="Z59" s="556"/>
      <c r="AA59" s="555"/>
      <c r="AB59" s="556"/>
      <c r="AC59" s="555"/>
      <c r="AD59" s="556"/>
      <c r="AE59" s="555"/>
      <c r="AF59" s="556"/>
      <c r="AG59" s="555"/>
      <c r="AH59" s="556"/>
      <c r="AI59" s="555"/>
      <c r="AJ59" s="556"/>
      <c r="AK59" s="555"/>
      <c r="AL59" s="556"/>
      <c r="AM59" s="555"/>
      <c r="AN59" s="556"/>
      <c r="AO59" s="555"/>
      <c r="AP59" s="556"/>
      <c r="AQ59" s="1258"/>
      <c r="AR59" s="558"/>
      <c r="AS59" s="1181"/>
    </row>
    <row r="60" spans="1:45" ht="35.25" customHeight="1">
      <c r="A60" s="1260"/>
      <c r="B60" s="1261"/>
      <c r="C60" s="555"/>
      <c r="D60" s="556"/>
      <c r="E60" s="555"/>
      <c r="F60" s="556"/>
      <c r="G60" s="555"/>
      <c r="H60" s="556"/>
      <c r="I60" s="555"/>
      <c r="J60" s="556"/>
      <c r="K60" s="555"/>
      <c r="L60" s="556"/>
      <c r="M60" s="555"/>
      <c r="N60" s="556"/>
      <c r="O60" s="555"/>
      <c r="P60" s="556"/>
      <c r="Q60" s="555"/>
      <c r="R60" s="556"/>
      <c r="S60" s="555"/>
      <c r="T60" s="556"/>
      <c r="U60" s="555"/>
      <c r="V60" s="556"/>
      <c r="W60" s="555"/>
      <c r="X60" s="556"/>
      <c r="Y60" s="555"/>
      <c r="Z60" s="556"/>
      <c r="AA60" s="555"/>
      <c r="AB60" s="556"/>
      <c r="AC60" s="555"/>
      <c r="AD60" s="556"/>
      <c r="AE60" s="555"/>
      <c r="AF60" s="556"/>
      <c r="AG60" s="555"/>
      <c r="AH60" s="556"/>
      <c r="AI60" s="555"/>
      <c r="AJ60" s="556"/>
      <c r="AK60" s="555"/>
      <c r="AL60" s="556"/>
      <c r="AM60" s="555"/>
      <c r="AN60" s="556"/>
      <c r="AO60" s="555"/>
      <c r="AP60" s="556"/>
      <c r="AQ60" s="1258"/>
      <c r="AR60" s="558"/>
      <c r="AS60" s="1181"/>
    </row>
    <row r="61" spans="1:45" ht="35.25" customHeight="1">
      <c r="A61" s="1260"/>
      <c r="B61" s="1261"/>
      <c r="C61" s="555"/>
      <c r="D61" s="556"/>
      <c r="E61" s="555"/>
      <c r="F61" s="556"/>
      <c r="G61" s="555"/>
      <c r="H61" s="556"/>
      <c r="I61" s="555"/>
      <c r="J61" s="556"/>
      <c r="K61" s="555"/>
      <c r="L61" s="556"/>
      <c r="M61" s="555"/>
      <c r="N61" s="556"/>
      <c r="O61" s="555"/>
      <c r="P61" s="556"/>
      <c r="Q61" s="555"/>
      <c r="R61" s="556"/>
      <c r="S61" s="555"/>
      <c r="T61" s="556"/>
      <c r="U61" s="555"/>
      <c r="V61" s="556"/>
      <c r="W61" s="555"/>
      <c r="X61" s="556"/>
      <c r="Y61" s="555"/>
      <c r="Z61" s="556"/>
      <c r="AA61" s="555"/>
      <c r="AB61" s="556"/>
      <c r="AC61" s="555"/>
      <c r="AD61" s="556"/>
      <c r="AE61" s="555"/>
      <c r="AF61" s="556"/>
      <c r="AG61" s="555"/>
      <c r="AH61" s="556"/>
      <c r="AI61" s="555"/>
      <c r="AJ61" s="556"/>
      <c r="AK61" s="555"/>
      <c r="AL61" s="556"/>
      <c r="AM61" s="555"/>
      <c r="AN61" s="556"/>
      <c r="AO61" s="555"/>
      <c r="AP61" s="556"/>
      <c r="AQ61" s="1258"/>
      <c r="AR61" s="558"/>
      <c r="AS61" s="1181"/>
    </row>
    <row r="62" spans="1:45" ht="35.25" customHeight="1">
      <c r="A62" s="1260"/>
      <c r="B62" s="1261"/>
      <c r="C62" s="555"/>
      <c r="D62" s="556"/>
      <c r="E62" s="555"/>
      <c r="F62" s="556"/>
      <c r="G62" s="555"/>
      <c r="H62" s="556"/>
      <c r="I62" s="555"/>
      <c r="J62" s="556"/>
      <c r="K62" s="555"/>
      <c r="L62" s="556"/>
      <c r="M62" s="555"/>
      <c r="N62" s="556"/>
      <c r="O62" s="555"/>
      <c r="P62" s="556"/>
      <c r="Q62" s="555"/>
      <c r="R62" s="556"/>
      <c r="S62" s="555"/>
      <c r="T62" s="556"/>
      <c r="U62" s="555"/>
      <c r="V62" s="556"/>
      <c r="W62" s="555"/>
      <c r="X62" s="556"/>
      <c r="Y62" s="555"/>
      <c r="Z62" s="556"/>
      <c r="AA62" s="555"/>
      <c r="AB62" s="556"/>
      <c r="AC62" s="555"/>
      <c r="AD62" s="556"/>
      <c r="AE62" s="555"/>
      <c r="AF62" s="556"/>
      <c r="AG62" s="555"/>
      <c r="AH62" s="556"/>
      <c r="AI62" s="555"/>
      <c r="AJ62" s="556"/>
      <c r="AK62" s="555"/>
      <c r="AL62" s="556"/>
      <c r="AM62" s="555"/>
      <c r="AN62" s="556"/>
      <c r="AO62" s="555"/>
      <c r="AP62" s="556"/>
      <c r="AQ62" s="1258"/>
      <c r="AR62" s="558"/>
      <c r="AS62" s="1181"/>
    </row>
    <row r="63" spans="1:45" ht="35.25" customHeight="1">
      <c r="A63" s="1260"/>
      <c r="B63" s="1261"/>
      <c r="C63" s="555"/>
      <c r="D63" s="556"/>
      <c r="E63" s="555"/>
      <c r="F63" s="556"/>
      <c r="G63" s="555"/>
      <c r="H63" s="556"/>
      <c r="I63" s="555"/>
      <c r="J63" s="556"/>
      <c r="K63" s="555"/>
      <c r="L63" s="556"/>
      <c r="M63" s="555"/>
      <c r="N63" s="556"/>
      <c r="O63" s="555"/>
      <c r="P63" s="556"/>
      <c r="Q63" s="555"/>
      <c r="R63" s="556"/>
      <c r="S63" s="555"/>
      <c r="T63" s="556"/>
      <c r="U63" s="555"/>
      <c r="V63" s="556"/>
      <c r="W63" s="555"/>
      <c r="X63" s="556"/>
      <c r="Y63" s="555"/>
      <c r="Z63" s="556"/>
      <c r="AA63" s="555"/>
      <c r="AB63" s="556"/>
      <c r="AC63" s="555"/>
      <c r="AD63" s="556"/>
      <c r="AE63" s="555"/>
      <c r="AF63" s="556"/>
      <c r="AG63" s="555"/>
      <c r="AH63" s="556"/>
      <c r="AI63" s="555"/>
      <c r="AJ63" s="556"/>
      <c r="AK63" s="555"/>
      <c r="AL63" s="556"/>
      <c r="AM63" s="555"/>
      <c r="AN63" s="556"/>
      <c r="AO63" s="555"/>
      <c r="AP63" s="556"/>
      <c r="AQ63" s="1258"/>
      <c r="AR63" s="558"/>
      <c r="AS63" s="1181"/>
    </row>
    <row r="64" spans="1:45" ht="35.25" customHeight="1">
      <c r="A64" s="1260"/>
      <c r="B64" s="1261"/>
      <c r="C64" s="555"/>
      <c r="D64" s="556"/>
      <c r="E64" s="555"/>
      <c r="F64" s="556"/>
      <c r="G64" s="555"/>
      <c r="H64" s="556"/>
      <c r="I64" s="555"/>
      <c r="J64" s="556"/>
      <c r="K64" s="555"/>
      <c r="L64" s="556"/>
      <c r="M64" s="555"/>
      <c r="N64" s="556"/>
      <c r="O64" s="555"/>
      <c r="P64" s="556"/>
      <c r="Q64" s="555"/>
      <c r="R64" s="556"/>
      <c r="S64" s="555"/>
      <c r="T64" s="556"/>
      <c r="U64" s="555"/>
      <c r="V64" s="556"/>
      <c r="W64" s="555"/>
      <c r="X64" s="556"/>
      <c r="Y64" s="555"/>
      <c r="Z64" s="556"/>
      <c r="AA64" s="555"/>
      <c r="AB64" s="556"/>
      <c r="AC64" s="555"/>
      <c r="AD64" s="556"/>
      <c r="AE64" s="555"/>
      <c r="AF64" s="556"/>
      <c r="AG64" s="555"/>
      <c r="AH64" s="556"/>
      <c r="AI64" s="555"/>
      <c r="AJ64" s="556"/>
      <c r="AK64" s="555"/>
      <c r="AL64" s="556"/>
      <c r="AM64" s="555"/>
      <c r="AN64" s="556"/>
      <c r="AO64" s="555"/>
      <c r="AP64" s="556"/>
      <c r="AQ64" s="1258"/>
      <c r="AR64" s="558"/>
      <c r="AS64" s="1181"/>
    </row>
    <row r="65" spans="1:45" ht="15" customHeight="1">
      <c r="A65" s="550" t="s">
        <v>1198</v>
      </c>
      <c r="C65" s="533"/>
      <c r="D65" s="551"/>
      <c r="E65" s="551" t="s">
        <v>1201</v>
      </c>
      <c r="AS65" s="1181" t="s">
        <v>1199</v>
      </c>
    </row>
    <row r="66" spans="1:45" ht="35.25" customHeight="1">
      <c r="A66" s="554"/>
      <c r="B66" s="554"/>
      <c r="C66" s="555"/>
      <c r="D66" s="556"/>
      <c r="E66" s="555"/>
      <c r="F66" s="556"/>
      <c r="G66" s="555"/>
      <c r="H66" s="556"/>
      <c r="I66" s="555"/>
      <c r="J66" s="556"/>
      <c r="K66" s="555"/>
      <c r="L66" s="556"/>
      <c r="M66" s="555"/>
      <c r="N66" s="556"/>
      <c r="O66" s="555"/>
      <c r="P66" s="556"/>
      <c r="Q66" s="555"/>
      <c r="R66" s="556"/>
      <c r="S66" s="555"/>
      <c r="T66" s="556"/>
      <c r="U66" s="555"/>
      <c r="V66" s="556"/>
      <c r="W66" s="555"/>
      <c r="X66" s="556"/>
      <c r="Y66" s="555"/>
      <c r="Z66" s="556"/>
      <c r="AA66" s="555"/>
      <c r="AB66" s="556"/>
      <c r="AC66" s="555"/>
      <c r="AD66" s="556"/>
      <c r="AE66" s="555"/>
      <c r="AF66" s="556"/>
      <c r="AG66" s="555"/>
      <c r="AH66" s="556"/>
      <c r="AI66" s="555"/>
      <c r="AJ66" s="556"/>
      <c r="AK66" s="555"/>
      <c r="AL66" s="556"/>
      <c r="AM66" s="555"/>
      <c r="AN66" s="556"/>
      <c r="AO66" s="555"/>
      <c r="AP66" s="556"/>
      <c r="AQ66" s="1258" t="s">
        <v>1115</v>
      </c>
      <c r="AR66" s="1181" t="s">
        <v>599</v>
      </c>
      <c r="AS66" s="1181"/>
    </row>
    <row r="67" spans="1:45" ht="35.25" customHeight="1">
      <c r="B67" s="557"/>
      <c r="C67" s="555"/>
      <c r="D67" s="556"/>
      <c r="E67" s="555"/>
      <c r="F67" s="556"/>
      <c r="G67" s="555"/>
      <c r="H67" s="556"/>
      <c r="I67" s="555"/>
      <c r="J67" s="556"/>
      <c r="K67" s="555"/>
      <c r="L67" s="556"/>
      <c r="M67" s="555"/>
      <c r="N67" s="556"/>
      <c r="O67" s="555"/>
      <c r="P67" s="556"/>
      <c r="Q67" s="555"/>
      <c r="R67" s="556"/>
      <c r="S67" s="555"/>
      <c r="T67" s="556"/>
      <c r="U67" s="555"/>
      <c r="V67" s="556"/>
      <c r="W67" s="555"/>
      <c r="X67" s="556"/>
      <c r="Y67" s="555"/>
      <c r="Z67" s="556"/>
      <c r="AA67" s="555"/>
      <c r="AB67" s="556"/>
      <c r="AC67" s="555"/>
      <c r="AD67" s="556"/>
      <c r="AE67" s="555"/>
      <c r="AF67" s="556"/>
      <c r="AG67" s="555"/>
      <c r="AH67" s="556"/>
      <c r="AI67" s="555"/>
      <c r="AJ67" s="556"/>
      <c r="AK67" s="555"/>
      <c r="AL67" s="556"/>
      <c r="AM67" s="555"/>
      <c r="AN67" s="556"/>
      <c r="AO67" s="555"/>
      <c r="AP67" s="556"/>
      <c r="AQ67" s="1258"/>
      <c r="AR67" s="1181"/>
      <c r="AS67" s="1181"/>
    </row>
    <row r="68" spans="1:45" ht="35.25" customHeight="1">
      <c r="A68" s="1158" t="s">
        <v>1116</v>
      </c>
      <c r="B68" s="1259" t="s">
        <v>593</v>
      </c>
      <c r="C68" s="555"/>
      <c r="D68" s="556"/>
      <c r="E68" s="555"/>
      <c r="F68" s="556"/>
      <c r="G68" s="555"/>
      <c r="H68" s="556"/>
      <c r="I68" s="555"/>
      <c r="J68" s="556"/>
      <c r="K68" s="555"/>
      <c r="L68" s="556"/>
      <c r="M68" s="555"/>
      <c r="N68" s="556"/>
      <c r="O68" s="555"/>
      <c r="P68" s="556"/>
      <c r="Q68" s="555"/>
      <c r="R68" s="556"/>
      <c r="S68" s="555"/>
      <c r="T68" s="556"/>
      <c r="U68" s="555"/>
      <c r="V68" s="556"/>
      <c r="W68" s="555"/>
      <c r="X68" s="556"/>
      <c r="Y68" s="555"/>
      <c r="Z68" s="556"/>
      <c r="AA68" s="555"/>
      <c r="AB68" s="556"/>
      <c r="AC68" s="555"/>
      <c r="AD68" s="556"/>
      <c r="AE68" s="555"/>
      <c r="AF68" s="556"/>
      <c r="AG68" s="555"/>
      <c r="AH68" s="556"/>
      <c r="AI68" s="555"/>
      <c r="AJ68" s="556"/>
      <c r="AK68" s="555"/>
      <c r="AL68" s="556"/>
      <c r="AM68" s="555"/>
      <c r="AN68" s="556"/>
      <c r="AO68" s="555"/>
      <c r="AP68" s="556"/>
      <c r="AQ68" s="1258"/>
      <c r="AR68" s="558"/>
      <c r="AS68" s="1181"/>
    </row>
    <row r="69" spans="1:45" ht="35.25" customHeight="1">
      <c r="A69" s="1158"/>
      <c r="B69" s="1259"/>
      <c r="C69" s="555"/>
      <c r="D69" s="556"/>
      <c r="E69" s="555"/>
      <c r="F69" s="556"/>
      <c r="G69" s="555"/>
      <c r="H69" s="556"/>
      <c r="I69" s="555"/>
      <c r="J69" s="556"/>
      <c r="K69" s="555"/>
      <c r="L69" s="556"/>
      <c r="M69" s="555"/>
      <c r="N69" s="556"/>
      <c r="O69" s="555"/>
      <c r="P69" s="556"/>
      <c r="Q69" s="555"/>
      <c r="R69" s="556"/>
      <c r="S69" s="555"/>
      <c r="T69" s="556"/>
      <c r="U69" s="555"/>
      <c r="V69" s="556"/>
      <c r="W69" s="555"/>
      <c r="X69" s="556"/>
      <c r="Y69" s="555"/>
      <c r="Z69" s="556"/>
      <c r="AA69" s="555"/>
      <c r="AB69" s="556"/>
      <c r="AC69" s="555"/>
      <c r="AD69" s="556"/>
      <c r="AE69" s="555"/>
      <c r="AF69" s="556"/>
      <c r="AG69" s="555"/>
      <c r="AH69" s="556"/>
      <c r="AI69" s="555"/>
      <c r="AJ69" s="556"/>
      <c r="AK69" s="555"/>
      <c r="AL69" s="556"/>
      <c r="AM69" s="555"/>
      <c r="AN69" s="556"/>
      <c r="AO69" s="555"/>
      <c r="AP69" s="556"/>
      <c r="AQ69" s="1258"/>
      <c r="AR69" s="558"/>
      <c r="AS69" s="1181"/>
    </row>
    <row r="70" spans="1:45" ht="35.25" customHeight="1">
      <c r="A70" s="1158"/>
      <c r="B70" s="1259"/>
      <c r="C70" s="555"/>
      <c r="D70" s="556"/>
      <c r="E70" s="555"/>
      <c r="F70" s="556"/>
      <c r="G70" s="555"/>
      <c r="H70" s="556"/>
      <c r="I70" s="555"/>
      <c r="J70" s="556"/>
      <c r="K70" s="555"/>
      <c r="L70" s="556"/>
      <c r="M70" s="555"/>
      <c r="N70" s="556"/>
      <c r="O70" s="555"/>
      <c r="P70" s="556"/>
      <c r="Q70" s="555"/>
      <c r="R70" s="556"/>
      <c r="S70" s="555"/>
      <c r="T70" s="556"/>
      <c r="U70" s="555"/>
      <c r="V70" s="556"/>
      <c r="W70" s="555"/>
      <c r="X70" s="556"/>
      <c r="Y70" s="555"/>
      <c r="Z70" s="556"/>
      <c r="AA70" s="555"/>
      <c r="AB70" s="556"/>
      <c r="AC70" s="555"/>
      <c r="AD70" s="556"/>
      <c r="AE70" s="555"/>
      <c r="AF70" s="556"/>
      <c r="AG70" s="555"/>
      <c r="AH70" s="556"/>
      <c r="AI70" s="555"/>
      <c r="AJ70" s="556"/>
      <c r="AK70" s="555"/>
      <c r="AL70" s="556"/>
      <c r="AM70" s="555"/>
      <c r="AN70" s="556"/>
      <c r="AO70" s="555"/>
      <c r="AP70" s="556"/>
      <c r="AQ70" s="1258"/>
      <c r="AR70" s="558"/>
      <c r="AS70" s="1181"/>
    </row>
    <row r="71" spans="1:45" ht="35.25" customHeight="1">
      <c r="A71" s="1158"/>
      <c r="B71" s="1259"/>
      <c r="C71" s="555"/>
      <c r="D71" s="556"/>
      <c r="E71" s="555"/>
      <c r="F71" s="556"/>
      <c r="G71" s="555"/>
      <c r="H71" s="556"/>
      <c r="I71" s="555"/>
      <c r="J71" s="556"/>
      <c r="K71" s="555"/>
      <c r="L71" s="556"/>
      <c r="M71" s="555"/>
      <c r="N71" s="556"/>
      <c r="O71" s="555"/>
      <c r="P71" s="556"/>
      <c r="Q71" s="555"/>
      <c r="R71" s="556"/>
      <c r="S71" s="555"/>
      <c r="T71" s="556"/>
      <c r="U71" s="555"/>
      <c r="V71" s="556"/>
      <c r="W71" s="555"/>
      <c r="X71" s="556"/>
      <c r="Y71" s="555"/>
      <c r="Z71" s="556"/>
      <c r="AA71" s="555"/>
      <c r="AB71" s="556"/>
      <c r="AC71" s="555"/>
      <c r="AD71" s="556"/>
      <c r="AE71" s="555"/>
      <c r="AF71" s="556"/>
      <c r="AG71" s="555"/>
      <c r="AH71" s="556"/>
      <c r="AI71" s="555"/>
      <c r="AJ71" s="556"/>
      <c r="AK71" s="555"/>
      <c r="AL71" s="556"/>
      <c r="AM71" s="555"/>
      <c r="AN71" s="556"/>
      <c r="AO71" s="555"/>
      <c r="AP71" s="556"/>
      <c r="AQ71" s="1258"/>
      <c r="AR71" s="558"/>
      <c r="AS71" s="1181"/>
    </row>
    <row r="72" spans="1:45" ht="35.25" customHeight="1">
      <c r="A72" s="1158"/>
      <c r="B72" s="1259"/>
      <c r="C72" s="555"/>
      <c r="D72" s="556"/>
      <c r="E72" s="555"/>
      <c r="F72" s="556"/>
      <c r="G72" s="555"/>
      <c r="H72" s="556"/>
      <c r="I72" s="555"/>
      <c r="J72" s="556"/>
      <c r="K72" s="555"/>
      <c r="L72" s="556"/>
      <c r="M72" s="555"/>
      <c r="N72" s="556"/>
      <c r="O72" s="555"/>
      <c r="P72" s="556"/>
      <c r="Q72" s="555"/>
      <c r="R72" s="556"/>
      <c r="S72" s="555"/>
      <c r="T72" s="556"/>
      <c r="U72" s="555"/>
      <c r="V72" s="556"/>
      <c r="W72" s="555"/>
      <c r="X72" s="556"/>
      <c r="Y72" s="555"/>
      <c r="Z72" s="556"/>
      <c r="AA72" s="555"/>
      <c r="AB72" s="556"/>
      <c r="AC72" s="555"/>
      <c r="AD72" s="556"/>
      <c r="AE72" s="555"/>
      <c r="AF72" s="556"/>
      <c r="AG72" s="555"/>
      <c r="AH72" s="556"/>
      <c r="AI72" s="555"/>
      <c r="AJ72" s="556"/>
      <c r="AK72" s="555"/>
      <c r="AL72" s="556"/>
      <c r="AM72" s="555"/>
      <c r="AN72" s="556"/>
      <c r="AO72" s="555"/>
      <c r="AP72" s="556"/>
      <c r="AQ72" s="1258"/>
      <c r="AR72" s="558"/>
      <c r="AS72" s="1181"/>
    </row>
    <row r="73" spans="1:45" ht="35.25" customHeight="1">
      <c r="A73" s="1260"/>
      <c r="B73" s="1261" t="str">
        <f>入力シート!E11</f>
        <v/>
      </c>
      <c r="C73" s="555"/>
      <c r="D73" s="556"/>
      <c r="E73" s="555"/>
      <c r="F73" s="556"/>
      <c r="G73" s="555"/>
      <c r="H73" s="556"/>
      <c r="I73" s="555"/>
      <c r="J73" s="556"/>
      <c r="K73" s="555"/>
      <c r="L73" s="556"/>
      <c r="M73" s="555"/>
      <c r="N73" s="556"/>
      <c r="O73" s="555"/>
      <c r="P73" s="556"/>
      <c r="Q73" s="555"/>
      <c r="R73" s="556"/>
      <c r="S73" s="555"/>
      <c r="T73" s="556"/>
      <c r="U73" s="555"/>
      <c r="V73" s="556"/>
      <c r="W73" s="555"/>
      <c r="X73" s="556"/>
      <c r="Y73" s="555"/>
      <c r="Z73" s="556"/>
      <c r="AA73" s="555"/>
      <c r="AB73" s="556"/>
      <c r="AC73" s="555"/>
      <c r="AD73" s="556"/>
      <c r="AE73" s="555"/>
      <c r="AF73" s="556"/>
      <c r="AG73" s="555"/>
      <c r="AH73" s="556"/>
      <c r="AI73" s="555"/>
      <c r="AJ73" s="556"/>
      <c r="AK73" s="555"/>
      <c r="AL73" s="556"/>
      <c r="AM73" s="555"/>
      <c r="AN73" s="556"/>
      <c r="AO73" s="555"/>
      <c r="AP73" s="556"/>
      <c r="AQ73" s="1258"/>
      <c r="AR73" s="558"/>
      <c r="AS73" s="1181"/>
    </row>
    <row r="74" spans="1:45" ht="35.25" customHeight="1">
      <c r="A74" s="1260"/>
      <c r="B74" s="1261"/>
      <c r="C74" s="555"/>
      <c r="D74" s="556"/>
      <c r="E74" s="555"/>
      <c r="F74" s="556"/>
      <c r="G74" s="555"/>
      <c r="H74" s="556"/>
      <c r="I74" s="555"/>
      <c r="J74" s="556"/>
      <c r="K74" s="555"/>
      <c r="L74" s="556"/>
      <c r="M74" s="555"/>
      <c r="N74" s="556"/>
      <c r="O74" s="555"/>
      <c r="P74" s="556"/>
      <c r="Q74" s="555"/>
      <c r="R74" s="556"/>
      <c r="S74" s="555"/>
      <c r="T74" s="556"/>
      <c r="U74" s="555"/>
      <c r="V74" s="556"/>
      <c r="W74" s="555"/>
      <c r="X74" s="556"/>
      <c r="Y74" s="555"/>
      <c r="Z74" s="556"/>
      <c r="AA74" s="555"/>
      <c r="AB74" s="556"/>
      <c r="AC74" s="555"/>
      <c r="AD74" s="556"/>
      <c r="AE74" s="555"/>
      <c r="AF74" s="556"/>
      <c r="AG74" s="555"/>
      <c r="AH74" s="556"/>
      <c r="AI74" s="555"/>
      <c r="AJ74" s="556"/>
      <c r="AK74" s="555"/>
      <c r="AL74" s="556"/>
      <c r="AM74" s="555"/>
      <c r="AN74" s="556"/>
      <c r="AO74" s="555"/>
      <c r="AP74" s="556"/>
      <c r="AQ74" s="1258"/>
      <c r="AR74" s="558"/>
      <c r="AS74" s="1181"/>
    </row>
    <row r="75" spans="1:45" ht="35.25" customHeight="1">
      <c r="A75" s="1260"/>
      <c r="B75" s="1261"/>
      <c r="C75" s="555"/>
      <c r="D75" s="556"/>
      <c r="E75" s="555"/>
      <c r="F75" s="556"/>
      <c r="G75" s="555"/>
      <c r="H75" s="556"/>
      <c r="I75" s="555"/>
      <c r="J75" s="556"/>
      <c r="K75" s="555"/>
      <c r="L75" s="556"/>
      <c r="M75" s="555"/>
      <c r="N75" s="556"/>
      <c r="O75" s="555"/>
      <c r="P75" s="556"/>
      <c r="Q75" s="555"/>
      <c r="R75" s="556"/>
      <c r="S75" s="555"/>
      <c r="T75" s="556"/>
      <c r="U75" s="555"/>
      <c r="V75" s="556"/>
      <c r="W75" s="555"/>
      <c r="X75" s="556"/>
      <c r="Y75" s="555"/>
      <c r="Z75" s="556"/>
      <c r="AA75" s="555"/>
      <c r="AB75" s="556"/>
      <c r="AC75" s="555"/>
      <c r="AD75" s="556"/>
      <c r="AE75" s="555"/>
      <c r="AF75" s="556"/>
      <c r="AG75" s="555"/>
      <c r="AH75" s="556"/>
      <c r="AI75" s="555"/>
      <c r="AJ75" s="556"/>
      <c r="AK75" s="555"/>
      <c r="AL75" s="556"/>
      <c r="AM75" s="555"/>
      <c r="AN75" s="556"/>
      <c r="AO75" s="555"/>
      <c r="AP75" s="556"/>
      <c r="AQ75" s="1258"/>
      <c r="AR75" s="558"/>
      <c r="AS75" s="1181"/>
    </row>
    <row r="76" spans="1:45" ht="35.25" customHeight="1">
      <c r="A76" s="1260"/>
      <c r="B76" s="1261"/>
      <c r="C76" s="555"/>
      <c r="D76" s="556"/>
      <c r="E76" s="555"/>
      <c r="F76" s="556"/>
      <c r="G76" s="555"/>
      <c r="H76" s="556"/>
      <c r="I76" s="555"/>
      <c r="J76" s="556"/>
      <c r="K76" s="555"/>
      <c r="L76" s="556"/>
      <c r="M76" s="555"/>
      <c r="N76" s="556"/>
      <c r="O76" s="555"/>
      <c r="P76" s="556"/>
      <c r="Q76" s="555"/>
      <c r="R76" s="556"/>
      <c r="S76" s="555"/>
      <c r="T76" s="556"/>
      <c r="U76" s="555"/>
      <c r="V76" s="556"/>
      <c r="W76" s="555"/>
      <c r="X76" s="556"/>
      <c r="Y76" s="555"/>
      <c r="Z76" s="556"/>
      <c r="AA76" s="555"/>
      <c r="AB76" s="556"/>
      <c r="AC76" s="555"/>
      <c r="AD76" s="556"/>
      <c r="AE76" s="555"/>
      <c r="AF76" s="556"/>
      <c r="AG76" s="555"/>
      <c r="AH76" s="556"/>
      <c r="AI76" s="555"/>
      <c r="AJ76" s="556"/>
      <c r="AK76" s="555"/>
      <c r="AL76" s="556"/>
      <c r="AM76" s="555"/>
      <c r="AN76" s="556"/>
      <c r="AO76" s="555"/>
      <c r="AP76" s="556"/>
      <c r="AQ76" s="1258"/>
      <c r="AR76" s="558"/>
      <c r="AS76" s="1181"/>
    </row>
    <row r="77" spans="1:45" ht="35.25" customHeight="1">
      <c r="A77" s="1260"/>
      <c r="B77" s="1261"/>
      <c r="C77" s="555"/>
      <c r="D77" s="556"/>
      <c r="E77" s="555"/>
      <c r="F77" s="556"/>
      <c r="G77" s="555"/>
      <c r="H77" s="556"/>
      <c r="I77" s="555"/>
      <c r="J77" s="556"/>
      <c r="K77" s="555"/>
      <c r="L77" s="556"/>
      <c r="M77" s="555"/>
      <c r="N77" s="556"/>
      <c r="O77" s="555"/>
      <c r="P77" s="556"/>
      <c r="Q77" s="555"/>
      <c r="R77" s="556"/>
      <c r="S77" s="555"/>
      <c r="T77" s="556"/>
      <c r="U77" s="555"/>
      <c r="V77" s="556"/>
      <c r="W77" s="555"/>
      <c r="X77" s="556"/>
      <c r="Y77" s="555"/>
      <c r="Z77" s="556"/>
      <c r="AA77" s="555"/>
      <c r="AB77" s="556"/>
      <c r="AC77" s="555"/>
      <c r="AD77" s="556"/>
      <c r="AE77" s="555"/>
      <c r="AF77" s="556"/>
      <c r="AG77" s="555"/>
      <c r="AH77" s="556"/>
      <c r="AI77" s="555"/>
      <c r="AJ77" s="556"/>
      <c r="AK77" s="555"/>
      <c r="AL77" s="556"/>
      <c r="AM77" s="555"/>
      <c r="AN77" s="556"/>
      <c r="AO77" s="555"/>
      <c r="AP77" s="556"/>
      <c r="AQ77" s="1258"/>
      <c r="AR77" s="558"/>
      <c r="AS77" s="1181"/>
    </row>
    <row r="78" spans="1:45" ht="35.25" customHeight="1">
      <c r="A78" s="1260"/>
      <c r="B78" s="1261"/>
      <c r="C78" s="555"/>
      <c r="D78" s="556"/>
      <c r="E78" s="555"/>
      <c r="F78" s="556"/>
      <c r="G78" s="555"/>
      <c r="H78" s="556"/>
      <c r="I78" s="555"/>
      <c r="J78" s="556"/>
      <c r="K78" s="555"/>
      <c r="L78" s="556"/>
      <c r="M78" s="555"/>
      <c r="N78" s="556"/>
      <c r="O78" s="555"/>
      <c r="P78" s="556"/>
      <c r="Q78" s="555"/>
      <c r="R78" s="556"/>
      <c r="S78" s="555"/>
      <c r="T78" s="556"/>
      <c r="U78" s="555"/>
      <c r="V78" s="556"/>
      <c r="W78" s="555"/>
      <c r="X78" s="556"/>
      <c r="Y78" s="555"/>
      <c r="Z78" s="556"/>
      <c r="AA78" s="555"/>
      <c r="AB78" s="556"/>
      <c r="AC78" s="555"/>
      <c r="AD78" s="556"/>
      <c r="AE78" s="555"/>
      <c r="AF78" s="556"/>
      <c r="AG78" s="555"/>
      <c r="AH78" s="556"/>
      <c r="AI78" s="555"/>
      <c r="AJ78" s="556"/>
      <c r="AK78" s="555"/>
      <c r="AL78" s="556"/>
      <c r="AM78" s="555"/>
      <c r="AN78" s="556"/>
      <c r="AO78" s="555"/>
      <c r="AP78" s="556"/>
      <c r="AQ78" s="1258"/>
      <c r="AR78" s="558"/>
      <c r="AS78" s="1181"/>
    </row>
    <row r="79" spans="1:45" ht="35.25" customHeight="1">
      <c r="A79" s="1260"/>
      <c r="B79" s="1261"/>
      <c r="C79" s="555"/>
      <c r="D79" s="556"/>
      <c r="E79" s="555"/>
      <c r="F79" s="556"/>
      <c r="G79" s="555"/>
      <c r="H79" s="556"/>
      <c r="I79" s="555"/>
      <c r="J79" s="556"/>
      <c r="K79" s="555"/>
      <c r="L79" s="556"/>
      <c r="M79" s="555"/>
      <c r="N79" s="556"/>
      <c r="O79" s="555"/>
      <c r="P79" s="556"/>
      <c r="Q79" s="555"/>
      <c r="R79" s="556"/>
      <c r="S79" s="555"/>
      <c r="T79" s="556"/>
      <c r="U79" s="555"/>
      <c r="V79" s="556"/>
      <c r="W79" s="555"/>
      <c r="X79" s="556"/>
      <c r="Y79" s="555"/>
      <c r="Z79" s="556"/>
      <c r="AA79" s="555"/>
      <c r="AB79" s="556"/>
      <c r="AC79" s="555"/>
      <c r="AD79" s="556"/>
      <c r="AE79" s="555"/>
      <c r="AF79" s="556"/>
      <c r="AG79" s="555"/>
      <c r="AH79" s="556"/>
      <c r="AI79" s="555"/>
      <c r="AJ79" s="556"/>
      <c r="AK79" s="555"/>
      <c r="AL79" s="556"/>
      <c r="AM79" s="555"/>
      <c r="AN79" s="556"/>
      <c r="AO79" s="555"/>
      <c r="AP79" s="556"/>
      <c r="AQ79" s="1258"/>
      <c r="AR79" s="558"/>
      <c r="AS79" s="1181"/>
    </row>
    <row r="80" spans="1:45" ht="35.25" customHeight="1">
      <c r="A80" s="1260"/>
      <c r="B80" s="1261"/>
      <c r="C80" s="555"/>
      <c r="D80" s="556"/>
      <c r="E80" s="555"/>
      <c r="F80" s="556"/>
      <c r="G80" s="555"/>
      <c r="H80" s="556"/>
      <c r="I80" s="555"/>
      <c r="J80" s="556"/>
      <c r="K80" s="555"/>
      <c r="L80" s="556"/>
      <c r="M80" s="555"/>
      <c r="N80" s="556"/>
      <c r="O80" s="555"/>
      <c r="P80" s="556"/>
      <c r="Q80" s="555"/>
      <c r="R80" s="556"/>
      <c r="S80" s="555"/>
      <c r="T80" s="556"/>
      <c r="U80" s="555"/>
      <c r="V80" s="556"/>
      <c r="W80" s="555"/>
      <c r="X80" s="556"/>
      <c r="Y80" s="555"/>
      <c r="Z80" s="556"/>
      <c r="AA80" s="555"/>
      <c r="AB80" s="556"/>
      <c r="AC80" s="555"/>
      <c r="AD80" s="556"/>
      <c r="AE80" s="555"/>
      <c r="AF80" s="556"/>
      <c r="AG80" s="555"/>
      <c r="AH80" s="556"/>
      <c r="AI80" s="555"/>
      <c r="AJ80" s="556"/>
      <c r="AK80" s="555"/>
      <c r="AL80" s="556"/>
      <c r="AM80" s="555"/>
      <c r="AN80" s="556"/>
      <c r="AO80" s="555"/>
      <c r="AP80" s="556"/>
      <c r="AQ80" s="1258"/>
      <c r="AR80" s="558"/>
      <c r="AS80" s="1181"/>
    </row>
    <row r="81" spans="1:45" ht="15" customHeight="1">
      <c r="A81" s="550" t="s">
        <v>1198</v>
      </c>
      <c r="C81" s="533"/>
      <c r="D81" s="551"/>
      <c r="E81" s="551" t="s">
        <v>1119</v>
      </c>
      <c r="AS81" s="1181" t="s">
        <v>1199</v>
      </c>
    </row>
    <row r="82" spans="1:45" ht="35.25" customHeight="1">
      <c r="A82" s="1181" t="s">
        <v>1202</v>
      </c>
      <c r="B82" s="1181" t="s">
        <v>1204</v>
      </c>
      <c r="C82" s="1262" t="s">
        <v>1203</v>
      </c>
      <c r="D82" s="1262" t="s">
        <v>1120</v>
      </c>
      <c r="E82" s="1262" t="s">
        <v>1121</v>
      </c>
      <c r="F82" s="559"/>
      <c r="G82" s="560"/>
      <c r="H82" s="559"/>
      <c r="I82" s="560"/>
      <c r="J82" s="559"/>
      <c r="K82" s="560"/>
      <c r="L82" s="559"/>
      <c r="M82" s="560"/>
      <c r="N82" s="559"/>
      <c r="O82" s="560"/>
      <c r="P82" s="559"/>
      <c r="Q82" s="560"/>
      <c r="R82" s="559"/>
      <c r="S82" s="560"/>
      <c r="T82" s="559"/>
      <c r="U82" s="1264" t="s">
        <v>1122</v>
      </c>
      <c r="V82" s="561"/>
      <c r="W82" s="555"/>
      <c r="X82" s="556"/>
      <c r="Y82" s="555"/>
      <c r="Z82" s="556"/>
      <c r="AA82" s="555"/>
      <c r="AB82" s="556"/>
      <c r="AC82" s="555"/>
      <c r="AD82" s="556"/>
      <c r="AE82" s="555"/>
      <c r="AF82" s="556"/>
      <c r="AG82" s="555"/>
      <c r="AH82" s="556"/>
      <c r="AI82" s="555"/>
      <c r="AJ82" s="556"/>
      <c r="AK82" s="555"/>
      <c r="AL82" s="556"/>
      <c r="AM82" s="555"/>
      <c r="AN82" s="556"/>
      <c r="AO82" s="555"/>
      <c r="AP82" s="556"/>
      <c r="AQ82" s="1258" t="s">
        <v>1115</v>
      </c>
      <c r="AR82" s="1181" t="s">
        <v>599</v>
      </c>
      <c r="AS82" s="1181"/>
    </row>
    <row r="83" spans="1:45" ht="35.25" customHeight="1">
      <c r="A83" s="1181"/>
      <c r="B83" s="1181"/>
      <c r="C83" s="1262"/>
      <c r="D83" s="1263"/>
      <c r="E83" s="1263"/>
      <c r="F83" s="559"/>
      <c r="G83"/>
      <c r="H83" s="1267"/>
      <c r="I83" s="560"/>
      <c r="J83" s="559"/>
      <c r="K83" s="560"/>
      <c r="L83" s="559"/>
      <c r="M83" s="560"/>
      <c r="N83" s="559"/>
      <c r="O83" s="560"/>
      <c r="P83" s="559"/>
      <c r="Q83" s="560"/>
      <c r="R83" s="559"/>
      <c r="S83" s="1268" t="s">
        <v>1395</v>
      </c>
      <c r="T83" s="1268"/>
      <c r="U83" s="1264"/>
      <c r="V83" s="561"/>
      <c r="W83" s="555"/>
      <c r="X83" s="556"/>
      <c r="Y83" s="555"/>
      <c r="Z83" s="556"/>
      <c r="AA83" s="555"/>
      <c r="AB83" s="556"/>
      <c r="AC83" s="555"/>
      <c r="AD83" s="556"/>
      <c r="AE83" s="555"/>
      <c r="AF83" s="556"/>
      <c r="AG83" s="555"/>
      <c r="AH83" s="556"/>
      <c r="AI83" s="555"/>
      <c r="AJ83" s="556"/>
      <c r="AK83" s="555"/>
      <c r="AL83" s="556"/>
      <c r="AM83" s="555"/>
      <c r="AN83" s="556"/>
      <c r="AO83" s="555"/>
      <c r="AP83" s="556"/>
      <c r="AQ83" s="1258"/>
      <c r="AR83" s="1181"/>
      <c r="AS83" s="1181"/>
    </row>
    <row r="84" spans="1:45" ht="35.25" customHeight="1">
      <c r="A84" s="1181"/>
      <c r="B84" s="1181"/>
      <c r="C84" s="1262"/>
      <c r="D84" s="1263"/>
      <c r="E84" s="1263"/>
      <c r="F84" s="559"/>
      <c r="G84"/>
      <c r="H84" s="1267"/>
      <c r="I84"/>
      <c r="J84" s="559"/>
      <c r="K84" s="560"/>
      <c r="L84" s="562"/>
      <c r="M84" s="563"/>
      <c r="N84" s="1269" t="s">
        <v>1123</v>
      </c>
      <c r="O84" s="1265"/>
      <c r="P84" s="562"/>
      <c r="Q84" s="1259" t="s">
        <v>593</v>
      </c>
      <c r="R84" s="559"/>
      <c r="S84" s="1268"/>
      <c r="T84" s="1268"/>
      <c r="U84" s="1264"/>
      <c r="V84" s="561"/>
      <c r="W84" s="555"/>
      <c r="X84" s="556"/>
      <c r="Y84" s="555"/>
      <c r="Z84" s="556"/>
      <c r="AA84" s="555"/>
      <c r="AB84" s="556"/>
      <c r="AC84" s="555"/>
      <c r="AD84" s="556"/>
      <c r="AE84" s="555"/>
      <c r="AF84" s="556"/>
      <c r="AG84" s="555"/>
      <c r="AH84" s="556"/>
      <c r="AI84" s="555"/>
      <c r="AJ84" s="556"/>
      <c r="AK84" s="555"/>
      <c r="AL84" s="556"/>
      <c r="AM84" s="555"/>
      <c r="AN84" s="556"/>
      <c r="AO84" s="555"/>
      <c r="AP84" s="556"/>
      <c r="AQ84" s="1258"/>
      <c r="AR84" s="558"/>
      <c r="AS84" s="1181"/>
    </row>
    <row r="85" spans="1:45" ht="35.25" customHeight="1">
      <c r="A85" s="1181"/>
      <c r="B85" s="1181"/>
      <c r="C85" s="1262"/>
      <c r="D85" s="1263"/>
      <c r="E85" s="1263"/>
      <c r="F85" s="559"/>
      <c r="G85"/>
      <c r="H85" s="1267"/>
      <c r="I85"/>
      <c r="J85" s="559"/>
      <c r="K85" s="560"/>
      <c r="L85" s="562"/>
      <c r="M85" s="1265"/>
      <c r="N85" s="1269"/>
      <c r="O85" s="1265"/>
      <c r="P85" s="562"/>
      <c r="Q85" s="1259"/>
      <c r="R85" s="559"/>
      <c r="S85" s="1268"/>
      <c r="T85" s="1268"/>
      <c r="U85" s="1264"/>
      <c r="V85" s="561"/>
      <c r="W85" s="555"/>
      <c r="X85" s="556"/>
      <c r="Y85" s="555"/>
      <c r="Z85" s="556"/>
      <c r="AA85" s="555"/>
      <c r="AB85" s="556"/>
      <c r="AC85" s="555"/>
      <c r="AD85" s="556"/>
      <c r="AE85" s="555"/>
      <c r="AF85" s="556"/>
      <c r="AG85" s="555"/>
      <c r="AH85" s="556"/>
      <c r="AI85" s="555"/>
      <c r="AJ85" s="556"/>
      <c r="AK85" s="555"/>
      <c r="AL85" s="556"/>
      <c r="AM85" s="555"/>
      <c r="AN85" s="556"/>
      <c r="AO85" s="555"/>
      <c r="AP85" s="556"/>
      <c r="AQ85" s="1258"/>
      <c r="AR85" s="558"/>
      <c r="AS85" s="1181"/>
    </row>
    <row r="86" spans="1:45" ht="35.25" customHeight="1">
      <c r="A86" s="1181"/>
      <c r="B86" s="1181"/>
      <c r="C86" s="1262"/>
      <c r="D86" s="1263"/>
      <c r="E86" s="1263"/>
      <c r="F86" s="559"/>
      <c r="G86"/>
      <c r="H86" s="1267"/>
      <c r="I86"/>
      <c r="J86" s="559"/>
      <c r="K86" s="1265" t="s">
        <v>1124</v>
      </c>
      <c r="L86" s="562"/>
      <c r="M86" s="1265"/>
      <c r="N86" s="1269"/>
      <c r="O86" s="1265"/>
      <c r="P86" s="562"/>
      <c r="Q86" s="1259"/>
      <c r="R86" s="559"/>
      <c r="S86" s="1268"/>
      <c r="T86" s="1268"/>
      <c r="U86" s="1264"/>
      <c r="V86" s="561"/>
      <c r="W86" s="555"/>
      <c r="X86" s="556"/>
      <c r="Y86" s="555"/>
      <c r="Z86" s="556"/>
      <c r="AA86" s="555"/>
      <c r="AB86" s="556"/>
      <c r="AC86" s="555"/>
      <c r="AD86" s="556"/>
      <c r="AE86" s="555"/>
      <c r="AF86" s="556"/>
      <c r="AG86" s="555"/>
      <c r="AH86" s="556"/>
      <c r="AI86" s="555"/>
      <c r="AJ86" s="556"/>
      <c r="AK86" s="555"/>
      <c r="AL86" s="556"/>
      <c r="AM86" s="555"/>
      <c r="AN86" s="556"/>
      <c r="AO86" s="555"/>
      <c r="AP86" s="556"/>
      <c r="AQ86" s="1258"/>
      <c r="AR86" s="558"/>
      <c r="AS86" s="1181"/>
    </row>
    <row r="87" spans="1:45" ht="35.25" customHeight="1">
      <c r="A87" s="1181"/>
      <c r="B87" s="1181"/>
      <c r="C87" s="1262"/>
      <c r="D87" s="1263"/>
      <c r="E87" s="1263"/>
      <c r="F87" s="559"/>
      <c r="G87"/>
      <c r="H87" s="1267"/>
      <c r="I87"/>
      <c r="J87" s="559"/>
      <c r="K87" s="1265"/>
      <c r="L87" s="562"/>
      <c r="M87" s="1265"/>
      <c r="N87" s="1269"/>
      <c r="O87" s="1265"/>
      <c r="P87" s="562"/>
      <c r="Q87" s="1259"/>
      <c r="R87" s="559"/>
      <c r="S87" s="1268"/>
      <c r="T87" s="1268"/>
      <c r="U87" s="560"/>
      <c r="V87" s="561"/>
      <c r="W87" s="555"/>
      <c r="X87" s="556"/>
      <c r="Y87" s="555"/>
      <c r="Z87" s="556"/>
      <c r="AA87" s="555"/>
      <c r="AB87" s="556"/>
      <c r="AC87" s="555"/>
      <c r="AD87" s="556"/>
      <c r="AE87" s="555"/>
      <c r="AF87" s="556"/>
      <c r="AG87" s="555"/>
      <c r="AH87" s="556"/>
      <c r="AI87" s="555"/>
      <c r="AJ87" s="556"/>
      <c r="AK87" s="555"/>
      <c r="AL87" s="556"/>
      <c r="AM87" s="555"/>
      <c r="AN87" s="556"/>
      <c r="AO87" s="555"/>
      <c r="AP87" s="556"/>
      <c r="AQ87" s="1258"/>
      <c r="AR87" s="558"/>
      <c r="AS87" s="1181"/>
    </row>
    <row r="88" spans="1:45" ht="35.25" customHeight="1">
      <c r="A88" s="1181"/>
      <c r="B88" s="1181"/>
      <c r="C88" s="1262"/>
      <c r="D88" s="1263"/>
      <c r="E88" s="1263"/>
      <c r="F88" s="559"/>
      <c r="G88"/>
      <c r="H88" s="1267"/>
      <c r="I88"/>
      <c r="J88" s="559"/>
      <c r="K88" s="560"/>
      <c r="L88" s="559"/>
      <c r="M88" s="560"/>
      <c r="N88" s="560"/>
      <c r="O88" s="564"/>
      <c r="P88" s="559"/>
      <c r="Q88" s="1259"/>
      <c r="R88" s="559"/>
      <c r="S88" s="1268"/>
      <c r="T88" s="1268"/>
      <c r="U88" s="560"/>
      <c r="V88" s="561"/>
      <c r="W88" s="555"/>
      <c r="X88" s="556"/>
      <c r="Y88" s="555"/>
      <c r="Z88" s="556"/>
      <c r="AA88" s="555"/>
      <c r="AB88" s="556"/>
      <c r="AC88" s="555"/>
      <c r="AD88" s="556"/>
      <c r="AE88" s="555"/>
      <c r="AF88" s="556"/>
      <c r="AG88" s="555"/>
      <c r="AH88" s="556"/>
      <c r="AI88" s="555"/>
      <c r="AJ88" s="556"/>
      <c r="AK88" s="555"/>
      <c r="AL88" s="556"/>
      <c r="AM88" s="555"/>
      <c r="AN88" s="556"/>
      <c r="AO88" s="555"/>
      <c r="AP88" s="556"/>
      <c r="AQ88" s="1258"/>
      <c r="AR88" s="558"/>
      <c r="AS88" s="1181"/>
    </row>
    <row r="89" spans="1:45" ht="35.25" customHeight="1">
      <c r="A89" s="1181"/>
      <c r="B89" s="1181"/>
      <c r="C89" s="1262"/>
      <c r="D89" s="1263"/>
      <c r="E89" s="1263"/>
      <c r="F89" s="559"/>
      <c r="G89"/>
      <c r="H89" s="565" t="s">
        <v>515</v>
      </c>
      <c r="I89"/>
      <c r="J89" s="559"/>
      <c r="K89" s="1266"/>
      <c r="L89" s="559"/>
      <c r="M89" s="1268"/>
      <c r="N89" s="1270"/>
      <c r="O89" s="1271" t="str">
        <f>[1]入力シート!C14</f>
        <v/>
      </c>
      <c r="P89" s="559"/>
      <c r="Q89" s="1261" t="str">
        <f>入力シート!E11</f>
        <v/>
      </c>
      <c r="R89" s="559"/>
      <c r="S89" s="560"/>
      <c r="T89" s="559"/>
      <c r="U89" s="560"/>
      <c r="V89" s="561"/>
      <c r="W89" s="555"/>
      <c r="X89" s="556"/>
      <c r="Y89" s="555"/>
      <c r="Z89" s="556"/>
      <c r="AA89" s="555"/>
      <c r="AB89" s="556"/>
      <c r="AC89" s="555"/>
      <c r="AD89" s="556"/>
      <c r="AE89" s="555"/>
      <c r="AF89" s="556"/>
      <c r="AG89" s="555"/>
      <c r="AH89" s="556"/>
      <c r="AI89" s="555"/>
      <c r="AJ89" s="556"/>
      <c r="AK89" s="555"/>
      <c r="AL89" s="556"/>
      <c r="AM89" s="555"/>
      <c r="AN89" s="556"/>
      <c r="AO89" s="555"/>
      <c r="AP89" s="556"/>
      <c r="AQ89" s="1258"/>
      <c r="AR89" s="558"/>
      <c r="AS89" s="1181"/>
    </row>
    <row r="90" spans="1:45" ht="35.25" customHeight="1">
      <c r="A90" s="1181"/>
      <c r="B90" s="1181"/>
      <c r="C90" s="1262"/>
      <c r="D90" s="1263"/>
      <c r="E90" s="1263"/>
      <c r="F90" s="559"/>
      <c r="G90" s="560"/>
      <c r="H90" s="559"/>
      <c r="I90"/>
      <c r="J90" s="559"/>
      <c r="K90" s="1266"/>
      <c r="L90" s="559"/>
      <c r="M90" s="1268"/>
      <c r="N90" s="1270"/>
      <c r="O90" s="1271"/>
      <c r="P90" s="559"/>
      <c r="Q90" s="1261"/>
      <c r="R90" s="559"/>
      <c r="S90" s="560"/>
      <c r="T90" s="559"/>
      <c r="U90" s="560"/>
      <c r="V90" s="561"/>
      <c r="W90" s="555"/>
      <c r="X90" s="556"/>
      <c r="Y90" s="555"/>
      <c r="Z90" s="556"/>
      <c r="AA90" s="555"/>
      <c r="AB90" s="556"/>
      <c r="AC90" s="555"/>
      <c r="AD90" s="556"/>
      <c r="AE90" s="555"/>
      <c r="AF90" s="556"/>
      <c r="AG90" s="555"/>
      <c r="AH90" s="556"/>
      <c r="AI90" s="555"/>
      <c r="AJ90" s="556"/>
      <c r="AK90" s="555"/>
      <c r="AL90" s="556"/>
      <c r="AM90" s="555"/>
      <c r="AN90" s="556"/>
      <c r="AO90" s="555"/>
      <c r="AP90" s="556"/>
      <c r="AQ90" s="1258"/>
      <c r="AR90" s="558"/>
      <c r="AS90" s="1181"/>
    </row>
    <row r="91" spans="1:45" ht="35.25" customHeight="1">
      <c r="A91" s="1181"/>
      <c r="B91" s="1181"/>
      <c r="C91" s="1262"/>
      <c r="D91" s="1263"/>
      <c r="E91" s="1263"/>
      <c r="F91" s="559"/>
      <c r="G91" s="560"/>
      <c r="H91" s="559"/>
      <c r="I91"/>
      <c r="J91" s="559"/>
      <c r="K91" s="1266"/>
      <c r="L91" s="559"/>
      <c r="M91" s="1268"/>
      <c r="N91" s="1270"/>
      <c r="O91" s="1271"/>
      <c r="P91" s="559"/>
      <c r="Q91" s="1261"/>
      <c r="R91" s="559"/>
      <c r="S91" s="560"/>
      <c r="T91" s="559"/>
      <c r="U91" s="560"/>
      <c r="V91" s="561"/>
      <c r="W91" s="555"/>
      <c r="X91" s="556"/>
      <c r="Y91" s="555"/>
      <c r="Z91" s="556"/>
      <c r="AA91" s="555"/>
      <c r="AB91" s="556"/>
      <c r="AC91" s="555"/>
      <c r="AD91" s="556"/>
      <c r="AE91" s="555"/>
      <c r="AF91" s="556"/>
      <c r="AG91" s="555"/>
      <c r="AH91" s="556"/>
      <c r="AI91" s="555"/>
      <c r="AJ91" s="556"/>
      <c r="AK91" s="555"/>
      <c r="AL91" s="556"/>
      <c r="AM91" s="555"/>
      <c r="AN91" s="556"/>
      <c r="AO91" s="555"/>
      <c r="AP91" s="556"/>
      <c r="AQ91" s="1258"/>
      <c r="AR91" s="558"/>
      <c r="AS91" s="1181"/>
    </row>
    <row r="92" spans="1:45" ht="35.25" customHeight="1">
      <c r="A92" s="1181"/>
      <c r="B92" s="1181"/>
      <c r="C92" s="1262"/>
      <c r="D92" s="1263"/>
      <c r="E92" s="1263"/>
      <c r="F92" s="559"/>
      <c r="G92" s="560"/>
      <c r="H92" s="559"/>
      <c r="I92"/>
      <c r="J92" s="559"/>
      <c r="K92" s="1266"/>
      <c r="L92" s="559"/>
      <c r="M92" s="1268"/>
      <c r="N92" s="1270"/>
      <c r="O92" s="1271"/>
      <c r="P92" s="559"/>
      <c r="Q92" s="1261"/>
      <c r="R92" s="559"/>
      <c r="S92" s="560"/>
      <c r="T92" s="559"/>
      <c r="U92" s="560"/>
      <c r="V92" s="561"/>
      <c r="W92" s="555"/>
      <c r="X92" s="556"/>
      <c r="Y92" s="555"/>
      <c r="Z92" s="556"/>
      <c r="AA92" s="555"/>
      <c r="AB92" s="556"/>
      <c r="AC92" s="555"/>
      <c r="AD92" s="556"/>
      <c r="AE92" s="555"/>
      <c r="AF92" s="556"/>
      <c r="AG92" s="555"/>
      <c r="AH92" s="556"/>
      <c r="AI92" s="555"/>
      <c r="AJ92" s="556"/>
      <c r="AK92" s="555"/>
      <c r="AL92" s="556"/>
      <c r="AM92" s="555"/>
      <c r="AN92" s="556"/>
      <c r="AO92" s="555"/>
      <c r="AP92" s="556"/>
      <c r="AQ92" s="1258"/>
      <c r="AR92" s="558"/>
      <c r="AS92" s="1181"/>
    </row>
    <row r="93" spans="1:45" ht="35.25" customHeight="1">
      <c r="A93" s="1181"/>
      <c r="B93" s="1181"/>
      <c r="C93" s="1262"/>
      <c r="D93" s="1263"/>
      <c r="E93" s="1263"/>
      <c r="F93" s="559"/>
      <c r="G93" s="560"/>
      <c r="H93" s="559"/>
      <c r="I93"/>
      <c r="J93" s="559"/>
      <c r="K93" s="1266"/>
      <c r="L93" s="559"/>
      <c r="M93" s="1268"/>
      <c r="N93" s="1270"/>
      <c r="O93" s="1271"/>
      <c r="P93" s="559"/>
      <c r="Q93" s="1261"/>
      <c r="R93" s="559"/>
      <c r="S93" s="560"/>
      <c r="T93" s="559"/>
      <c r="U93" s="560"/>
      <c r="V93" s="561"/>
      <c r="W93" s="555"/>
      <c r="X93" s="556"/>
      <c r="Y93" s="555"/>
      <c r="Z93" s="556"/>
      <c r="AA93" s="555"/>
      <c r="AB93" s="556"/>
      <c r="AC93" s="555"/>
      <c r="AD93" s="556"/>
      <c r="AE93" s="555"/>
      <c r="AF93" s="556"/>
      <c r="AG93" s="555"/>
      <c r="AH93" s="556"/>
      <c r="AI93" s="555"/>
      <c r="AJ93" s="556"/>
      <c r="AK93" s="555"/>
      <c r="AL93" s="556"/>
      <c r="AM93" s="555"/>
      <c r="AN93" s="556"/>
      <c r="AO93" s="555"/>
      <c r="AP93" s="556"/>
      <c r="AQ93" s="1258"/>
      <c r="AR93" s="558"/>
      <c r="AS93" s="1181"/>
    </row>
    <row r="94" spans="1:45" ht="35.25" customHeight="1">
      <c r="A94" s="1181"/>
      <c r="B94" s="1181"/>
      <c r="C94" s="1262"/>
      <c r="D94" s="1263"/>
      <c r="E94" s="1263"/>
      <c r="F94" s="559"/>
      <c r="G94" s="560"/>
      <c r="H94" s="559"/>
      <c r="I94"/>
      <c r="J94" s="559"/>
      <c r="K94" s="566" t="s">
        <v>513</v>
      </c>
      <c r="L94" s="559"/>
      <c r="M94" s="560"/>
      <c r="N94" s="1270"/>
      <c r="O94" s="1271"/>
      <c r="P94" s="559"/>
      <c r="Q94" s="1261"/>
      <c r="R94" s="559"/>
      <c r="S94" s="560"/>
      <c r="T94" s="559"/>
      <c r="U94" s="560"/>
      <c r="V94" s="561"/>
      <c r="W94" s="555"/>
      <c r="X94" s="556"/>
      <c r="Y94" s="555"/>
      <c r="Z94" s="556"/>
      <c r="AA94" s="555"/>
      <c r="AB94" s="556"/>
      <c r="AC94" s="555"/>
      <c r="AD94" s="556"/>
      <c r="AE94" s="555"/>
      <c r="AF94" s="556"/>
      <c r="AG94" s="555"/>
      <c r="AH94" s="556"/>
      <c r="AI94" s="555"/>
      <c r="AJ94" s="556"/>
      <c r="AK94" s="555"/>
      <c r="AL94" s="556"/>
      <c r="AM94" s="555"/>
      <c r="AN94" s="556"/>
      <c r="AO94" s="555"/>
      <c r="AP94" s="556"/>
      <c r="AQ94" s="1258"/>
      <c r="AR94" s="558"/>
      <c r="AS94" s="1181"/>
    </row>
    <row r="95" spans="1:45" ht="35.25" customHeight="1">
      <c r="A95" s="1181"/>
      <c r="B95" s="1181"/>
      <c r="C95" s="1262"/>
      <c r="D95" s="1263"/>
      <c r="E95" s="1263"/>
      <c r="F95" s="559"/>
      <c r="G95" s="560"/>
      <c r="H95" s="559"/>
      <c r="I95" s="560"/>
      <c r="J95" s="559"/>
      <c r="L95" s="559"/>
      <c r="M95" s="560"/>
      <c r="N95" s="1270"/>
      <c r="O95" s="1271"/>
      <c r="P95" s="559"/>
      <c r="Q95" s="1261"/>
      <c r="R95" s="559"/>
      <c r="S95" s="560"/>
      <c r="T95" s="559"/>
      <c r="U95" s="560"/>
      <c r="V95" s="561"/>
      <c r="W95" s="555"/>
      <c r="X95" s="556"/>
      <c r="Y95" s="555"/>
      <c r="Z95" s="556"/>
      <c r="AA95" s="555"/>
      <c r="AB95" s="556"/>
      <c r="AC95" s="555"/>
      <c r="AD95" s="556"/>
      <c r="AE95" s="555"/>
      <c r="AF95" s="556"/>
      <c r="AG95" s="555"/>
      <c r="AH95" s="556"/>
      <c r="AI95" s="555"/>
      <c r="AJ95" s="556"/>
      <c r="AK95" s="555"/>
      <c r="AL95" s="556"/>
      <c r="AM95" s="555"/>
      <c r="AN95" s="556"/>
      <c r="AO95" s="555"/>
      <c r="AP95" s="556"/>
      <c r="AQ95" s="1258"/>
      <c r="AR95" s="558"/>
      <c r="AS95" s="1181"/>
    </row>
    <row r="96" spans="1:45" ht="35.25" customHeight="1">
      <c r="A96" s="1181"/>
      <c r="B96" s="1181"/>
      <c r="C96" s="1262"/>
      <c r="D96" s="1263"/>
      <c r="E96" s="1263"/>
      <c r="F96" s="559"/>
      <c r="G96" s="560"/>
      <c r="H96" s="559"/>
      <c r="I96" s="560"/>
      <c r="J96" s="559"/>
      <c r="L96" s="559"/>
      <c r="M96" s="560"/>
      <c r="N96" s="1270"/>
      <c r="O96" s="1271"/>
      <c r="P96" s="559"/>
      <c r="Q96" s="1261"/>
      <c r="R96" s="559"/>
      <c r="S96" s="560"/>
      <c r="T96" s="559"/>
      <c r="U96" s="560"/>
      <c r="V96" s="561"/>
      <c r="W96" s="555"/>
      <c r="X96" s="556"/>
      <c r="Y96" s="555"/>
      <c r="Z96" s="556"/>
      <c r="AA96" s="555"/>
      <c r="AB96" s="556"/>
      <c r="AC96" s="555"/>
      <c r="AD96" s="556"/>
      <c r="AE96" s="555"/>
      <c r="AF96" s="556"/>
      <c r="AG96" s="555"/>
      <c r="AH96" s="556"/>
      <c r="AI96" s="555"/>
      <c r="AJ96" s="556"/>
      <c r="AK96" s="555"/>
      <c r="AL96" s="556"/>
      <c r="AM96" s="555"/>
      <c r="AN96" s="556"/>
      <c r="AO96" s="555"/>
      <c r="AP96" s="556"/>
      <c r="AQ96" s="1258"/>
      <c r="AR96" s="558"/>
      <c r="AS96" s="1181"/>
    </row>
  </sheetData>
  <mergeCells count="57">
    <mergeCell ref="N84:N87"/>
    <mergeCell ref="O84:O87"/>
    <mergeCell ref="M85:M87"/>
    <mergeCell ref="N89:N96"/>
    <mergeCell ref="M89:M93"/>
    <mergeCell ref="O89:O96"/>
    <mergeCell ref="AS81:AS96"/>
    <mergeCell ref="A82:A96"/>
    <mergeCell ref="B82:B96"/>
    <mergeCell ref="C82:C96"/>
    <mergeCell ref="D82:D96"/>
    <mergeCell ref="E82:E96"/>
    <mergeCell ref="U82:U86"/>
    <mergeCell ref="AQ82:AQ96"/>
    <mergeCell ref="AR82:AR83"/>
    <mergeCell ref="Q84:Q88"/>
    <mergeCell ref="Q89:Q96"/>
    <mergeCell ref="K86:K87"/>
    <mergeCell ref="K89:K93"/>
    <mergeCell ref="H83:H88"/>
    <mergeCell ref="S83:S88"/>
    <mergeCell ref="T83:T88"/>
    <mergeCell ref="AS65:AS80"/>
    <mergeCell ref="AQ66:AQ80"/>
    <mergeCell ref="AR66:AR67"/>
    <mergeCell ref="A68:A72"/>
    <mergeCell ref="B68:B72"/>
    <mergeCell ref="A73:A80"/>
    <mergeCell ref="B73:B80"/>
    <mergeCell ref="AS49:AS64"/>
    <mergeCell ref="AQ50:AQ64"/>
    <mergeCell ref="AR50:AR51"/>
    <mergeCell ref="A52:A56"/>
    <mergeCell ref="B52:B56"/>
    <mergeCell ref="A57:A64"/>
    <mergeCell ref="B57:B64"/>
    <mergeCell ref="AS33:AS48"/>
    <mergeCell ref="AQ34:AQ48"/>
    <mergeCell ref="AR34:AR35"/>
    <mergeCell ref="A36:A40"/>
    <mergeCell ref="B36:B40"/>
    <mergeCell ref="A41:A48"/>
    <mergeCell ref="B41:B48"/>
    <mergeCell ref="AS17:AS32"/>
    <mergeCell ref="AQ18:AQ32"/>
    <mergeCell ref="AR18:AR19"/>
    <mergeCell ref="A20:A24"/>
    <mergeCell ref="B20:B24"/>
    <mergeCell ref="A25:A32"/>
    <mergeCell ref="B25:B32"/>
    <mergeCell ref="AS1:AS16"/>
    <mergeCell ref="AQ2:AQ16"/>
    <mergeCell ref="AR2:AR3"/>
    <mergeCell ref="A4:A8"/>
    <mergeCell ref="B4:B8"/>
    <mergeCell ref="A9:A16"/>
    <mergeCell ref="B9:B16"/>
  </mergeCells>
  <phoneticPr fontId="3"/>
  <pageMargins left="0.39370078740157483" right="0.39370078740157483" top="0.74803149606299213" bottom="0.39370078740157483" header="0.6692913385826772" footer="0.31496062992125984"/>
  <pageSetup paperSize="9" pageOrder="overThenDown" orientation="landscape" horizontalDpi="200" verticalDpi="200" r:id="rId1"/>
  <headerFooter alignWithMargins="0"/>
  <rowBreaks count="5" manualBreakCount="5">
    <brk id="16" max="43" man="1"/>
    <brk id="32" max="43" man="1"/>
    <brk id="48" max="43" man="1"/>
    <brk id="64" max="43" man="1"/>
    <brk id="80" max="43" man="1"/>
  </rowBreaks>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62"/>
  <sheetViews>
    <sheetView view="pageBreakPreview" zoomScaleNormal="100" zoomScaleSheetLayoutView="100" workbookViewId="0">
      <selection activeCell="U15" sqref="U15"/>
    </sheetView>
  </sheetViews>
  <sheetFormatPr defaultColWidth="5.875" defaultRowHeight="14.25"/>
  <cols>
    <col min="1" max="14" width="5.875" style="289" customWidth="1"/>
    <col min="15" max="15" width="4.625" style="289" customWidth="1"/>
    <col min="16" max="256" width="5.875" style="289"/>
    <col min="257" max="270" width="5.875" style="289" customWidth="1"/>
    <col min="271" max="271" width="4.625" style="289" customWidth="1"/>
    <col min="272" max="512" width="5.875" style="289"/>
    <col min="513" max="526" width="5.875" style="289" customWidth="1"/>
    <col min="527" max="527" width="4.625" style="289" customWidth="1"/>
    <col min="528" max="768" width="5.875" style="289"/>
    <col min="769" max="782" width="5.875" style="289" customWidth="1"/>
    <col min="783" max="783" width="4.625" style="289" customWidth="1"/>
    <col min="784" max="1024" width="5.875" style="289"/>
    <col min="1025" max="1038" width="5.875" style="289" customWidth="1"/>
    <col min="1039" max="1039" width="4.625" style="289" customWidth="1"/>
    <col min="1040" max="1280" width="5.875" style="289"/>
    <col min="1281" max="1294" width="5.875" style="289" customWidth="1"/>
    <col min="1295" max="1295" width="4.625" style="289" customWidth="1"/>
    <col min="1296" max="1536" width="5.875" style="289"/>
    <col min="1537" max="1550" width="5.875" style="289" customWidth="1"/>
    <col min="1551" max="1551" width="4.625" style="289" customWidth="1"/>
    <col min="1552" max="1792" width="5.875" style="289"/>
    <col min="1793" max="1806" width="5.875" style="289" customWidth="1"/>
    <col min="1807" max="1807" width="4.625" style="289" customWidth="1"/>
    <col min="1808" max="2048" width="5.875" style="289"/>
    <col min="2049" max="2062" width="5.875" style="289" customWidth="1"/>
    <col min="2063" max="2063" width="4.625" style="289" customWidth="1"/>
    <col min="2064" max="2304" width="5.875" style="289"/>
    <col min="2305" max="2318" width="5.875" style="289" customWidth="1"/>
    <col min="2319" max="2319" width="4.625" style="289" customWidth="1"/>
    <col min="2320" max="2560" width="5.875" style="289"/>
    <col min="2561" max="2574" width="5.875" style="289" customWidth="1"/>
    <col min="2575" max="2575" width="4.625" style="289" customWidth="1"/>
    <col min="2576" max="2816" width="5.875" style="289"/>
    <col min="2817" max="2830" width="5.875" style="289" customWidth="1"/>
    <col min="2831" max="2831" width="4.625" style="289" customWidth="1"/>
    <col min="2832" max="3072" width="5.875" style="289"/>
    <col min="3073" max="3086" width="5.875" style="289" customWidth="1"/>
    <col min="3087" max="3087" width="4.625" style="289" customWidth="1"/>
    <col min="3088" max="3328" width="5.875" style="289"/>
    <col min="3329" max="3342" width="5.875" style="289" customWidth="1"/>
    <col min="3343" max="3343" width="4.625" style="289" customWidth="1"/>
    <col min="3344" max="3584" width="5.875" style="289"/>
    <col min="3585" max="3598" width="5.875" style="289" customWidth="1"/>
    <col min="3599" max="3599" width="4.625" style="289" customWidth="1"/>
    <col min="3600" max="3840" width="5.875" style="289"/>
    <col min="3841" max="3854" width="5.875" style="289" customWidth="1"/>
    <col min="3855" max="3855" width="4.625" style="289" customWidth="1"/>
    <col min="3856" max="4096" width="5.875" style="289"/>
    <col min="4097" max="4110" width="5.875" style="289" customWidth="1"/>
    <col min="4111" max="4111" width="4.625" style="289" customWidth="1"/>
    <col min="4112" max="4352" width="5.875" style="289"/>
    <col min="4353" max="4366" width="5.875" style="289" customWidth="1"/>
    <col min="4367" max="4367" width="4.625" style="289" customWidth="1"/>
    <col min="4368" max="4608" width="5.875" style="289"/>
    <col min="4609" max="4622" width="5.875" style="289" customWidth="1"/>
    <col min="4623" max="4623" width="4.625" style="289" customWidth="1"/>
    <col min="4624" max="4864" width="5.875" style="289"/>
    <col min="4865" max="4878" width="5.875" style="289" customWidth="1"/>
    <col min="4879" max="4879" width="4.625" style="289" customWidth="1"/>
    <col min="4880" max="5120" width="5.875" style="289"/>
    <col min="5121" max="5134" width="5.875" style="289" customWidth="1"/>
    <col min="5135" max="5135" width="4.625" style="289" customWidth="1"/>
    <col min="5136" max="5376" width="5.875" style="289"/>
    <col min="5377" max="5390" width="5.875" style="289" customWidth="1"/>
    <col min="5391" max="5391" width="4.625" style="289" customWidth="1"/>
    <col min="5392" max="5632" width="5.875" style="289"/>
    <col min="5633" max="5646" width="5.875" style="289" customWidth="1"/>
    <col min="5647" max="5647" width="4.625" style="289" customWidth="1"/>
    <col min="5648" max="5888" width="5.875" style="289"/>
    <col min="5889" max="5902" width="5.875" style="289" customWidth="1"/>
    <col min="5903" max="5903" width="4.625" style="289" customWidth="1"/>
    <col min="5904" max="6144" width="5.875" style="289"/>
    <col min="6145" max="6158" width="5.875" style="289" customWidth="1"/>
    <col min="6159" max="6159" width="4.625" style="289" customWidth="1"/>
    <col min="6160" max="6400" width="5.875" style="289"/>
    <col min="6401" max="6414" width="5.875" style="289" customWidth="1"/>
    <col min="6415" max="6415" width="4.625" style="289" customWidth="1"/>
    <col min="6416" max="6656" width="5.875" style="289"/>
    <col min="6657" max="6670" width="5.875" style="289" customWidth="1"/>
    <col min="6671" max="6671" width="4.625" style="289" customWidth="1"/>
    <col min="6672" max="6912" width="5.875" style="289"/>
    <col min="6913" max="6926" width="5.875" style="289" customWidth="1"/>
    <col min="6927" max="6927" width="4.625" style="289" customWidth="1"/>
    <col min="6928" max="7168" width="5.875" style="289"/>
    <col min="7169" max="7182" width="5.875" style="289" customWidth="1"/>
    <col min="7183" max="7183" width="4.625" style="289" customWidth="1"/>
    <col min="7184" max="7424" width="5.875" style="289"/>
    <col min="7425" max="7438" width="5.875" style="289" customWidth="1"/>
    <col min="7439" max="7439" width="4.625" style="289" customWidth="1"/>
    <col min="7440" max="7680" width="5.875" style="289"/>
    <col min="7681" max="7694" width="5.875" style="289" customWidth="1"/>
    <col min="7695" max="7695" width="4.625" style="289" customWidth="1"/>
    <col min="7696" max="7936" width="5.875" style="289"/>
    <col min="7937" max="7950" width="5.875" style="289" customWidth="1"/>
    <col min="7951" max="7951" width="4.625" style="289" customWidth="1"/>
    <col min="7952" max="8192" width="5.875" style="289"/>
    <col min="8193" max="8206" width="5.875" style="289" customWidth="1"/>
    <col min="8207" max="8207" width="4.625" style="289" customWidth="1"/>
    <col min="8208" max="8448" width="5.875" style="289"/>
    <col min="8449" max="8462" width="5.875" style="289" customWidth="1"/>
    <col min="8463" max="8463" width="4.625" style="289" customWidth="1"/>
    <col min="8464" max="8704" width="5.875" style="289"/>
    <col min="8705" max="8718" width="5.875" style="289" customWidth="1"/>
    <col min="8719" max="8719" width="4.625" style="289" customWidth="1"/>
    <col min="8720" max="8960" width="5.875" style="289"/>
    <col min="8961" max="8974" width="5.875" style="289" customWidth="1"/>
    <col min="8975" max="8975" width="4.625" style="289" customWidth="1"/>
    <col min="8976" max="9216" width="5.875" style="289"/>
    <col min="9217" max="9230" width="5.875" style="289" customWidth="1"/>
    <col min="9231" max="9231" width="4.625" style="289" customWidth="1"/>
    <col min="9232" max="9472" width="5.875" style="289"/>
    <col min="9473" max="9486" width="5.875" style="289" customWidth="1"/>
    <col min="9487" max="9487" width="4.625" style="289" customWidth="1"/>
    <col min="9488" max="9728" width="5.875" style="289"/>
    <col min="9729" max="9742" width="5.875" style="289" customWidth="1"/>
    <col min="9743" max="9743" width="4.625" style="289" customWidth="1"/>
    <col min="9744" max="9984" width="5.875" style="289"/>
    <col min="9985" max="9998" width="5.875" style="289" customWidth="1"/>
    <col min="9999" max="9999" width="4.625" style="289" customWidth="1"/>
    <col min="10000" max="10240" width="5.875" style="289"/>
    <col min="10241" max="10254" width="5.875" style="289" customWidth="1"/>
    <col min="10255" max="10255" width="4.625" style="289" customWidth="1"/>
    <col min="10256" max="10496" width="5.875" style="289"/>
    <col min="10497" max="10510" width="5.875" style="289" customWidth="1"/>
    <col min="10511" max="10511" width="4.625" style="289" customWidth="1"/>
    <col min="10512" max="10752" width="5.875" style="289"/>
    <col min="10753" max="10766" width="5.875" style="289" customWidth="1"/>
    <col min="10767" max="10767" width="4.625" style="289" customWidth="1"/>
    <col min="10768" max="11008" width="5.875" style="289"/>
    <col min="11009" max="11022" width="5.875" style="289" customWidth="1"/>
    <col min="11023" max="11023" width="4.625" style="289" customWidth="1"/>
    <col min="11024" max="11264" width="5.875" style="289"/>
    <col min="11265" max="11278" width="5.875" style="289" customWidth="1"/>
    <col min="11279" max="11279" width="4.625" style="289" customWidth="1"/>
    <col min="11280" max="11520" width="5.875" style="289"/>
    <col min="11521" max="11534" width="5.875" style="289" customWidth="1"/>
    <col min="11535" max="11535" width="4.625" style="289" customWidth="1"/>
    <col min="11536" max="11776" width="5.875" style="289"/>
    <col min="11777" max="11790" width="5.875" style="289" customWidth="1"/>
    <col min="11791" max="11791" width="4.625" style="289" customWidth="1"/>
    <col min="11792" max="12032" width="5.875" style="289"/>
    <col min="12033" max="12046" width="5.875" style="289" customWidth="1"/>
    <col min="12047" max="12047" width="4.625" style="289" customWidth="1"/>
    <col min="12048" max="12288" width="5.875" style="289"/>
    <col min="12289" max="12302" width="5.875" style="289" customWidth="1"/>
    <col min="12303" max="12303" width="4.625" style="289" customWidth="1"/>
    <col min="12304" max="12544" width="5.875" style="289"/>
    <col min="12545" max="12558" width="5.875" style="289" customWidth="1"/>
    <col min="12559" max="12559" width="4.625" style="289" customWidth="1"/>
    <col min="12560" max="12800" width="5.875" style="289"/>
    <col min="12801" max="12814" width="5.875" style="289" customWidth="1"/>
    <col min="12815" max="12815" width="4.625" style="289" customWidth="1"/>
    <col min="12816" max="13056" width="5.875" style="289"/>
    <col min="13057" max="13070" width="5.875" style="289" customWidth="1"/>
    <col min="13071" max="13071" width="4.625" style="289" customWidth="1"/>
    <col min="13072" max="13312" width="5.875" style="289"/>
    <col min="13313" max="13326" width="5.875" style="289" customWidth="1"/>
    <col min="13327" max="13327" width="4.625" style="289" customWidth="1"/>
    <col min="13328" max="13568" width="5.875" style="289"/>
    <col min="13569" max="13582" width="5.875" style="289" customWidth="1"/>
    <col min="13583" max="13583" width="4.625" style="289" customWidth="1"/>
    <col min="13584" max="13824" width="5.875" style="289"/>
    <col min="13825" max="13838" width="5.875" style="289" customWidth="1"/>
    <col min="13839" max="13839" width="4.625" style="289" customWidth="1"/>
    <col min="13840" max="14080" width="5.875" style="289"/>
    <col min="14081" max="14094" width="5.875" style="289" customWidth="1"/>
    <col min="14095" max="14095" width="4.625" style="289" customWidth="1"/>
    <col min="14096" max="14336" width="5.875" style="289"/>
    <col min="14337" max="14350" width="5.875" style="289" customWidth="1"/>
    <col min="14351" max="14351" width="4.625" style="289" customWidth="1"/>
    <col min="14352" max="14592" width="5.875" style="289"/>
    <col min="14593" max="14606" width="5.875" style="289" customWidth="1"/>
    <col min="14607" max="14607" width="4.625" style="289" customWidth="1"/>
    <col min="14608" max="14848" width="5.875" style="289"/>
    <col min="14849" max="14862" width="5.875" style="289" customWidth="1"/>
    <col min="14863" max="14863" width="4.625" style="289" customWidth="1"/>
    <col min="14864" max="15104" width="5.875" style="289"/>
    <col min="15105" max="15118" width="5.875" style="289" customWidth="1"/>
    <col min="15119" max="15119" width="4.625" style="289" customWidth="1"/>
    <col min="15120" max="15360" width="5.875" style="289"/>
    <col min="15361" max="15374" width="5.875" style="289" customWidth="1"/>
    <col min="15375" max="15375" width="4.625" style="289" customWidth="1"/>
    <col min="15376" max="15616" width="5.875" style="289"/>
    <col min="15617" max="15630" width="5.875" style="289" customWidth="1"/>
    <col min="15631" max="15631" width="4.625" style="289" customWidth="1"/>
    <col min="15632" max="15872" width="5.875" style="289"/>
    <col min="15873" max="15886" width="5.875" style="289" customWidth="1"/>
    <col min="15887" max="15887" width="4.625" style="289" customWidth="1"/>
    <col min="15888" max="16128" width="5.875" style="289"/>
    <col min="16129" max="16142" width="5.875" style="289" customWidth="1"/>
    <col min="16143" max="16143" width="4.625" style="289" customWidth="1"/>
    <col min="16144" max="16384" width="5.875" style="289"/>
  </cols>
  <sheetData>
    <row r="1" spans="1:15">
      <c r="O1" s="290" t="s">
        <v>1197</v>
      </c>
    </row>
    <row r="2" spans="1:15">
      <c r="A2" s="487"/>
    </row>
    <row r="3" spans="1:15">
      <c r="L3" s="1272" t="s">
        <v>1186</v>
      </c>
      <c r="M3" s="1273"/>
      <c r="N3" s="1274"/>
    </row>
    <row r="4" spans="1:15" s="567" customFormat="1" ht="17.25">
      <c r="A4" s="851"/>
      <c r="B4" s="851"/>
      <c r="C4" s="851"/>
      <c r="D4" s="851"/>
      <c r="E4" s="851"/>
      <c r="F4" s="851"/>
      <c r="G4" s="851"/>
      <c r="H4" s="851"/>
      <c r="I4" s="851"/>
      <c r="J4" s="851"/>
      <c r="K4" s="851"/>
      <c r="L4" s="851"/>
      <c r="M4" s="851"/>
      <c r="N4" s="851"/>
    </row>
    <row r="5" spans="1:15" s="567" customFormat="1" ht="17.25">
      <c r="A5" s="851" t="s">
        <v>1187</v>
      </c>
      <c r="B5" s="851"/>
      <c r="C5" s="851"/>
      <c r="D5" s="851"/>
      <c r="E5" s="851"/>
      <c r="F5" s="851"/>
      <c r="G5" s="851"/>
      <c r="H5" s="851"/>
      <c r="I5" s="851"/>
      <c r="J5" s="851"/>
      <c r="K5" s="851"/>
      <c r="L5" s="851"/>
      <c r="M5" s="851"/>
      <c r="N5" s="851"/>
    </row>
    <row r="6" spans="1:15">
      <c r="E6" s="949"/>
      <c r="F6" s="949"/>
      <c r="G6" s="949"/>
      <c r="H6" s="949"/>
      <c r="I6" s="949"/>
      <c r="J6" s="949"/>
    </row>
    <row r="7" spans="1:15">
      <c r="E7" s="470"/>
      <c r="F7" s="470"/>
      <c r="G7" s="470"/>
      <c r="H7" s="470"/>
      <c r="I7" s="470"/>
      <c r="J7" s="470"/>
    </row>
    <row r="8" spans="1:15">
      <c r="K8" s="295"/>
      <c r="L8" s="545"/>
      <c r="M8" s="323"/>
      <c r="N8" s="323"/>
    </row>
    <row r="9" spans="1:15">
      <c r="K9" s="428"/>
      <c r="L9" s="428"/>
      <c r="M9" s="428"/>
      <c r="N9" s="431" t="s">
        <v>1396</v>
      </c>
    </row>
    <row r="10" spans="1:15">
      <c r="N10" s="290"/>
    </row>
    <row r="11" spans="1:15">
      <c r="N11" s="290"/>
    </row>
    <row r="12" spans="1:15">
      <c r="A12"/>
      <c r="B12"/>
      <c r="C12"/>
      <c r="D12"/>
      <c r="E12"/>
      <c r="F12"/>
      <c r="G12"/>
      <c r="H12"/>
      <c r="I12"/>
      <c r="J12"/>
      <c r="K12"/>
      <c r="L12"/>
      <c r="M12"/>
      <c r="N12"/>
      <c r="O12"/>
    </row>
    <row r="13" spans="1:15">
      <c r="A13"/>
      <c r="B13"/>
      <c r="C13"/>
      <c r="D13"/>
      <c r="E13"/>
      <c r="F13"/>
      <c r="G13"/>
      <c r="H13" t="s">
        <v>544</v>
      </c>
      <c r="I13"/>
      <c r="J13" s="1278" t="str">
        <f>入力シート!E11</f>
        <v/>
      </c>
      <c r="K13" s="1278"/>
      <c r="L13" s="1278"/>
      <c r="M13" s="1278"/>
      <c r="N13" s="1278"/>
      <c r="O13" t="s">
        <v>513</v>
      </c>
    </row>
    <row r="14" spans="1:15">
      <c r="A14"/>
      <c r="B14"/>
      <c r="C14"/>
      <c r="D14"/>
      <c r="E14"/>
      <c r="F14"/>
      <c r="G14"/>
      <c r="H14"/>
      <c r="I14"/>
      <c r="J14"/>
      <c r="K14"/>
      <c r="L14"/>
      <c r="M14"/>
      <c r="N14"/>
      <c r="O14"/>
    </row>
    <row r="15" spans="1:15">
      <c r="A15"/>
      <c r="B15"/>
      <c r="C15"/>
      <c r="D15"/>
      <c r="E15"/>
      <c r="F15"/>
      <c r="G15"/>
      <c r="H15"/>
      <c r="I15"/>
      <c r="J15"/>
      <c r="K15"/>
      <c r="L15"/>
      <c r="M15"/>
      <c r="N15"/>
      <c r="O15"/>
    </row>
    <row r="16" spans="1:15">
      <c r="A16"/>
      <c r="B16"/>
      <c r="C16"/>
      <c r="D16"/>
      <c r="E16"/>
      <c r="F16"/>
      <c r="G16"/>
      <c r="H16"/>
      <c r="I16"/>
      <c r="J16"/>
      <c r="K16"/>
      <c r="L16"/>
      <c r="M16"/>
      <c r="N16"/>
      <c r="O16"/>
    </row>
    <row r="17" spans="1:15">
      <c r="A17"/>
      <c r="B17"/>
      <c r="C17"/>
      <c r="D17"/>
      <c r="E17"/>
      <c r="F17"/>
      <c r="G17"/>
      <c r="H17"/>
      <c r="I17"/>
      <c r="J17"/>
      <c r="K17"/>
      <c r="L17"/>
      <c r="M17"/>
      <c r="N17"/>
      <c r="O17"/>
    </row>
    <row r="18" spans="1:15">
      <c r="A18"/>
      <c r="B18"/>
      <c r="C18"/>
      <c r="D18"/>
      <c r="E18"/>
      <c r="F18"/>
      <c r="G18"/>
      <c r="H18" t="s">
        <v>1188</v>
      </c>
      <c r="I18"/>
      <c r="J18"/>
      <c r="K18"/>
      <c r="L18"/>
      <c r="M18"/>
      <c r="N18"/>
      <c r="O18" t="s">
        <v>513</v>
      </c>
    </row>
    <row r="19" spans="1:15">
      <c r="A19"/>
      <c r="B19"/>
      <c r="C19"/>
      <c r="D19"/>
      <c r="E19"/>
      <c r="F19"/>
      <c r="G19"/>
      <c r="H19"/>
      <c r="I19"/>
      <c r="J19"/>
      <c r="K19"/>
      <c r="L19"/>
      <c r="M19"/>
      <c r="N19"/>
      <c r="O19"/>
    </row>
    <row r="20" spans="1:15">
      <c r="A20"/>
      <c r="B20"/>
      <c r="C20"/>
      <c r="D20"/>
      <c r="E20"/>
      <c r="F20"/>
      <c r="G20"/>
      <c r="H20"/>
      <c r="I20"/>
      <c r="J20"/>
      <c r="K20"/>
      <c r="L20"/>
      <c r="M20"/>
      <c r="N20"/>
      <c r="O20"/>
    </row>
    <row r="21" spans="1:15">
      <c r="A21"/>
      <c r="B21"/>
      <c r="C21"/>
      <c r="D21"/>
      <c r="E21"/>
      <c r="F21"/>
      <c r="G21"/>
      <c r="H21"/>
      <c r="I21"/>
      <c r="J21"/>
      <c r="K21"/>
      <c r="L21"/>
      <c r="M21"/>
      <c r="N21"/>
      <c r="O21"/>
    </row>
    <row r="23" spans="1:15" ht="14.25" customHeight="1">
      <c r="A23" s="293" t="s">
        <v>1189</v>
      </c>
      <c r="L23" s="568"/>
      <c r="M23" s="295"/>
    </row>
    <row r="24" spans="1:15" ht="14.25" customHeight="1">
      <c r="A24" s="289" t="s">
        <v>1190</v>
      </c>
      <c r="L24" s="568"/>
      <c r="M24" s="295"/>
    </row>
    <row r="25" spans="1:15" ht="14.25" customHeight="1">
      <c r="A25" s="289" t="s">
        <v>1191</v>
      </c>
      <c r="L25" s="568"/>
      <c r="M25" s="295"/>
    </row>
    <row r="26" spans="1:15" ht="14.25" customHeight="1">
      <c r="L26" s="568"/>
      <c r="M26" s="295"/>
    </row>
    <row r="28" spans="1:15" ht="15" thickBot="1">
      <c r="A28" s="949"/>
      <c r="B28" s="949"/>
      <c r="C28" s="949"/>
      <c r="D28" s="949"/>
      <c r="E28" s="949"/>
      <c r="F28" s="949"/>
      <c r="G28" s="949"/>
      <c r="H28" s="949"/>
      <c r="I28" s="949"/>
      <c r="J28" s="949"/>
      <c r="K28" s="949"/>
      <c r="L28" s="949"/>
      <c r="M28" s="949"/>
      <c r="N28" s="949"/>
    </row>
    <row r="29" spans="1:15">
      <c r="A29" s="569"/>
      <c r="B29" s="570"/>
      <c r="C29" s="571"/>
      <c r="D29" s="572"/>
      <c r="E29" s="570"/>
      <c r="F29" s="570"/>
      <c r="G29" s="573"/>
      <c r="H29" s="573"/>
      <c r="I29" s="573"/>
      <c r="J29" s="573"/>
      <c r="K29" s="573"/>
      <c r="L29" s="573"/>
      <c r="M29" s="574"/>
      <c r="N29" s="574"/>
      <c r="O29" s="501"/>
    </row>
    <row r="30" spans="1:15">
      <c r="A30" s="575"/>
      <c r="B30" s="576"/>
      <c r="C30" s="577"/>
      <c r="D30" s="477"/>
      <c r="E30" s="478"/>
      <c r="F30" s="478"/>
      <c r="G30" s="576"/>
      <c r="H30" s="307"/>
      <c r="I30" s="576"/>
      <c r="J30" s="576"/>
      <c r="K30" s="576"/>
      <c r="L30" s="576"/>
      <c r="M30" s="578"/>
      <c r="N30" s="578"/>
      <c r="O30" s="504"/>
    </row>
    <row r="31" spans="1:15">
      <c r="A31" s="863" t="s">
        <v>1192</v>
      </c>
      <c r="B31" s="864"/>
      <c r="C31" s="1279"/>
      <c r="D31" s="477"/>
      <c r="E31" s="478"/>
      <c r="F31" s="718" t="s">
        <v>1195</v>
      </c>
      <c r="G31" s="647"/>
      <c r="H31" s="307" t="s">
        <v>190</v>
      </c>
      <c r="I31" s="576"/>
      <c r="J31" s="578" t="s">
        <v>1196</v>
      </c>
      <c r="K31" s="647"/>
      <c r="L31" s="576" t="s">
        <v>190</v>
      </c>
      <c r="M31" s="578"/>
      <c r="N31" s="578"/>
      <c r="O31" s="504"/>
    </row>
    <row r="32" spans="1:15">
      <c r="A32" s="579"/>
      <c r="B32" s="576"/>
      <c r="C32" s="479"/>
      <c r="D32" s="477"/>
      <c r="E32" s="478"/>
      <c r="F32" s="478"/>
      <c r="G32" s="576"/>
      <c r="H32" s="576"/>
      <c r="I32" s="576"/>
      <c r="J32" s="576"/>
      <c r="K32" s="576"/>
      <c r="L32" s="576"/>
      <c r="M32" s="307"/>
      <c r="N32" s="307"/>
      <c r="O32" s="504"/>
    </row>
    <row r="33" spans="1:15">
      <c r="A33" s="579"/>
      <c r="B33" s="478"/>
      <c r="C33" s="479"/>
      <c r="D33" s="477"/>
      <c r="E33" s="478"/>
      <c r="F33" s="478"/>
      <c r="G33" s="576"/>
      <c r="H33" s="576"/>
      <c r="I33" s="576"/>
      <c r="J33" s="576"/>
      <c r="K33" s="576"/>
      <c r="L33" s="576"/>
      <c r="M33" s="576"/>
      <c r="N33" s="576"/>
      <c r="O33" s="504"/>
    </row>
    <row r="34" spans="1:15">
      <c r="A34" s="580"/>
      <c r="B34" s="471"/>
      <c r="C34" s="472"/>
      <c r="D34" s="475"/>
      <c r="E34" s="471"/>
      <c r="F34" s="471"/>
      <c r="G34" s="581"/>
      <c r="H34" s="581"/>
      <c r="I34" s="581"/>
      <c r="J34" s="581"/>
      <c r="K34" s="581"/>
      <c r="L34" s="581"/>
      <c r="M34" s="582"/>
      <c r="N34" s="582"/>
      <c r="O34" s="583"/>
    </row>
    <row r="35" spans="1:15">
      <c r="A35" s="579"/>
      <c r="B35" s="478"/>
      <c r="C35" s="479"/>
      <c r="D35" s="477"/>
      <c r="E35" s="478"/>
      <c r="F35" s="478"/>
      <c r="G35" s="576"/>
      <c r="H35" s="576"/>
      <c r="I35" s="576"/>
      <c r="J35" s="576"/>
      <c r="K35" s="576"/>
      <c r="L35" s="576"/>
      <c r="M35" s="578"/>
      <c r="N35" s="578"/>
      <c r="O35" s="504"/>
    </row>
    <row r="36" spans="1:15">
      <c r="A36" s="863" t="s">
        <v>1193</v>
      </c>
      <c r="B36" s="864"/>
      <c r="C36" s="1279"/>
      <c r="D36" s="477"/>
      <c r="E36" s="478"/>
      <c r="F36" s="478"/>
      <c r="G36" s="576"/>
      <c r="H36" s="307"/>
      <c r="I36" s="576"/>
      <c r="J36" s="576"/>
      <c r="K36" s="576"/>
      <c r="L36" s="576"/>
      <c r="M36" s="578"/>
      <c r="N36" s="578"/>
      <c r="O36" s="504"/>
    </row>
    <row r="37" spans="1:15" ht="14.25" customHeight="1">
      <c r="A37" s="579"/>
      <c r="B37" s="576"/>
      <c r="C37" s="479"/>
      <c r="D37" s="477"/>
      <c r="E37" s="478"/>
      <c r="F37" s="478"/>
      <c r="G37" s="576"/>
      <c r="H37" s="576"/>
      <c r="I37" s="576"/>
      <c r="J37" s="576"/>
      <c r="K37" s="576"/>
      <c r="L37" s="576"/>
      <c r="M37" s="307"/>
      <c r="N37" s="307"/>
      <c r="O37" s="504"/>
    </row>
    <row r="38" spans="1:15" ht="14.25" customHeight="1">
      <c r="A38" s="579"/>
      <c r="B38" s="478"/>
      <c r="C38" s="479"/>
      <c r="D38" s="477"/>
      <c r="E38" s="478"/>
      <c r="F38" s="478"/>
      <c r="G38" s="576"/>
      <c r="H38" s="576"/>
      <c r="I38" s="576"/>
      <c r="J38" s="576"/>
      <c r="K38" s="576"/>
      <c r="L38" s="576"/>
      <c r="M38" s="576"/>
      <c r="N38" s="576"/>
      <c r="O38" s="504"/>
    </row>
    <row r="39" spans="1:15" ht="14.25" customHeight="1">
      <c r="A39" s="580"/>
      <c r="B39" s="471"/>
      <c r="C39" s="472"/>
      <c r="D39" s="475"/>
      <c r="E39" s="471"/>
      <c r="F39" s="471"/>
      <c r="G39" s="581"/>
      <c r="H39" s="581"/>
      <c r="I39" s="581"/>
      <c r="J39" s="581"/>
      <c r="K39" s="581"/>
      <c r="L39" s="581"/>
      <c r="M39" s="582"/>
      <c r="N39" s="582"/>
      <c r="O39" s="583"/>
    </row>
    <row r="40" spans="1:15" ht="14.25" customHeight="1">
      <c r="A40" s="579"/>
      <c r="B40" s="478"/>
      <c r="C40" s="479"/>
      <c r="D40" s="477"/>
      <c r="E40" s="478"/>
      <c r="F40" s="478"/>
      <c r="G40" s="576"/>
      <c r="H40" s="576"/>
      <c r="I40" s="576"/>
      <c r="J40" s="576"/>
      <c r="K40" s="576"/>
      <c r="L40" s="576"/>
      <c r="M40" s="578"/>
      <c r="N40" s="578"/>
      <c r="O40" s="504"/>
    </row>
    <row r="41" spans="1:15">
      <c r="A41" s="863" t="s">
        <v>1194</v>
      </c>
      <c r="B41" s="864"/>
      <c r="C41" s="1279"/>
      <c r="D41" s="477"/>
      <c r="E41" s="478"/>
      <c r="F41" s="478"/>
      <c r="G41" s="576"/>
      <c r="H41" s="307"/>
      <c r="I41" s="576"/>
      <c r="J41" s="576"/>
      <c r="K41" s="576"/>
      <c r="L41" s="576"/>
      <c r="M41" s="578"/>
      <c r="N41" s="578"/>
      <c r="O41" s="504"/>
    </row>
    <row r="42" spans="1:15" ht="14.25" customHeight="1">
      <c r="A42" s="579"/>
      <c r="B42" s="576"/>
      <c r="C42" s="479"/>
      <c r="D42" s="477"/>
      <c r="E42" s="478"/>
      <c r="F42" s="478"/>
      <c r="G42" s="576"/>
      <c r="H42" s="576"/>
      <c r="I42" s="576"/>
      <c r="J42" s="576"/>
      <c r="K42" s="576"/>
      <c r="L42" s="576"/>
      <c r="M42" s="307"/>
      <c r="N42" s="307"/>
      <c r="O42" s="504"/>
    </row>
    <row r="43" spans="1:15" ht="14.25" customHeight="1" thickBot="1">
      <c r="A43" s="584"/>
      <c r="B43" s="585"/>
      <c r="C43" s="586"/>
      <c r="D43" s="587"/>
      <c r="E43" s="585"/>
      <c r="F43" s="585"/>
      <c r="G43" s="588"/>
      <c r="H43" s="588"/>
      <c r="I43" s="588"/>
      <c r="J43" s="588"/>
      <c r="K43" s="588"/>
      <c r="L43" s="588"/>
      <c r="M43" s="588"/>
      <c r="N43" s="588"/>
      <c r="O43" s="506"/>
    </row>
    <row r="44" spans="1:15" ht="14.25" customHeight="1">
      <c r="A44" s="478"/>
      <c r="B44" s="478"/>
      <c r="C44" s="478"/>
      <c r="D44" s="478"/>
      <c r="E44" s="465"/>
      <c r="F44" s="465"/>
      <c r="G44" s="465"/>
      <c r="H44" s="465"/>
      <c r="I44" s="465"/>
      <c r="J44" s="465"/>
      <c r="K44" s="576"/>
      <c r="L44" s="576"/>
      <c r="M44" s="576"/>
      <c r="N44" s="576"/>
    </row>
    <row r="45" spans="1:15">
      <c r="A45" s="293"/>
      <c r="B45" s="293"/>
      <c r="C45" s="293"/>
      <c r="D45" s="293"/>
      <c r="E45" s="293"/>
      <c r="F45" s="293"/>
      <c r="G45" s="293"/>
      <c r="H45" s="293"/>
      <c r="I45" s="293"/>
      <c r="J45" s="293"/>
      <c r="K45" s="293"/>
      <c r="L45" s="293"/>
      <c r="M45" s="293"/>
      <c r="N45" s="293"/>
    </row>
    <row r="46" spans="1:15">
      <c r="B46" s="323"/>
      <c r="C46" s="161"/>
      <c r="D46" s="161"/>
    </row>
    <row r="47" spans="1:15" ht="18" customHeight="1">
      <c r="B47" s="1275"/>
      <c r="C47" s="1275"/>
      <c r="D47" s="1275"/>
      <c r="F47" s="1276"/>
      <c r="G47" s="1276"/>
      <c r="H47" s="1276"/>
      <c r="I47" s="1276"/>
      <c r="J47" s="1276"/>
      <c r="K47" s="1276"/>
      <c r="L47" s="1276"/>
      <c r="M47" s="1276"/>
      <c r="N47" s="1276"/>
    </row>
    <row r="48" spans="1:15" ht="18" customHeight="1">
      <c r="B48" s="1275"/>
      <c r="C48" s="1275"/>
      <c r="D48" s="1275"/>
      <c r="F48" s="1276"/>
      <c r="G48" s="1276"/>
      <c r="H48" s="1276"/>
      <c r="I48" s="1276"/>
      <c r="J48" s="1276"/>
    </row>
    <row r="49" spans="1:15" ht="18" customHeight="1">
      <c r="B49" s="1277"/>
      <c r="C49" s="1277"/>
      <c r="D49" s="1277"/>
      <c r="F49" s="1276"/>
      <c r="G49" s="1276"/>
      <c r="H49" s="1276"/>
      <c r="I49" s="1276"/>
      <c r="J49" s="1276"/>
      <c r="M49" s="216"/>
    </row>
    <row r="51" spans="1:15">
      <c r="A51" s="216"/>
      <c r="B51" s="216"/>
      <c r="C51" s="216"/>
      <c r="D51" s="216"/>
      <c r="E51" s="216"/>
      <c r="F51" s="216"/>
      <c r="G51" s="216"/>
      <c r="H51" s="216"/>
      <c r="I51" s="216"/>
      <c r="J51" s="216"/>
      <c r="K51" s="216"/>
      <c r="L51" s="216"/>
      <c r="M51" s="216"/>
      <c r="N51" s="216"/>
      <c r="O51" s="216"/>
    </row>
    <row r="52" spans="1:15">
      <c r="A52" s="216"/>
      <c r="B52" s="216"/>
      <c r="C52" s="216"/>
      <c r="D52" s="216"/>
      <c r="E52" s="216"/>
      <c r="F52" s="216"/>
      <c r="G52" s="216"/>
      <c r="H52" s="216"/>
      <c r="I52" s="216"/>
      <c r="J52" s="216"/>
      <c r="K52" s="216"/>
      <c r="L52" s="216"/>
      <c r="M52" s="216"/>
      <c r="N52" s="216"/>
      <c r="O52" s="216"/>
    </row>
    <row r="53" spans="1:15">
      <c r="A53" s="216"/>
      <c r="B53" s="216"/>
      <c r="C53" s="216"/>
      <c r="D53" s="216"/>
      <c r="E53" s="216"/>
      <c r="F53" s="216"/>
      <c r="G53" s="216"/>
      <c r="H53" s="216"/>
      <c r="I53" s="216"/>
      <c r="J53" s="216"/>
      <c r="K53" s="216"/>
      <c r="L53" s="216"/>
      <c r="M53" s="216"/>
      <c r="N53" s="216"/>
      <c r="O53" s="216"/>
    </row>
    <row r="54" spans="1:15">
      <c r="A54" s="216"/>
      <c r="B54" s="216"/>
      <c r="C54" s="216"/>
      <c r="D54" s="216"/>
      <c r="E54" s="216"/>
      <c r="F54" s="216"/>
      <c r="G54" s="216"/>
      <c r="H54" s="216"/>
      <c r="I54" s="216"/>
      <c r="J54" s="216"/>
      <c r="K54" s="216"/>
      <c r="L54" s="216"/>
      <c r="M54" s="216"/>
      <c r="N54" s="216"/>
      <c r="O54" s="216"/>
    </row>
    <row r="55" spans="1:15">
      <c r="A55" s="216"/>
      <c r="B55" s="216"/>
      <c r="C55" s="216"/>
      <c r="D55" s="216"/>
      <c r="E55" s="216"/>
      <c r="F55" s="216"/>
      <c r="G55" s="216"/>
      <c r="H55" s="216"/>
      <c r="I55" s="216"/>
      <c r="J55" s="216"/>
      <c r="K55" s="216"/>
      <c r="L55" s="216"/>
      <c r="M55" s="216"/>
      <c r="N55" s="216"/>
      <c r="O55" s="216"/>
    </row>
    <row r="56" spans="1:15">
      <c r="A56" s="216"/>
      <c r="B56" s="216"/>
      <c r="C56" s="216"/>
      <c r="D56" s="216"/>
      <c r="E56" s="216"/>
      <c r="F56" s="216"/>
      <c r="G56" s="216"/>
      <c r="H56" s="216"/>
      <c r="I56" s="216"/>
      <c r="J56" s="216"/>
      <c r="K56" s="216"/>
      <c r="L56" s="216"/>
      <c r="M56" s="216"/>
      <c r="N56" s="216"/>
      <c r="O56" s="216"/>
    </row>
    <row r="57" spans="1:15">
      <c r="A57" s="216"/>
      <c r="B57" s="216"/>
      <c r="C57" s="216"/>
      <c r="D57" s="216"/>
      <c r="E57" s="216"/>
      <c r="F57" s="216"/>
      <c r="G57" s="216"/>
      <c r="H57" s="216"/>
      <c r="I57" s="216"/>
      <c r="J57" s="216"/>
      <c r="K57" s="216"/>
      <c r="L57" s="216"/>
      <c r="M57" s="216"/>
      <c r="N57" s="216"/>
      <c r="O57" s="216"/>
    </row>
    <row r="58" spans="1:15">
      <c r="A58" s="216"/>
      <c r="B58" s="216"/>
      <c r="C58" s="216"/>
      <c r="D58" s="216"/>
      <c r="E58" s="216"/>
      <c r="F58" s="216"/>
      <c r="G58" s="216"/>
      <c r="H58" s="216"/>
      <c r="I58" s="216"/>
      <c r="J58" s="216"/>
      <c r="K58" s="216"/>
      <c r="L58" s="216"/>
      <c r="M58" s="216"/>
      <c r="N58" s="216"/>
      <c r="O58" s="216"/>
    </row>
    <row r="59" spans="1:15">
      <c r="A59" s="216"/>
      <c r="B59" s="216"/>
      <c r="C59" s="216"/>
      <c r="D59" s="216"/>
      <c r="E59" s="216"/>
      <c r="F59" s="216"/>
      <c r="G59" s="216"/>
      <c r="H59" s="216"/>
      <c r="I59" s="216"/>
      <c r="J59" s="216"/>
      <c r="K59" s="216"/>
      <c r="L59" s="216"/>
      <c r="M59" s="216"/>
      <c r="N59" s="216"/>
      <c r="O59" s="216"/>
    </row>
    <row r="60" spans="1:15">
      <c r="A60" s="216"/>
      <c r="B60" s="216"/>
      <c r="C60" s="216"/>
      <c r="D60" s="216"/>
      <c r="E60" s="216"/>
      <c r="F60" s="216"/>
      <c r="G60" s="216"/>
      <c r="H60" s="216"/>
      <c r="I60" s="216"/>
      <c r="J60" s="216"/>
      <c r="K60" s="216"/>
      <c r="L60" s="216"/>
      <c r="M60" s="216"/>
      <c r="N60" s="216"/>
      <c r="O60" s="216"/>
    </row>
    <row r="61" spans="1:15">
      <c r="A61" s="216"/>
      <c r="B61" s="216"/>
      <c r="C61" s="216"/>
      <c r="D61" s="216"/>
      <c r="E61" s="216"/>
      <c r="F61" s="216"/>
      <c r="G61" s="216"/>
      <c r="H61" s="216"/>
      <c r="I61" s="216"/>
      <c r="J61" s="216"/>
      <c r="K61" s="216"/>
      <c r="L61" s="216"/>
      <c r="M61" s="216"/>
      <c r="N61" s="216"/>
      <c r="O61" s="216"/>
    </row>
    <row r="62" spans="1:15">
      <c r="A62" s="216"/>
      <c r="B62" s="216"/>
      <c r="C62" s="216"/>
      <c r="D62" s="216"/>
      <c r="E62" s="216"/>
      <c r="F62" s="216"/>
      <c r="G62" s="216"/>
      <c r="H62" s="216"/>
      <c r="I62" s="216"/>
      <c r="J62" s="216"/>
      <c r="K62" s="216"/>
      <c r="L62" s="216"/>
      <c r="M62" s="216"/>
      <c r="N62" s="216"/>
      <c r="O62" s="216"/>
    </row>
  </sheetData>
  <mergeCells count="15">
    <mergeCell ref="B49:D49"/>
    <mergeCell ref="F49:J49"/>
    <mergeCell ref="J13:N13"/>
    <mergeCell ref="A31:C31"/>
    <mergeCell ref="A36:C36"/>
    <mergeCell ref="A41:C41"/>
    <mergeCell ref="A28:N28"/>
    <mergeCell ref="B47:D47"/>
    <mergeCell ref="F47:N47"/>
    <mergeCell ref="L3:N3"/>
    <mergeCell ref="A4:N4"/>
    <mergeCell ref="A5:N5"/>
    <mergeCell ref="E6:J6"/>
    <mergeCell ref="B48:D48"/>
    <mergeCell ref="F48:J48"/>
  </mergeCells>
  <phoneticPr fontId="3"/>
  <pageMargins left="0.98425196850393704" right="0.31496062992125984" top="0.78740157480314965" bottom="0.59055118110236227" header="0.70866141732283472" footer="0.51181102362204722"/>
  <pageSetup paperSize="9" orientation="portrait" blackAndWhite="1" horizontalDpi="200" verticalDpi="200" r:id="rId1"/>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46"/>
  <sheetViews>
    <sheetView view="pageBreakPreview" topLeftCell="A28" zoomScaleNormal="100" zoomScaleSheetLayoutView="100" workbookViewId="0">
      <selection activeCell="T35" sqref="T35"/>
    </sheetView>
  </sheetViews>
  <sheetFormatPr defaultColWidth="5.875" defaultRowHeight="15" customHeight="1"/>
  <cols>
    <col min="1" max="1" width="3.125" style="589" customWidth="1"/>
    <col min="2" max="2" width="3.375" style="589" customWidth="1"/>
    <col min="3" max="3" width="5.875" style="589" customWidth="1"/>
    <col min="4" max="5" width="7.125" style="589" customWidth="1"/>
    <col min="6" max="8" width="5.875" style="589" customWidth="1"/>
    <col min="9" max="10" width="4.625" style="589" customWidth="1"/>
    <col min="11" max="16" width="5.875" style="589" customWidth="1"/>
    <col min="17" max="256" width="5.875" style="589"/>
    <col min="257" max="257" width="3.125" style="589" customWidth="1"/>
    <col min="258" max="258" width="3.375" style="589" customWidth="1"/>
    <col min="259" max="259" width="5.875" style="589" customWidth="1"/>
    <col min="260" max="261" width="7.125" style="589" customWidth="1"/>
    <col min="262" max="264" width="5.875" style="589" customWidth="1"/>
    <col min="265" max="266" width="4.625" style="589" customWidth="1"/>
    <col min="267" max="272" width="5.875" style="589" customWidth="1"/>
    <col min="273" max="512" width="5.875" style="589"/>
    <col min="513" max="513" width="3.125" style="589" customWidth="1"/>
    <col min="514" max="514" width="3.375" style="589" customWidth="1"/>
    <col min="515" max="515" width="5.875" style="589" customWidth="1"/>
    <col min="516" max="517" width="7.125" style="589" customWidth="1"/>
    <col min="518" max="520" width="5.875" style="589" customWidth="1"/>
    <col min="521" max="522" width="4.625" style="589" customWidth="1"/>
    <col min="523" max="528" width="5.875" style="589" customWidth="1"/>
    <col min="529" max="768" width="5.875" style="589"/>
    <col min="769" max="769" width="3.125" style="589" customWidth="1"/>
    <col min="770" max="770" width="3.375" style="589" customWidth="1"/>
    <col min="771" max="771" width="5.875" style="589" customWidth="1"/>
    <col min="772" max="773" width="7.125" style="589" customWidth="1"/>
    <col min="774" max="776" width="5.875" style="589" customWidth="1"/>
    <col min="777" max="778" width="4.625" style="589" customWidth="1"/>
    <col min="779" max="784" width="5.875" style="589" customWidth="1"/>
    <col min="785" max="1024" width="5.875" style="589"/>
    <col min="1025" max="1025" width="3.125" style="589" customWidth="1"/>
    <col min="1026" max="1026" width="3.375" style="589" customWidth="1"/>
    <col min="1027" max="1027" width="5.875" style="589" customWidth="1"/>
    <col min="1028" max="1029" width="7.125" style="589" customWidth="1"/>
    <col min="1030" max="1032" width="5.875" style="589" customWidth="1"/>
    <col min="1033" max="1034" width="4.625" style="589" customWidth="1"/>
    <col min="1035" max="1040" width="5.875" style="589" customWidth="1"/>
    <col min="1041" max="1280" width="5.875" style="589"/>
    <col min="1281" max="1281" width="3.125" style="589" customWidth="1"/>
    <col min="1282" max="1282" width="3.375" style="589" customWidth="1"/>
    <col min="1283" max="1283" width="5.875" style="589" customWidth="1"/>
    <col min="1284" max="1285" width="7.125" style="589" customWidth="1"/>
    <col min="1286" max="1288" width="5.875" style="589" customWidth="1"/>
    <col min="1289" max="1290" width="4.625" style="589" customWidth="1"/>
    <col min="1291" max="1296" width="5.875" style="589" customWidth="1"/>
    <col min="1297" max="1536" width="5.875" style="589"/>
    <col min="1537" max="1537" width="3.125" style="589" customWidth="1"/>
    <col min="1538" max="1538" width="3.375" style="589" customWidth="1"/>
    <col min="1539" max="1539" width="5.875" style="589" customWidth="1"/>
    <col min="1540" max="1541" width="7.125" style="589" customWidth="1"/>
    <col min="1542" max="1544" width="5.875" style="589" customWidth="1"/>
    <col min="1545" max="1546" width="4.625" style="589" customWidth="1"/>
    <col min="1547" max="1552" width="5.875" style="589" customWidth="1"/>
    <col min="1553" max="1792" width="5.875" style="589"/>
    <col min="1793" max="1793" width="3.125" style="589" customWidth="1"/>
    <col min="1794" max="1794" width="3.375" style="589" customWidth="1"/>
    <col min="1795" max="1795" width="5.875" style="589" customWidth="1"/>
    <col min="1796" max="1797" width="7.125" style="589" customWidth="1"/>
    <col min="1798" max="1800" width="5.875" style="589" customWidth="1"/>
    <col min="1801" max="1802" width="4.625" style="589" customWidth="1"/>
    <col min="1803" max="1808" width="5.875" style="589" customWidth="1"/>
    <col min="1809" max="2048" width="5.875" style="589"/>
    <col min="2049" max="2049" width="3.125" style="589" customWidth="1"/>
    <col min="2050" max="2050" width="3.375" style="589" customWidth="1"/>
    <col min="2051" max="2051" width="5.875" style="589" customWidth="1"/>
    <col min="2052" max="2053" width="7.125" style="589" customWidth="1"/>
    <col min="2054" max="2056" width="5.875" style="589" customWidth="1"/>
    <col min="2057" max="2058" width="4.625" style="589" customWidth="1"/>
    <col min="2059" max="2064" width="5.875" style="589" customWidth="1"/>
    <col min="2065" max="2304" width="5.875" style="589"/>
    <col min="2305" max="2305" width="3.125" style="589" customWidth="1"/>
    <col min="2306" max="2306" width="3.375" style="589" customWidth="1"/>
    <col min="2307" max="2307" width="5.875" style="589" customWidth="1"/>
    <col min="2308" max="2309" width="7.125" style="589" customWidth="1"/>
    <col min="2310" max="2312" width="5.875" style="589" customWidth="1"/>
    <col min="2313" max="2314" width="4.625" style="589" customWidth="1"/>
    <col min="2315" max="2320" width="5.875" style="589" customWidth="1"/>
    <col min="2321" max="2560" width="5.875" style="589"/>
    <col min="2561" max="2561" width="3.125" style="589" customWidth="1"/>
    <col min="2562" max="2562" width="3.375" style="589" customWidth="1"/>
    <col min="2563" max="2563" width="5.875" style="589" customWidth="1"/>
    <col min="2564" max="2565" width="7.125" style="589" customWidth="1"/>
    <col min="2566" max="2568" width="5.875" style="589" customWidth="1"/>
    <col min="2569" max="2570" width="4.625" style="589" customWidth="1"/>
    <col min="2571" max="2576" width="5.875" style="589" customWidth="1"/>
    <col min="2577" max="2816" width="5.875" style="589"/>
    <col min="2817" max="2817" width="3.125" style="589" customWidth="1"/>
    <col min="2818" max="2818" width="3.375" style="589" customWidth="1"/>
    <col min="2819" max="2819" width="5.875" style="589" customWidth="1"/>
    <col min="2820" max="2821" width="7.125" style="589" customWidth="1"/>
    <col min="2822" max="2824" width="5.875" style="589" customWidth="1"/>
    <col min="2825" max="2826" width="4.625" style="589" customWidth="1"/>
    <col min="2827" max="2832" width="5.875" style="589" customWidth="1"/>
    <col min="2833" max="3072" width="5.875" style="589"/>
    <col min="3073" max="3073" width="3.125" style="589" customWidth="1"/>
    <col min="3074" max="3074" width="3.375" style="589" customWidth="1"/>
    <col min="3075" max="3075" width="5.875" style="589" customWidth="1"/>
    <col min="3076" max="3077" width="7.125" style="589" customWidth="1"/>
    <col min="3078" max="3080" width="5.875" style="589" customWidth="1"/>
    <col min="3081" max="3082" width="4.625" style="589" customWidth="1"/>
    <col min="3083" max="3088" width="5.875" style="589" customWidth="1"/>
    <col min="3089" max="3328" width="5.875" style="589"/>
    <col min="3329" max="3329" width="3.125" style="589" customWidth="1"/>
    <col min="3330" max="3330" width="3.375" style="589" customWidth="1"/>
    <col min="3331" max="3331" width="5.875" style="589" customWidth="1"/>
    <col min="3332" max="3333" width="7.125" style="589" customWidth="1"/>
    <col min="3334" max="3336" width="5.875" style="589" customWidth="1"/>
    <col min="3337" max="3338" width="4.625" style="589" customWidth="1"/>
    <col min="3339" max="3344" width="5.875" style="589" customWidth="1"/>
    <col min="3345" max="3584" width="5.875" style="589"/>
    <col min="3585" max="3585" width="3.125" style="589" customWidth="1"/>
    <col min="3586" max="3586" width="3.375" style="589" customWidth="1"/>
    <col min="3587" max="3587" width="5.875" style="589" customWidth="1"/>
    <col min="3588" max="3589" width="7.125" style="589" customWidth="1"/>
    <col min="3590" max="3592" width="5.875" style="589" customWidth="1"/>
    <col min="3593" max="3594" width="4.625" style="589" customWidth="1"/>
    <col min="3595" max="3600" width="5.875" style="589" customWidth="1"/>
    <col min="3601" max="3840" width="5.875" style="589"/>
    <col min="3841" max="3841" width="3.125" style="589" customWidth="1"/>
    <col min="3842" max="3842" width="3.375" style="589" customWidth="1"/>
    <col min="3843" max="3843" width="5.875" style="589" customWidth="1"/>
    <col min="3844" max="3845" width="7.125" style="589" customWidth="1"/>
    <col min="3846" max="3848" width="5.875" style="589" customWidth="1"/>
    <col min="3849" max="3850" width="4.625" style="589" customWidth="1"/>
    <col min="3851" max="3856" width="5.875" style="589" customWidth="1"/>
    <col min="3857" max="4096" width="5.875" style="589"/>
    <col min="4097" max="4097" width="3.125" style="589" customWidth="1"/>
    <col min="4098" max="4098" width="3.375" style="589" customWidth="1"/>
    <col min="4099" max="4099" width="5.875" style="589" customWidth="1"/>
    <col min="4100" max="4101" width="7.125" style="589" customWidth="1"/>
    <col min="4102" max="4104" width="5.875" style="589" customWidth="1"/>
    <col min="4105" max="4106" width="4.625" style="589" customWidth="1"/>
    <col min="4107" max="4112" width="5.875" style="589" customWidth="1"/>
    <col min="4113" max="4352" width="5.875" style="589"/>
    <col min="4353" max="4353" width="3.125" style="589" customWidth="1"/>
    <col min="4354" max="4354" width="3.375" style="589" customWidth="1"/>
    <col min="4355" max="4355" width="5.875" style="589" customWidth="1"/>
    <col min="4356" max="4357" width="7.125" style="589" customWidth="1"/>
    <col min="4358" max="4360" width="5.875" style="589" customWidth="1"/>
    <col min="4361" max="4362" width="4.625" style="589" customWidth="1"/>
    <col min="4363" max="4368" width="5.875" style="589" customWidth="1"/>
    <col min="4369" max="4608" width="5.875" style="589"/>
    <col min="4609" max="4609" width="3.125" style="589" customWidth="1"/>
    <col min="4610" max="4610" width="3.375" style="589" customWidth="1"/>
    <col min="4611" max="4611" width="5.875" style="589" customWidth="1"/>
    <col min="4612" max="4613" width="7.125" style="589" customWidth="1"/>
    <col min="4614" max="4616" width="5.875" style="589" customWidth="1"/>
    <col min="4617" max="4618" width="4.625" style="589" customWidth="1"/>
    <col min="4619" max="4624" width="5.875" style="589" customWidth="1"/>
    <col min="4625" max="4864" width="5.875" style="589"/>
    <col min="4865" max="4865" width="3.125" style="589" customWidth="1"/>
    <col min="4866" max="4866" width="3.375" style="589" customWidth="1"/>
    <col min="4867" max="4867" width="5.875" style="589" customWidth="1"/>
    <col min="4868" max="4869" width="7.125" style="589" customWidth="1"/>
    <col min="4870" max="4872" width="5.875" style="589" customWidth="1"/>
    <col min="4873" max="4874" width="4.625" style="589" customWidth="1"/>
    <col min="4875" max="4880" width="5.875" style="589" customWidth="1"/>
    <col min="4881" max="5120" width="5.875" style="589"/>
    <col min="5121" max="5121" width="3.125" style="589" customWidth="1"/>
    <col min="5122" max="5122" width="3.375" style="589" customWidth="1"/>
    <col min="5123" max="5123" width="5.875" style="589" customWidth="1"/>
    <col min="5124" max="5125" width="7.125" style="589" customWidth="1"/>
    <col min="5126" max="5128" width="5.875" style="589" customWidth="1"/>
    <col min="5129" max="5130" width="4.625" style="589" customWidth="1"/>
    <col min="5131" max="5136" width="5.875" style="589" customWidth="1"/>
    <col min="5137" max="5376" width="5.875" style="589"/>
    <col min="5377" max="5377" width="3.125" style="589" customWidth="1"/>
    <col min="5378" max="5378" width="3.375" style="589" customWidth="1"/>
    <col min="5379" max="5379" width="5.875" style="589" customWidth="1"/>
    <col min="5380" max="5381" width="7.125" style="589" customWidth="1"/>
    <col min="5382" max="5384" width="5.875" style="589" customWidth="1"/>
    <col min="5385" max="5386" width="4.625" style="589" customWidth="1"/>
    <col min="5387" max="5392" width="5.875" style="589" customWidth="1"/>
    <col min="5393" max="5632" width="5.875" style="589"/>
    <col min="5633" max="5633" width="3.125" style="589" customWidth="1"/>
    <col min="5634" max="5634" width="3.375" style="589" customWidth="1"/>
    <col min="5635" max="5635" width="5.875" style="589" customWidth="1"/>
    <col min="5636" max="5637" width="7.125" style="589" customWidth="1"/>
    <col min="5638" max="5640" width="5.875" style="589" customWidth="1"/>
    <col min="5641" max="5642" width="4.625" style="589" customWidth="1"/>
    <col min="5643" max="5648" width="5.875" style="589" customWidth="1"/>
    <col min="5649" max="5888" width="5.875" style="589"/>
    <col min="5889" max="5889" width="3.125" style="589" customWidth="1"/>
    <col min="5890" max="5890" width="3.375" style="589" customWidth="1"/>
    <col min="5891" max="5891" width="5.875" style="589" customWidth="1"/>
    <col min="5892" max="5893" width="7.125" style="589" customWidth="1"/>
    <col min="5894" max="5896" width="5.875" style="589" customWidth="1"/>
    <col min="5897" max="5898" width="4.625" style="589" customWidth="1"/>
    <col min="5899" max="5904" width="5.875" style="589" customWidth="1"/>
    <col min="5905" max="6144" width="5.875" style="589"/>
    <col min="6145" max="6145" width="3.125" style="589" customWidth="1"/>
    <col min="6146" max="6146" width="3.375" style="589" customWidth="1"/>
    <col min="6147" max="6147" width="5.875" style="589" customWidth="1"/>
    <col min="6148" max="6149" width="7.125" style="589" customWidth="1"/>
    <col min="6150" max="6152" width="5.875" style="589" customWidth="1"/>
    <col min="6153" max="6154" width="4.625" style="589" customWidth="1"/>
    <col min="6155" max="6160" width="5.875" style="589" customWidth="1"/>
    <col min="6161" max="6400" width="5.875" style="589"/>
    <col min="6401" max="6401" width="3.125" style="589" customWidth="1"/>
    <col min="6402" max="6402" width="3.375" style="589" customWidth="1"/>
    <col min="6403" max="6403" width="5.875" style="589" customWidth="1"/>
    <col min="6404" max="6405" width="7.125" style="589" customWidth="1"/>
    <col min="6406" max="6408" width="5.875" style="589" customWidth="1"/>
    <col min="6409" max="6410" width="4.625" style="589" customWidth="1"/>
    <col min="6411" max="6416" width="5.875" style="589" customWidth="1"/>
    <col min="6417" max="6656" width="5.875" style="589"/>
    <col min="6657" max="6657" width="3.125" style="589" customWidth="1"/>
    <col min="6658" max="6658" width="3.375" style="589" customWidth="1"/>
    <col min="6659" max="6659" width="5.875" style="589" customWidth="1"/>
    <col min="6660" max="6661" width="7.125" style="589" customWidth="1"/>
    <col min="6662" max="6664" width="5.875" style="589" customWidth="1"/>
    <col min="6665" max="6666" width="4.625" style="589" customWidth="1"/>
    <col min="6667" max="6672" width="5.875" style="589" customWidth="1"/>
    <col min="6673" max="6912" width="5.875" style="589"/>
    <col min="6913" max="6913" width="3.125" style="589" customWidth="1"/>
    <col min="6914" max="6914" width="3.375" style="589" customWidth="1"/>
    <col min="6915" max="6915" width="5.875" style="589" customWidth="1"/>
    <col min="6916" max="6917" width="7.125" style="589" customWidth="1"/>
    <col min="6918" max="6920" width="5.875" style="589" customWidth="1"/>
    <col min="6921" max="6922" width="4.625" style="589" customWidth="1"/>
    <col min="6923" max="6928" width="5.875" style="589" customWidth="1"/>
    <col min="6929" max="7168" width="5.875" style="589"/>
    <col min="7169" max="7169" width="3.125" style="589" customWidth="1"/>
    <col min="7170" max="7170" width="3.375" style="589" customWidth="1"/>
    <col min="7171" max="7171" width="5.875" style="589" customWidth="1"/>
    <col min="7172" max="7173" width="7.125" style="589" customWidth="1"/>
    <col min="7174" max="7176" width="5.875" style="589" customWidth="1"/>
    <col min="7177" max="7178" width="4.625" style="589" customWidth="1"/>
    <col min="7179" max="7184" width="5.875" style="589" customWidth="1"/>
    <col min="7185" max="7424" width="5.875" style="589"/>
    <col min="7425" max="7425" width="3.125" style="589" customWidth="1"/>
    <col min="7426" max="7426" width="3.375" style="589" customWidth="1"/>
    <col min="7427" max="7427" width="5.875" style="589" customWidth="1"/>
    <col min="7428" max="7429" width="7.125" style="589" customWidth="1"/>
    <col min="7430" max="7432" width="5.875" style="589" customWidth="1"/>
    <col min="7433" max="7434" width="4.625" style="589" customWidth="1"/>
    <col min="7435" max="7440" width="5.875" style="589" customWidth="1"/>
    <col min="7441" max="7680" width="5.875" style="589"/>
    <col min="7681" max="7681" width="3.125" style="589" customWidth="1"/>
    <col min="7682" max="7682" width="3.375" style="589" customWidth="1"/>
    <col min="7683" max="7683" width="5.875" style="589" customWidth="1"/>
    <col min="7684" max="7685" width="7.125" style="589" customWidth="1"/>
    <col min="7686" max="7688" width="5.875" style="589" customWidth="1"/>
    <col min="7689" max="7690" width="4.625" style="589" customWidth="1"/>
    <col min="7691" max="7696" width="5.875" style="589" customWidth="1"/>
    <col min="7697" max="7936" width="5.875" style="589"/>
    <col min="7937" max="7937" width="3.125" style="589" customWidth="1"/>
    <col min="7938" max="7938" width="3.375" style="589" customWidth="1"/>
    <col min="7939" max="7939" width="5.875" style="589" customWidth="1"/>
    <col min="7940" max="7941" width="7.125" style="589" customWidth="1"/>
    <col min="7942" max="7944" width="5.875" style="589" customWidth="1"/>
    <col min="7945" max="7946" width="4.625" style="589" customWidth="1"/>
    <col min="7947" max="7952" width="5.875" style="589" customWidth="1"/>
    <col min="7953" max="8192" width="5.875" style="589"/>
    <col min="8193" max="8193" width="3.125" style="589" customWidth="1"/>
    <col min="8194" max="8194" width="3.375" style="589" customWidth="1"/>
    <col min="8195" max="8195" width="5.875" style="589" customWidth="1"/>
    <col min="8196" max="8197" width="7.125" style="589" customWidth="1"/>
    <col min="8198" max="8200" width="5.875" style="589" customWidth="1"/>
    <col min="8201" max="8202" width="4.625" style="589" customWidth="1"/>
    <col min="8203" max="8208" width="5.875" style="589" customWidth="1"/>
    <col min="8209" max="8448" width="5.875" style="589"/>
    <col min="8449" max="8449" width="3.125" style="589" customWidth="1"/>
    <col min="8450" max="8450" width="3.375" style="589" customWidth="1"/>
    <col min="8451" max="8451" width="5.875" style="589" customWidth="1"/>
    <col min="8452" max="8453" width="7.125" style="589" customWidth="1"/>
    <col min="8454" max="8456" width="5.875" style="589" customWidth="1"/>
    <col min="8457" max="8458" width="4.625" style="589" customWidth="1"/>
    <col min="8459" max="8464" width="5.875" style="589" customWidth="1"/>
    <col min="8465" max="8704" width="5.875" style="589"/>
    <col min="8705" max="8705" width="3.125" style="589" customWidth="1"/>
    <col min="8706" max="8706" width="3.375" style="589" customWidth="1"/>
    <col min="8707" max="8707" width="5.875" style="589" customWidth="1"/>
    <col min="8708" max="8709" width="7.125" style="589" customWidth="1"/>
    <col min="8710" max="8712" width="5.875" style="589" customWidth="1"/>
    <col min="8713" max="8714" width="4.625" style="589" customWidth="1"/>
    <col min="8715" max="8720" width="5.875" style="589" customWidth="1"/>
    <col min="8721" max="8960" width="5.875" style="589"/>
    <col min="8961" max="8961" width="3.125" style="589" customWidth="1"/>
    <col min="8962" max="8962" width="3.375" style="589" customWidth="1"/>
    <col min="8963" max="8963" width="5.875" style="589" customWidth="1"/>
    <col min="8964" max="8965" width="7.125" style="589" customWidth="1"/>
    <col min="8966" max="8968" width="5.875" style="589" customWidth="1"/>
    <col min="8969" max="8970" width="4.625" style="589" customWidth="1"/>
    <col min="8971" max="8976" width="5.875" style="589" customWidth="1"/>
    <col min="8977" max="9216" width="5.875" style="589"/>
    <col min="9217" max="9217" width="3.125" style="589" customWidth="1"/>
    <col min="9218" max="9218" width="3.375" style="589" customWidth="1"/>
    <col min="9219" max="9219" width="5.875" style="589" customWidth="1"/>
    <col min="9220" max="9221" width="7.125" style="589" customWidth="1"/>
    <col min="9222" max="9224" width="5.875" style="589" customWidth="1"/>
    <col min="9225" max="9226" width="4.625" style="589" customWidth="1"/>
    <col min="9227" max="9232" width="5.875" style="589" customWidth="1"/>
    <col min="9233" max="9472" width="5.875" style="589"/>
    <col min="9473" max="9473" width="3.125" style="589" customWidth="1"/>
    <col min="9474" max="9474" width="3.375" style="589" customWidth="1"/>
    <col min="9475" max="9475" width="5.875" style="589" customWidth="1"/>
    <col min="9476" max="9477" width="7.125" style="589" customWidth="1"/>
    <col min="9478" max="9480" width="5.875" style="589" customWidth="1"/>
    <col min="9481" max="9482" width="4.625" style="589" customWidth="1"/>
    <col min="9483" max="9488" width="5.875" style="589" customWidth="1"/>
    <col min="9489" max="9728" width="5.875" style="589"/>
    <col min="9729" max="9729" width="3.125" style="589" customWidth="1"/>
    <col min="9730" max="9730" width="3.375" style="589" customWidth="1"/>
    <col min="9731" max="9731" width="5.875" style="589" customWidth="1"/>
    <col min="9732" max="9733" width="7.125" style="589" customWidth="1"/>
    <col min="9734" max="9736" width="5.875" style="589" customWidth="1"/>
    <col min="9737" max="9738" width="4.625" style="589" customWidth="1"/>
    <col min="9739" max="9744" width="5.875" style="589" customWidth="1"/>
    <col min="9745" max="9984" width="5.875" style="589"/>
    <col min="9985" max="9985" width="3.125" style="589" customWidth="1"/>
    <col min="9986" max="9986" width="3.375" style="589" customWidth="1"/>
    <col min="9987" max="9987" width="5.875" style="589" customWidth="1"/>
    <col min="9988" max="9989" width="7.125" style="589" customWidth="1"/>
    <col min="9990" max="9992" width="5.875" style="589" customWidth="1"/>
    <col min="9993" max="9994" width="4.625" style="589" customWidth="1"/>
    <col min="9995" max="10000" width="5.875" style="589" customWidth="1"/>
    <col min="10001" max="10240" width="5.875" style="589"/>
    <col min="10241" max="10241" width="3.125" style="589" customWidth="1"/>
    <col min="10242" max="10242" width="3.375" style="589" customWidth="1"/>
    <col min="10243" max="10243" width="5.875" style="589" customWidth="1"/>
    <col min="10244" max="10245" width="7.125" style="589" customWidth="1"/>
    <col min="10246" max="10248" width="5.875" style="589" customWidth="1"/>
    <col min="10249" max="10250" width="4.625" style="589" customWidth="1"/>
    <col min="10251" max="10256" width="5.875" style="589" customWidth="1"/>
    <col min="10257" max="10496" width="5.875" style="589"/>
    <col min="10497" max="10497" width="3.125" style="589" customWidth="1"/>
    <col min="10498" max="10498" width="3.375" style="589" customWidth="1"/>
    <col min="10499" max="10499" width="5.875" style="589" customWidth="1"/>
    <col min="10500" max="10501" width="7.125" style="589" customWidth="1"/>
    <col min="10502" max="10504" width="5.875" style="589" customWidth="1"/>
    <col min="10505" max="10506" width="4.625" style="589" customWidth="1"/>
    <col min="10507" max="10512" width="5.875" style="589" customWidth="1"/>
    <col min="10513" max="10752" width="5.875" style="589"/>
    <col min="10753" max="10753" width="3.125" style="589" customWidth="1"/>
    <col min="10754" max="10754" width="3.375" style="589" customWidth="1"/>
    <col min="10755" max="10755" width="5.875" style="589" customWidth="1"/>
    <col min="10756" max="10757" width="7.125" style="589" customWidth="1"/>
    <col min="10758" max="10760" width="5.875" style="589" customWidth="1"/>
    <col min="10761" max="10762" width="4.625" style="589" customWidth="1"/>
    <col min="10763" max="10768" width="5.875" style="589" customWidth="1"/>
    <col min="10769" max="11008" width="5.875" style="589"/>
    <col min="11009" max="11009" width="3.125" style="589" customWidth="1"/>
    <col min="11010" max="11010" width="3.375" style="589" customWidth="1"/>
    <col min="11011" max="11011" width="5.875" style="589" customWidth="1"/>
    <col min="11012" max="11013" width="7.125" style="589" customWidth="1"/>
    <col min="11014" max="11016" width="5.875" style="589" customWidth="1"/>
    <col min="11017" max="11018" width="4.625" style="589" customWidth="1"/>
    <col min="11019" max="11024" width="5.875" style="589" customWidth="1"/>
    <col min="11025" max="11264" width="5.875" style="589"/>
    <col min="11265" max="11265" width="3.125" style="589" customWidth="1"/>
    <col min="11266" max="11266" width="3.375" style="589" customWidth="1"/>
    <col min="11267" max="11267" width="5.875" style="589" customWidth="1"/>
    <col min="11268" max="11269" width="7.125" style="589" customWidth="1"/>
    <col min="11270" max="11272" width="5.875" style="589" customWidth="1"/>
    <col min="11273" max="11274" width="4.625" style="589" customWidth="1"/>
    <col min="11275" max="11280" width="5.875" style="589" customWidth="1"/>
    <col min="11281" max="11520" width="5.875" style="589"/>
    <col min="11521" max="11521" width="3.125" style="589" customWidth="1"/>
    <col min="11522" max="11522" width="3.375" style="589" customWidth="1"/>
    <col min="11523" max="11523" width="5.875" style="589" customWidth="1"/>
    <col min="11524" max="11525" width="7.125" style="589" customWidth="1"/>
    <col min="11526" max="11528" width="5.875" style="589" customWidth="1"/>
    <col min="11529" max="11530" width="4.625" style="589" customWidth="1"/>
    <col min="11531" max="11536" width="5.875" style="589" customWidth="1"/>
    <col min="11537" max="11776" width="5.875" style="589"/>
    <col min="11777" max="11777" width="3.125" style="589" customWidth="1"/>
    <col min="11778" max="11778" width="3.375" style="589" customWidth="1"/>
    <col min="11779" max="11779" width="5.875" style="589" customWidth="1"/>
    <col min="11780" max="11781" width="7.125" style="589" customWidth="1"/>
    <col min="11782" max="11784" width="5.875" style="589" customWidth="1"/>
    <col min="11785" max="11786" width="4.625" style="589" customWidth="1"/>
    <col min="11787" max="11792" width="5.875" style="589" customWidth="1"/>
    <col min="11793" max="12032" width="5.875" style="589"/>
    <col min="12033" max="12033" width="3.125" style="589" customWidth="1"/>
    <col min="12034" max="12034" width="3.375" style="589" customWidth="1"/>
    <col min="12035" max="12035" width="5.875" style="589" customWidth="1"/>
    <col min="12036" max="12037" width="7.125" style="589" customWidth="1"/>
    <col min="12038" max="12040" width="5.875" style="589" customWidth="1"/>
    <col min="12041" max="12042" width="4.625" style="589" customWidth="1"/>
    <col min="12043" max="12048" width="5.875" style="589" customWidth="1"/>
    <col min="12049" max="12288" width="5.875" style="589"/>
    <col min="12289" max="12289" width="3.125" style="589" customWidth="1"/>
    <col min="12290" max="12290" width="3.375" style="589" customWidth="1"/>
    <col min="12291" max="12291" width="5.875" style="589" customWidth="1"/>
    <col min="12292" max="12293" width="7.125" style="589" customWidth="1"/>
    <col min="12294" max="12296" width="5.875" style="589" customWidth="1"/>
    <col min="12297" max="12298" width="4.625" style="589" customWidth="1"/>
    <col min="12299" max="12304" width="5.875" style="589" customWidth="1"/>
    <col min="12305" max="12544" width="5.875" style="589"/>
    <col min="12545" max="12545" width="3.125" style="589" customWidth="1"/>
    <col min="12546" max="12546" width="3.375" style="589" customWidth="1"/>
    <col min="12547" max="12547" width="5.875" style="589" customWidth="1"/>
    <col min="12548" max="12549" width="7.125" style="589" customWidth="1"/>
    <col min="12550" max="12552" width="5.875" style="589" customWidth="1"/>
    <col min="12553" max="12554" width="4.625" style="589" customWidth="1"/>
    <col min="12555" max="12560" width="5.875" style="589" customWidth="1"/>
    <col min="12561" max="12800" width="5.875" style="589"/>
    <col min="12801" max="12801" width="3.125" style="589" customWidth="1"/>
    <col min="12802" max="12802" width="3.375" style="589" customWidth="1"/>
    <col min="12803" max="12803" width="5.875" style="589" customWidth="1"/>
    <col min="12804" max="12805" width="7.125" style="589" customWidth="1"/>
    <col min="12806" max="12808" width="5.875" style="589" customWidth="1"/>
    <col min="12809" max="12810" width="4.625" style="589" customWidth="1"/>
    <col min="12811" max="12816" width="5.875" style="589" customWidth="1"/>
    <col min="12817" max="13056" width="5.875" style="589"/>
    <col min="13057" max="13057" width="3.125" style="589" customWidth="1"/>
    <col min="13058" max="13058" width="3.375" style="589" customWidth="1"/>
    <col min="13059" max="13059" width="5.875" style="589" customWidth="1"/>
    <col min="13060" max="13061" width="7.125" style="589" customWidth="1"/>
    <col min="13062" max="13064" width="5.875" style="589" customWidth="1"/>
    <col min="13065" max="13066" width="4.625" style="589" customWidth="1"/>
    <col min="13067" max="13072" width="5.875" style="589" customWidth="1"/>
    <col min="13073" max="13312" width="5.875" style="589"/>
    <col min="13313" max="13313" width="3.125" style="589" customWidth="1"/>
    <col min="13314" max="13314" width="3.375" style="589" customWidth="1"/>
    <col min="13315" max="13315" width="5.875" style="589" customWidth="1"/>
    <col min="13316" max="13317" width="7.125" style="589" customWidth="1"/>
    <col min="13318" max="13320" width="5.875" style="589" customWidth="1"/>
    <col min="13321" max="13322" width="4.625" style="589" customWidth="1"/>
    <col min="13323" max="13328" width="5.875" style="589" customWidth="1"/>
    <col min="13329" max="13568" width="5.875" style="589"/>
    <col min="13569" max="13569" width="3.125" style="589" customWidth="1"/>
    <col min="13570" max="13570" width="3.375" style="589" customWidth="1"/>
    <col min="13571" max="13571" width="5.875" style="589" customWidth="1"/>
    <col min="13572" max="13573" width="7.125" style="589" customWidth="1"/>
    <col min="13574" max="13576" width="5.875" style="589" customWidth="1"/>
    <col min="13577" max="13578" width="4.625" style="589" customWidth="1"/>
    <col min="13579" max="13584" width="5.875" style="589" customWidth="1"/>
    <col min="13585" max="13824" width="5.875" style="589"/>
    <col min="13825" max="13825" width="3.125" style="589" customWidth="1"/>
    <col min="13826" max="13826" width="3.375" style="589" customWidth="1"/>
    <col min="13827" max="13827" width="5.875" style="589" customWidth="1"/>
    <col min="13828" max="13829" width="7.125" style="589" customWidth="1"/>
    <col min="13830" max="13832" width="5.875" style="589" customWidth="1"/>
    <col min="13833" max="13834" width="4.625" style="589" customWidth="1"/>
    <col min="13835" max="13840" width="5.875" style="589" customWidth="1"/>
    <col min="13841" max="14080" width="5.875" style="589"/>
    <col min="14081" max="14081" width="3.125" style="589" customWidth="1"/>
    <col min="14082" max="14082" width="3.375" style="589" customWidth="1"/>
    <col min="14083" max="14083" width="5.875" style="589" customWidth="1"/>
    <col min="14084" max="14085" width="7.125" style="589" customWidth="1"/>
    <col min="14086" max="14088" width="5.875" style="589" customWidth="1"/>
    <col min="14089" max="14090" width="4.625" style="589" customWidth="1"/>
    <col min="14091" max="14096" width="5.875" style="589" customWidth="1"/>
    <col min="14097" max="14336" width="5.875" style="589"/>
    <col min="14337" max="14337" width="3.125" style="589" customWidth="1"/>
    <col min="14338" max="14338" width="3.375" style="589" customWidth="1"/>
    <col min="14339" max="14339" width="5.875" style="589" customWidth="1"/>
    <col min="14340" max="14341" width="7.125" style="589" customWidth="1"/>
    <col min="14342" max="14344" width="5.875" style="589" customWidth="1"/>
    <col min="14345" max="14346" width="4.625" style="589" customWidth="1"/>
    <col min="14347" max="14352" width="5.875" style="589" customWidth="1"/>
    <col min="14353" max="14592" width="5.875" style="589"/>
    <col min="14593" max="14593" width="3.125" style="589" customWidth="1"/>
    <col min="14594" max="14594" width="3.375" style="589" customWidth="1"/>
    <col min="14595" max="14595" width="5.875" style="589" customWidth="1"/>
    <col min="14596" max="14597" width="7.125" style="589" customWidth="1"/>
    <col min="14598" max="14600" width="5.875" style="589" customWidth="1"/>
    <col min="14601" max="14602" width="4.625" style="589" customWidth="1"/>
    <col min="14603" max="14608" width="5.875" style="589" customWidth="1"/>
    <col min="14609" max="14848" width="5.875" style="589"/>
    <col min="14849" max="14849" width="3.125" style="589" customWidth="1"/>
    <col min="14850" max="14850" width="3.375" style="589" customWidth="1"/>
    <col min="14851" max="14851" width="5.875" style="589" customWidth="1"/>
    <col min="14852" max="14853" width="7.125" style="589" customWidth="1"/>
    <col min="14854" max="14856" width="5.875" style="589" customWidth="1"/>
    <col min="14857" max="14858" width="4.625" style="589" customWidth="1"/>
    <col min="14859" max="14864" width="5.875" style="589" customWidth="1"/>
    <col min="14865" max="15104" width="5.875" style="589"/>
    <col min="15105" max="15105" width="3.125" style="589" customWidth="1"/>
    <col min="15106" max="15106" width="3.375" style="589" customWidth="1"/>
    <col min="15107" max="15107" width="5.875" style="589" customWidth="1"/>
    <col min="15108" max="15109" width="7.125" style="589" customWidth="1"/>
    <col min="15110" max="15112" width="5.875" style="589" customWidth="1"/>
    <col min="15113" max="15114" width="4.625" style="589" customWidth="1"/>
    <col min="15115" max="15120" width="5.875" style="589" customWidth="1"/>
    <col min="15121" max="15360" width="5.875" style="589"/>
    <col min="15361" max="15361" width="3.125" style="589" customWidth="1"/>
    <col min="15362" max="15362" width="3.375" style="589" customWidth="1"/>
    <col min="15363" max="15363" width="5.875" style="589" customWidth="1"/>
    <col min="15364" max="15365" width="7.125" style="589" customWidth="1"/>
    <col min="15366" max="15368" width="5.875" style="589" customWidth="1"/>
    <col min="15369" max="15370" width="4.625" style="589" customWidth="1"/>
    <col min="15371" max="15376" width="5.875" style="589" customWidth="1"/>
    <col min="15377" max="15616" width="5.875" style="589"/>
    <col min="15617" max="15617" width="3.125" style="589" customWidth="1"/>
    <col min="15618" max="15618" width="3.375" style="589" customWidth="1"/>
    <col min="15619" max="15619" width="5.875" style="589" customWidth="1"/>
    <col min="15620" max="15621" width="7.125" style="589" customWidth="1"/>
    <col min="15622" max="15624" width="5.875" style="589" customWidth="1"/>
    <col min="15625" max="15626" width="4.625" style="589" customWidth="1"/>
    <col min="15627" max="15632" width="5.875" style="589" customWidth="1"/>
    <col min="15633" max="15872" width="5.875" style="589"/>
    <col min="15873" max="15873" width="3.125" style="589" customWidth="1"/>
    <col min="15874" max="15874" width="3.375" style="589" customWidth="1"/>
    <col min="15875" max="15875" width="5.875" style="589" customWidth="1"/>
    <col min="15876" max="15877" width="7.125" style="589" customWidth="1"/>
    <col min="15878" max="15880" width="5.875" style="589" customWidth="1"/>
    <col min="15881" max="15882" width="4.625" style="589" customWidth="1"/>
    <col min="15883" max="15888" width="5.875" style="589" customWidth="1"/>
    <col min="15889" max="16128" width="5.875" style="589"/>
    <col min="16129" max="16129" width="3.125" style="589" customWidth="1"/>
    <col min="16130" max="16130" width="3.375" style="589" customWidth="1"/>
    <col min="16131" max="16131" width="5.875" style="589" customWidth="1"/>
    <col min="16132" max="16133" width="7.125" style="589" customWidth="1"/>
    <col min="16134" max="16136" width="5.875" style="589" customWidth="1"/>
    <col min="16137" max="16138" width="4.625" style="589" customWidth="1"/>
    <col min="16139" max="16144" width="5.875" style="589" customWidth="1"/>
    <col min="16145" max="16384" width="5.875" style="589"/>
  </cols>
  <sheetData>
    <row r="1" spans="1:16" ht="14.25">
      <c r="I1" s="590"/>
      <c r="J1" s="590"/>
      <c r="P1" s="590" t="s">
        <v>1182</v>
      </c>
    </row>
    <row r="2" spans="1:16" ht="14.25">
      <c r="I2" s="590"/>
      <c r="J2" s="590"/>
    </row>
    <row r="3" spans="1:16" ht="28.5">
      <c r="A3" s="1280" t="s">
        <v>1125</v>
      </c>
      <c r="B3" s="1280"/>
      <c r="C3" s="1280"/>
      <c r="D3" s="1280"/>
      <c r="E3" s="1280"/>
      <c r="F3" s="1280"/>
      <c r="G3" s="1280"/>
      <c r="H3" s="1280"/>
      <c r="I3" s="1280"/>
      <c r="J3" s="1280"/>
      <c r="K3" s="1280"/>
      <c r="L3" s="1280"/>
      <c r="M3" s="1280"/>
      <c r="N3" s="1280"/>
      <c r="O3" s="1280"/>
      <c r="P3" s="1280"/>
    </row>
    <row r="4" spans="1:16" ht="14.25" customHeight="1">
      <c r="A4" s="638"/>
      <c r="B4" s="638"/>
      <c r="C4" s="638"/>
      <c r="D4" s="638"/>
      <c r="E4" s="638"/>
      <c r="F4" s="638"/>
      <c r="G4" s="638"/>
      <c r="H4" s="638"/>
      <c r="I4" s="638"/>
      <c r="J4" s="638"/>
      <c r="K4" s="638"/>
      <c r="L4" s="638"/>
      <c r="M4" s="638"/>
      <c r="N4" s="638"/>
      <c r="O4" s="638"/>
      <c r="P4" s="638"/>
    </row>
    <row r="5" spans="1:16" ht="14.25" customHeight="1">
      <c r="A5" s="638"/>
      <c r="B5" s="638"/>
      <c r="C5" s="638"/>
      <c r="D5" s="638"/>
      <c r="E5" s="638"/>
      <c r="F5" s="638"/>
      <c r="G5" s="638"/>
      <c r="H5" s="638"/>
      <c r="I5" s="638"/>
      <c r="J5" s="638"/>
      <c r="K5" s="638"/>
      <c r="L5" s="638"/>
      <c r="M5" s="638"/>
      <c r="N5" s="638"/>
      <c r="O5" s="638"/>
      <c r="P5" s="638"/>
    </row>
    <row r="6" spans="1:16" ht="14.25">
      <c r="A6" s="591"/>
      <c r="B6" s="591"/>
      <c r="C6" s="591"/>
      <c r="D6" s="591"/>
      <c r="E6" s="591"/>
      <c r="F6" s="591"/>
      <c r="G6" s="591"/>
      <c r="H6" s="591"/>
      <c r="I6" s="591"/>
      <c r="J6" s="591"/>
      <c r="K6" s="591"/>
      <c r="L6" s="591"/>
      <c r="M6" s="591"/>
      <c r="N6" s="591"/>
      <c r="O6" s="591"/>
      <c r="P6" s="591"/>
    </row>
    <row r="7" spans="1:16" ht="14.25">
      <c r="A7" s="592" t="s">
        <v>1126</v>
      </c>
      <c r="B7" s="592"/>
      <c r="C7" s="592"/>
      <c r="D7" s="592"/>
      <c r="E7" s="592"/>
      <c r="F7" s="592"/>
      <c r="G7" s="592"/>
      <c r="H7" s="592"/>
      <c r="I7" s="592"/>
      <c r="J7" s="592"/>
      <c r="K7" s="592"/>
      <c r="L7" s="592"/>
      <c r="M7" s="592"/>
      <c r="N7" s="592"/>
      <c r="O7" s="592"/>
      <c r="P7" s="592"/>
    </row>
    <row r="8" spans="1:16" ht="14.25">
      <c r="A8" s="592"/>
      <c r="B8" s="592"/>
      <c r="C8" s="592"/>
      <c r="D8" s="592"/>
      <c r="E8" s="592"/>
      <c r="F8" s="592"/>
      <c r="G8" s="592"/>
      <c r="H8" s="592"/>
      <c r="I8" s="592"/>
      <c r="J8" s="592"/>
      <c r="K8" s="592"/>
      <c r="L8" s="592"/>
      <c r="M8" s="592"/>
      <c r="N8" s="592"/>
      <c r="O8" s="592"/>
      <c r="P8" s="592"/>
    </row>
    <row r="9" spans="1:16" ht="14.25">
      <c r="A9" s="592"/>
      <c r="B9" s="592"/>
      <c r="C9" s="592"/>
      <c r="D9" s="592"/>
      <c r="E9" s="592"/>
      <c r="F9" s="592"/>
      <c r="G9" s="592"/>
      <c r="H9" s="592"/>
      <c r="I9" s="592"/>
      <c r="J9" s="592"/>
      <c r="K9" s="592"/>
      <c r="L9" s="592"/>
      <c r="M9" s="592"/>
      <c r="N9" s="592"/>
      <c r="O9" s="592"/>
      <c r="P9" s="592"/>
    </row>
    <row r="10" spans="1:16" ht="14.25">
      <c r="A10" s="592"/>
      <c r="B10" s="592"/>
      <c r="C10" s="592"/>
      <c r="D10" s="592"/>
      <c r="E10" s="592"/>
      <c r="F10" s="510"/>
      <c r="G10" s="510"/>
      <c r="H10" s="592"/>
      <c r="I10" s="592"/>
      <c r="J10" s="592"/>
      <c r="K10" s="592"/>
      <c r="L10" s="592"/>
      <c r="M10" s="592"/>
      <c r="N10" s="592"/>
      <c r="O10" s="592"/>
      <c r="P10" s="592"/>
    </row>
    <row r="11" spans="1:16" ht="14.25">
      <c r="A11" s="592"/>
      <c r="B11" s="592"/>
      <c r="D11" s="592"/>
      <c r="E11" s="592"/>
      <c r="F11" s="510"/>
      <c r="G11" s="510"/>
      <c r="H11" s="592"/>
      <c r="I11" s="592"/>
      <c r="J11" s="592"/>
      <c r="K11" s="592"/>
      <c r="L11" s="592"/>
      <c r="M11" s="593"/>
      <c r="N11" s="593"/>
      <c r="O11" s="593"/>
      <c r="P11" s="594" t="s">
        <v>1329</v>
      </c>
    </row>
    <row r="12" spans="1:16" ht="14.25">
      <c r="A12" s="592"/>
      <c r="B12" s="592"/>
      <c r="D12" s="592"/>
      <c r="E12" s="592"/>
      <c r="F12" s="510"/>
      <c r="G12" s="510"/>
      <c r="H12" s="592"/>
      <c r="I12" s="592"/>
      <c r="J12" s="592"/>
      <c r="K12" s="592"/>
      <c r="L12" s="592"/>
      <c r="M12" s="592"/>
      <c r="N12" s="592"/>
      <c r="O12" s="592"/>
      <c r="P12" s="646"/>
    </row>
    <row r="13" spans="1:16" ht="14.25">
      <c r="A13" s="592"/>
      <c r="B13" s="592"/>
      <c r="D13" s="592"/>
      <c r="E13" s="592"/>
      <c r="F13" s="510"/>
      <c r="G13" s="510"/>
      <c r="H13" s="592"/>
      <c r="I13" s="592"/>
      <c r="J13" s="592"/>
      <c r="K13" s="592"/>
      <c r="L13" s="592"/>
      <c r="M13" s="592"/>
      <c r="N13" s="592"/>
      <c r="O13" s="592"/>
      <c r="P13" s="646"/>
    </row>
    <row r="14" spans="1:16" ht="14.25">
      <c r="A14" s="592"/>
      <c r="B14" s="592"/>
      <c r="C14" s="592"/>
      <c r="D14" s="592"/>
      <c r="E14" s="592"/>
      <c r="F14" s="510"/>
      <c r="G14" s="510"/>
      <c r="H14" s="510"/>
      <c r="I14" s="510"/>
      <c r="J14" s="510"/>
      <c r="K14" s="592"/>
      <c r="L14" s="592"/>
      <c r="M14" s="592"/>
      <c r="N14" s="592"/>
      <c r="O14" s="592"/>
      <c r="P14" s="592"/>
    </row>
    <row r="15" spans="1:16" ht="14.25">
      <c r="A15" s="289" t="s">
        <v>613</v>
      </c>
      <c r="B15" s="592"/>
      <c r="C15" s="592"/>
      <c r="D15" s="592"/>
      <c r="E15" s="592"/>
      <c r="F15" s="592"/>
      <c r="G15" s="510"/>
      <c r="H15" s="592"/>
      <c r="I15" s="592"/>
      <c r="J15" s="592"/>
      <c r="K15" s="592"/>
      <c r="L15" s="592"/>
      <c r="M15" s="592"/>
      <c r="N15" s="592"/>
      <c r="O15" s="592"/>
      <c r="P15" s="592"/>
    </row>
    <row r="16" spans="1:16" ht="14.25">
      <c r="A16" s="289"/>
      <c r="B16" s="592"/>
      <c r="C16" s="592"/>
      <c r="D16" s="592"/>
      <c r="E16" s="592"/>
      <c r="F16" s="592"/>
      <c r="G16" s="510"/>
      <c r="H16" s="592"/>
      <c r="I16" s="592"/>
      <c r="J16" s="592"/>
      <c r="K16" s="592"/>
      <c r="L16" s="592"/>
      <c r="M16" s="592"/>
      <c r="N16" s="592"/>
      <c r="O16" s="592"/>
      <c r="P16" s="592"/>
    </row>
    <row r="17" spans="1:16" ht="14.25">
      <c r="A17" s="289"/>
      <c r="B17" s="592"/>
      <c r="C17" s="592"/>
      <c r="D17" s="592"/>
      <c r="E17" s="592"/>
      <c r="F17" s="592"/>
      <c r="G17" s="510"/>
      <c r="H17" s="592"/>
      <c r="I17" s="592"/>
      <c r="J17" s="592"/>
      <c r="K17" s="592"/>
      <c r="L17" s="592"/>
      <c r="M17" s="592"/>
      <c r="N17" s="592"/>
      <c r="O17" s="592"/>
      <c r="P17" s="592"/>
    </row>
    <row r="18" spans="1:16" ht="14.25">
      <c r="A18" s="595"/>
      <c r="B18" s="595"/>
      <c r="C18" s="595"/>
      <c r="D18" s="595"/>
      <c r="E18" s="595"/>
      <c r="F18" s="595"/>
      <c r="G18" s="596"/>
      <c r="H18" s="595"/>
      <c r="I18" s="595"/>
      <c r="J18" s="595"/>
      <c r="K18" s="595"/>
      <c r="L18" s="595"/>
      <c r="M18" s="595"/>
      <c r="N18" s="595"/>
      <c r="O18" s="595"/>
      <c r="P18" s="595"/>
    </row>
    <row r="19" spans="1:16" ht="14.25">
      <c r="A19" s="595"/>
      <c r="B19" s="595"/>
      <c r="C19" s="595"/>
      <c r="D19" s="595"/>
      <c r="E19" s="595" t="str">
        <f>入力シート!C1</f>
        <v>令和4年7月10日執行参議院青森県選挙区選出議員選挙</v>
      </c>
      <c r="H19" s="595"/>
      <c r="I19" s="595"/>
      <c r="J19" s="595"/>
      <c r="K19" s="595"/>
      <c r="L19" s="595"/>
      <c r="M19" s="595"/>
      <c r="N19" s="595"/>
      <c r="P19" s="616" t="s">
        <v>1127</v>
      </c>
    </row>
    <row r="20" spans="1:16" ht="14.25">
      <c r="A20" s="595"/>
      <c r="B20" s="595"/>
      <c r="C20" s="595"/>
      <c r="D20" s="595"/>
      <c r="E20" s="595"/>
      <c r="H20" s="595"/>
      <c r="I20" s="595"/>
      <c r="J20" s="595"/>
      <c r="K20" s="595"/>
      <c r="L20" s="595"/>
      <c r="M20" s="595"/>
      <c r="N20" s="595"/>
      <c r="P20" s="616"/>
    </row>
    <row r="21" spans="1:16" ht="14.25">
      <c r="A21" s="595"/>
      <c r="B21" s="595"/>
      <c r="C21" s="595"/>
      <c r="D21" s="595"/>
      <c r="E21" s="595"/>
      <c r="F21" s="595"/>
      <c r="H21" s="595"/>
      <c r="I21" s="595"/>
      <c r="J21" s="595"/>
      <c r="K21" s="595"/>
      <c r="L21" s="595"/>
      <c r="M21" s="595"/>
      <c r="N21" s="595"/>
      <c r="O21" s="597"/>
      <c r="P21" s="595"/>
    </row>
    <row r="22" spans="1:16" ht="14.25">
      <c r="A22" s="595"/>
      <c r="B22" s="595"/>
      <c r="C22" s="595"/>
      <c r="D22" s="595"/>
      <c r="E22" s="595"/>
      <c r="F22" s="595"/>
      <c r="P22" s="595"/>
    </row>
    <row r="23" spans="1:16" ht="14.25">
      <c r="A23" s="595"/>
      <c r="B23" s="595"/>
      <c r="C23" s="595"/>
      <c r="D23" s="595"/>
      <c r="E23" s="595"/>
      <c r="G23" s="595" t="s">
        <v>544</v>
      </c>
      <c r="I23" s="1281" t="str">
        <f>入力シート!E11</f>
        <v/>
      </c>
      <c r="J23" s="1281"/>
      <c r="K23" s="1281"/>
      <c r="L23" s="1281"/>
      <c r="M23" s="1281"/>
      <c r="N23" s="1281"/>
      <c r="O23" s="1281"/>
      <c r="P23" s="595"/>
    </row>
    <row r="24" spans="1:16" ht="14.25">
      <c r="A24" s="595"/>
      <c r="B24" s="595"/>
      <c r="C24" s="595"/>
      <c r="D24" s="595"/>
      <c r="E24" s="595"/>
      <c r="F24" s="595"/>
      <c r="G24" s="590"/>
      <c r="I24" s="507"/>
      <c r="J24" s="507"/>
      <c r="K24" s="507"/>
      <c r="L24" s="507"/>
      <c r="M24" s="507"/>
      <c r="N24" s="507"/>
      <c r="O24" s="507"/>
      <c r="P24" s="595"/>
    </row>
    <row r="25" spans="1:16" ht="14.25">
      <c r="A25" s="1282" t="s">
        <v>589</v>
      </c>
      <c r="B25" s="1282"/>
      <c r="C25" s="1282"/>
      <c r="D25" s="1282"/>
      <c r="E25" s="1282"/>
      <c r="F25" s="1282"/>
      <c r="G25" s="1282"/>
      <c r="H25" s="1282"/>
      <c r="I25" s="1282"/>
      <c r="J25" s="1282"/>
      <c r="K25" s="1282"/>
      <c r="L25" s="1282"/>
      <c r="M25" s="1282"/>
      <c r="N25" s="1282"/>
      <c r="O25" s="1282"/>
      <c r="P25" s="1282"/>
    </row>
    <row r="26" spans="1:16" thickBot="1">
      <c r="A26" s="599"/>
      <c r="B26" s="599"/>
      <c r="C26" s="599"/>
      <c r="D26" s="599"/>
      <c r="E26" s="599"/>
      <c r="F26" s="599"/>
      <c r="G26" s="599"/>
      <c r="H26" s="599"/>
      <c r="I26" s="599"/>
      <c r="J26" s="599"/>
      <c r="K26" s="599"/>
      <c r="L26" s="599"/>
      <c r="M26" s="599"/>
      <c r="N26" s="599"/>
      <c r="O26" s="599"/>
      <c r="P26" s="599"/>
    </row>
    <row r="27" spans="1:16" ht="21" customHeight="1">
      <c r="A27" s="1283" t="s">
        <v>0</v>
      </c>
      <c r="B27" s="1284"/>
      <c r="C27" s="1285"/>
      <c r="D27" s="1292" t="s">
        <v>702</v>
      </c>
      <c r="E27" s="1292"/>
      <c r="F27" s="1295" t="s">
        <v>1128</v>
      </c>
      <c r="G27" s="1295"/>
      <c r="H27" s="1295"/>
      <c r="I27" s="1298" t="s">
        <v>1129</v>
      </c>
      <c r="J27" s="1298"/>
      <c r="K27" s="1298"/>
      <c r="L27" s="1298"/>
      <c r="M27" s="1298"/>
      <c r="N27" s="1298"/>
      <c r="O27" s="1298"/>
      <c r="P27" s="1299" t="s">
        <v>683</v>
      </c>
    </row>
    <row r="28" spans="1:16" ht="27" customHeight="1">
      <c r="A28" s="1286"/>
      <c r="B28" s="1287"/>
      <c r="C28" s="1288"/>
      <c r="D28" s="1293"/>
      <c r="E28" s="1293"/>
      <c r="F28" s="1296"/>
      <c r="G28" s="1296"/>
      <c r="H28" s="1296"/>
      <c r="I28" s="1302" t="s">
        <v>1298</v>
      </c>
      <c r="J28" s="1303"/>
      <c r="K28" s="1304"/>
      <c r="L28" s="1311" t="s">
        <v>1130</v>
      </c>
      <c r="M28" s="1314" t="s">
        <v>1297</v>
      </c>
      <c r="N28" s="1315"/>
      <c r="O28" s="1316"/>
      <c r="P28" s="1300"/>
    </row>
    <row r="29" spans="1:16" ht="21" customHeight="1">
      <c r="A29" s="1286"/>
      <c r="B29" s="1287"/>
      <c r="C29" s="1288"/>
      <c r="D29" s="1293"/>
      <c r="E29" s="1293"/>
      <c r="F29" s="1296"/>
      <c r="G29" s="1296"/>
      <c r="H29" s="1296"/>
      <c r="I29" s="1305"/>
      <c r="J29" s="1306"/>
      <c r="K29" s="1307"/>
      <c r="L29" s="1312"/>
      <c r="M29" s="1317"/>
      <c r="N29" s="1318"/>
      <c r="O29" s="1319"/>
      <c r="P29" s="1300"/>
    </row>
    <row r="30" spans="1:16" ht="21" customHeight="1" thickBot="1">
      <c r="A30" s="1289"/>
      <c r="B30" s="1290"/>
      <c r="C30" s="1291"/>
      <c r="D30" s="1294"/>
      <c r="E30" s="1294"/>
      <c r="F30" s="1297"/>
      <c r="G30" s="1297"/>
      <c r="H30" s="1297"/>
      <c r="I30" s="1308"/>
      <c r="J30" s="1309"/>
      <c r="K30" s="1310"/>
      <c r="L30" s="1313"/>
      <c r="M30" s="1320"/>
      <c r="N30" s="1321"/>
      <c r="O30" s="1322"/>
      <c r="P30" s="1301"/>
    </row>
    <row r="31" spans="1:16" ht="21" customHeight="1">
      <c r="A31" s="1332" t="s">
        <v>1131</v>
      </c>
      <c r="B31" s="1333"/>
      <c r="C31" s="1334"/>
      <c r="D31" s="600"/>
      <c r="E31" s="601"/>
      <c r="F31" s="1341"/>
      <c r="G31" s="1342"/>
      <c r="H31" s="1343"/>
      <c r="I31" s="1357"/>
      <c r="J31" s="1358"/>
      <c r="K31" s="1359"/>
      <c r="L31" s="719"/>
      <c r="M31" s="1363"/>
      <c r="N31" s="1364"/>
      <c r="O31" s="1365"/>
      <c r="P31" s="603"/>
    </row>
    <row r="32" spans="1:16" ht="21" customHeight="1">
      <c r="A32" s="1335"/>
      <c r="B32" s="1336"/>
      <c r="C32" s="1337"/>
      <c r="D32" s="1350" t="s">
        <v>1132</v>
      </c>
      <c r="E32" s="1351"/>
      <c r="F32" s="1344"/>
      <c r="G32" s="1345"/>
      <c r="H32" s="1346"/>
      <c r="I32" s="1360"/>
      <c r="J32" s="1361"/>
      <c r="K32" s="1362"/>
      <c r="L32" s="720"/>
      <c r="M32" s="1360"/>
      <c r="N32" s="1361"/>
      <c r="O32" s="1362"/>
      <c r="P32" s="604"/>
    </row>
    <row r="33" spans="1:16" ht="21" customHeight="1" thickBot="1">
      <c r="A33" s="1338"/>
      <c r="B33" s="1339"/>
      <c r="C33" s="1340"/>
      <c r="D33" s="605"/>
      <c r="E33" s="606"/>
      <c r="F33" s="1352"/>
      <c r="G33" s="1353"/>
      <c r="H33" s="1354"/>
      <c r="I33" s="1355"/>
      <c r="J33" s="1356"/>
      <c r="K33" s="1244"/>
      <c r="L33" s="720"/>
      <c r="M33" s="1355"/>
      <c r="N33" s="1356"/>
      <c r="O33" s="1244"/>
      <c r="P33" s="608"/>
    </row>
    <row r="34" spans="1:16" ht="21" customHeight="1">
      <c r="A34" s="1323" t="s">
        <v>1133</v>
      </c>
      <c r="B34" s="1324"/>
      <c r="C34" s="1325"/>
      <c r="D34" s="600"/>
      <c r="E34" s="601"/>
      <c r="F34" s="1341"/>
      <c r="G34" s="1342"/>
      <c r="H34" s="1343"/>
      <c r="I34" s="1363"/>
      <c r="J34" s="1364"/>
      <c r="K34" s="1365"/>
      <c r="L34" s="719"/>
      <c r="M34" s="1363"/>
      <c r="N34" s="1364"/>
      <c r="O34" s="1365"/>
      <c r="P34" s="603"/>
    </row>
    <row r="35" spans="1:16" ht="21" customHeight="1">
      <c r="A35" s="1326"/>
      <c r="B35" s="1327"/>
      <c r="C35" s="1328"/>
      <c r="D35" s="1350" t="s">
        <v>1132</v>
      </c>
      <c r="E35" s="1351"/>
      <c r="F35" s="1344"/>
      <c r="G35" s="1345"/>
      <c r="H35" s="1346"/>
      <c r="I35" s="1360"/>
      <c r="J35" s="1361"/>
      <c r="K35" s="1362"/>
      <c r="L35" s="720"/>
      <c r="M35" s="1360"/>
      <c r="N35" s="1361"/>
      <c r="O35" s="1362"/>
      <c r="P35" s="604"/>
    </row>
    <row r="36" spans="1:16" ht="21" customHeight="1" thickBot="1">
      <c r="A36" s="1329"/>
      <c r="B36" s="1330"/>
      <c r="C36" s="1331"/>
      <c r="D36" s="609"/>
      <c r="E36" s="610"/>
      <c r="F36" s="1347"/>
      <c r="G36" s="1348"/>
      <c r="H36" s="1349"/>
      <c r="I36" s="1355"/>
      <c r="J36" s="1356"/>
      <c r="K36" s="1244"/>
      <c r="L36" s="721"/>
      <c r="M36" s="1355"/>
      <c r="N36" s="1356"/>
      <c r="O36" s="1244"/>
      <c r="P36" s="611"/>
    </row>
    <row r="37" spans="1:16" ht="15" customHeight="1">
      <c r="A37" s="592"/>
      <c r="B37" s="592"/>
      <c r="C37" s="612"/>
      <c r="D37" s="612"/>
      <c r="E37" s="612"/>
      <c r="F37" s="592"/>
      <c r="G37" s="613"/>
      <c r="H37" s="613"/>
      <c r="I37" s="592"/>
      <c r="J37" s="592"/>
      <c r="K37" s="592"/>
      <c r="L37" s="592"/>
      <c r="M37" s="592"/>
      <c r="N37" s="592"/>
      <c r="O37" s="592"/>
      <c r="P37" s="592"/>
    </row>
    <row r="38" spans="1:16" ht="15" customHeight="1">
      <c r="A38" s="614" t="s">
        <v>1398</v>
      </c>
    </row>
    <row r="39" spans="1:16" ht="15" customHeight="1">
      <c r="A39" s="615" t="s">
        <v>1397</v>
      </c>
    </row>
    <row r="40" spans="1:16" ht="15" customHeight="1">
      <c r="A40" s="615" t="s">
        <v>1399</v>
      </c>
    </row>
    <row r="41" spans="1:16" ht="15" customHeight="1">
      <c r="A41" s="615" t="s">
        <v>1400</v>
      </c>
    </row>
    <row r="42" spans="1:16" ht="15" customHeight="1">
      <c r="A42" s="615" t="s">
        <v>1401</v>
      </c>
    </row>
    <row r="43" spans="1:16" ht="15" customHeight="1">
      <c r="A43" s="615"/>
    </row>
    <row r="44" spans="1:16" ht="15" customHeight="1">
      <c r="A44" s="614"/>
    </row>
    <row r="45" spans="1:16" ht="15" customHeight="1">
      <c r="A45" s="614"/>
    </row>
    <row r="46" spans="1:16" ht="15" customHeight="1">
      <c r="A46" s="614"/>
    </row>
  </sheetData>
  <mergeCells count="29">
    <mergeCell ref="I36:K36"/>
    <mergeCell ref="M36:O36"/>
    <mergeCell ref="I31:K31"/>
    <mergeCell ref="I32:K32"/>
    <mergeCell ref="I33:K33"/>
    <mergeCell ref="I34:K34"/>
    <mergeCell ref="I35:K35"/>
    <mergeCell ref="M35:O35"/>
    <mergeCell ref="M34:O34"/>
    <mergeCell ref="M33:O33"/>
    <mergeCell ref="M32:O32"/>
    <mergeCell ref="M31:O31"/>
    <mergeCell ref="A34:C36"/>
    <mergeCell ref="A31:C33"/>
    <mergeCell ref="F34:H36"/>
    <mergeCell ref="D35:E35"/>
    <mergeCell ref="F31:H33"/>
    <mergeCell ref="D32:E32"/>
    <mergeCell ref="A3:P3"/>
    <mergeCell ref="I23:O23"/>
    <mergeCell ref="A25:P25"/>
    <mergeCell ref="A27:C30"/>
    <mergeCell ref="D27:E30"/>
    <mergeCell ref="F27:H30"/>
    <mergeCell ref="I27:O27"/>
    <mergeCell ref="P27:P30"/>
    <mergeCell ref="I28:K30"/>
    <mergeCell ref="L28:L30"/>
    <mergeCell ref="M28:O30"/>
  </mergeCells>
  <phoneticPr fontId="3"/>
  <pageMargins left="0.78740157480314965" right="0.31496062992125984" top="0.59055118110236227" bottom="0.78740157480314965" header="0.51181102362204722" footer="0.51181102362204722"/>
  <pageSetup paperSize="9" orientation="portrait" horizontalDpi="200" verticalDpi="200" r:id="rId1"/>
  <headerFooter alignWithMargins="0"/>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106"/>
  <sheetViews>
    <sheetView view="pageBreakPreview" zoomScaleNormal="100" zoomScaleSheetLayoutView="100" workbookViewId="0">
      <selection activeCell="K93" sqref="K93"/>
    </sheetView>
  </sheetViews>
  <sheetFormatPr defaultColWidth="5.875" defaultRowHeight="15" customHeight="1"/>
  <cols>
    <col min="1" max="1" width="3.125" style="589" customWidth="1"/>
    <col min="2" max="2" width="3.375" style="589" customWidth="1"/>
    <col min="3" max="3" width="5.875" style="589" customWidth="1"/>
    <col min="4" max="5" width="7.125" style="589" customWidth="1"/>
    <col min="6" max="8" width="5.875" style="589" customWidth="1"/>
    <col min="9" max="10" width="4.625" style="589" customWidth="1"/>
    <col min="11" max="16" width="5.875" style="589" customWidth="1"/>
    <col min="17" max="256" width="5.875" style="589"/>
    <col min="257" max="257" width="3.125" style="589" customWidth="1"/>
    <col min="258" max="258" width="3.375" style="589" customWidth="1"/>
    <col min="259" max="259" width="5.875" style="589" customWidth="1"/>
    <col min="260" max="261" width="7.125" style="589" customWidth="1"/>
    <col min="262" max="264" width="5.875" style="589" customWidth="1"/>
    <col min="265" max="266" width="4.625" style="589" customWidth="1"/>
    <col min="267" max="272" width="5.875" style="589" customWidth="1"/>
    <col min="273" max="512" width="5.875" style="589"/>
    <col min="513" max="513" width="3.125" style="589" customWidth="1"/>
    <col min="514" max="514" width="3.375" style="589" customWidth="1"/>
    <col min="515" max="515" width="5.875" style="589" customWidth="1"/>
    <col min="516" max="517" width="7.125" style="589" customWidth="1"/>
    <col min="518" max="520" width="5.875" style="589" customWidth="1"/>
    <col min="521" max="522" width="4.625" style="589" customWidth="1"/>
    <col min="523" max="528" width="5.875" style="589" customWidth="1"/>
    <col min="529" max="768" width="5.875" style="589"/>
    <col min="769" max="769" width="3.125" style="589" customWidth="1"/>
    <col min="770" max="770" width="3.375" style="589" customWidth="1"/>
    <col min="771" max="771" width="5.875" style="589" customWidth="1"/>
    <col min="772" max="773" width="7.125" style="589" customWidth="1"/>
    <col min="774" max="776" width="5.875" style="589" customWidth="1"/>
    <col min="777" max="778" width="4.625" style="589" customWidth="1"/>
    <col min="779" max="784" width="5.875" style="589" customWidth="1"/>
    <col min="785" max="1024" width="5.875" style="589"/>
    <col min="1025" max="1025" width="3.125" style="589" customWidth="1"/>
    <col min="1026" max="1026" width="3.375" style="589" customWidth="1"/>
    <col min="1027" max="1027" width="5.875" style="589" customWidth="1"/>
    <col min="1028" max="1029" width="7.125" style="589" customWidth="1"/>
    <col min="1030" max="1032" width="5.875" style="589" customWidth="1"/>
    <col min="1033" max="1034" width="4.625" style="589" customWidth="1"/>
    <col min="1035" max="1040" width="5.875" style="589" customWidth="1"/>
    <col min="1041" max="1280" width="5.875" style="589"/>
    <col min="1281" max="1281" width="3.125" style="589" customWidth="1"/>
    <col min="1282" max="1282" width="3.375" style="589" customWidth="1"/>
    <col min="1283" max="1283" width="5.875" style="589" customWidth="1"/>
    <col min="1284" max="1285" width="7.125" style="589" customWidth="1"/>
    <col min="1286" max="1288" width="5.875" style="589" customWidth="1"/>
    <col min="1289" max="1290" width="4.625" style="589" customWidth="1"/>
    <col min="1291" max="1296" width="5.875" style="589" customWidth="1"/>
    <col min="1297" max="1536" width="5.875" style="589"/>
    <col min="1537" max="1537" width="3.125" style="589" customWidth="1"/>
    <col min="1538" max="1538" width="3.375" style="589" customWidth="1"/>
    <col min="1539" max="1539" width="5.875" style="589" customWidth="1"/>
    <col min="1540" max="1541" width="7.125" style="589" customWidth="1"/>
    <col min="1542" max="1544" width="5.875" style="589" customWidth="1"/>
    <col min="1545" max="1546" width="4.625" style="589" customWidth="1"/>
    <col min="1547" max="1552" width="5.875" style="589" customWidth="1"/>
    <col min="1553" max="1792" width="5.875" style="589"/>
    <col min="1793" max="1793" width="3.125" style="589" customWidth="1"/>
    <col min="1794" max="1794" width="3.375" style="589" customWidth="1"/>
    <col min="1795" max="1795" width="5.875" style="589" customWidth="1"/>
    <col min="1796" max="1797" width="7.125" style="589" customWidth="1"/>
    <col min="1798" max="1800" width="5.875" style="589" customWidth="1"/>
    <col min="1801" max="1802" width="4.625" style="589" customWidth="1"/>
    <col min="1803" max="1808" width="5.875" style="589" customWidth="1"/>
    <col min="1809" max="2048" width="5.875" style="589"/>
    <col min="2049" max="2049" width="3.125" style="589" customWidth="1"/>
    <col min="2050" max="2050" width="3.375" style="589" customWidth="1"/>
    <col min="2051" max="2051" width="5.875" style="589" customWidth="1"/>
    <col min="2052" max="2053" width="7.125" style="589" customWidth="1"/>
    <col min="2054" max="2056" width="5.875" style="589" customWidth="1"/>
    <col min="2057" max="2058" width="4.625" style="589" customWidth="1"/>
    <col min="2059" max="2064" width="5.875" style="589" customWidth="1"/>
    <col min="2065" max="2304" width="5.875" style="589"/>
    <col min="2305" max="2305" width="3.125" style="589" customWidth="1"/>
    <col min="2306" max="2306" width="3.375" style="589" customWidth="1"/>
    <col min="2307" max="2307" width="5.875" style="589" customWidth="1"/>
    <col min="2308" max="2309" width="7.125" style="589" customWidth="1"/>
    <col min="2310" max="2312" width="5.875" style="589" customWidth="1"/>
    <col min="2313" max="2314" width="4.625" style="589" customWidth="1"/>
    <col min="2315" max="2320" width="5.875" style="589" customWidth="1"/>
    <col min="2321" max="2560" width="5.875" style="589"/>
    <col min="2561" max="2561" width="3.125" style="589" customWidth="1"/>
    <col min="2562" max="2562" width="3.375" style="589" customWidth="1"/>
    <col min="2563" max="2563" width="5.875" style="589" customWidth="1"/>
    <col min="2564" max="2565" width="7.125" style="589" customWidth="1"/>
    <col min="2566" max="2568" width="5.875" style="589" customWidth="1"/>
    <col min="2569" max="2570" width="4.625" style="589" customWidth="1"/>
    <col min="2571" max="2576" width="5.875" style="589" customWidth="1"/>
    <col min="2577" max="2816" width="5.875" style="589"/>
    <col min="2817" max="2817" width="3.125" style="589" customWidth="1"/>
    <col min="2818" max="2818" width="3.375" style="589" customWidth="1"/>
    <col min="2819" max="2819" width="5.875" style="589" customWidth="1"/>
    <col min="2820" max="2821" width="7.125" style="589" customWidth="1"/>
    <col min="2822" max="2824" width="5.875" style="589" customWidth="1"/>
    <col min="2825" max="2826" width="4.625" style="589" customWidth="1"/>
    <col min="2827" max="2832" width="5.875" style="589" customWidth="1"/>
    <col min="2833" max="3072" width="5.875" style="589"/>
    <col min="3073" max="3073" width="3.125" style="589" customWidth="1"/>
    <col min="3074" max="3074" width="3.375" style="589" customWidth="1"/>
    <col min="3075" max="3075" width="5.875" style="589" customWidth="1"/>
    <col min="3076" max="3077" width="7.125" style="589" customWidth="1"/>
    <col min="3078" max="3080" width="5.875" style="589" customWidth="1"/>
    <col min="3081" max="3082" width="4.625" style="589" customWidth="1"/>
    <col min="3083" max="3088" width="5.875" style="589" customWidth="1"/>
    <col min="3089" max="3328" width="5.875" style="589"/>
    <col min="3329" max="3329" width="3.125" style="589" customWidth="1"/>
    <col min="3330" max="3330" width="3.375" style="589" customWidth="1"/>
    <col min="3331" max="3331" width="5.875" style="589" customWidth="1"/>
    <col min="3332" max="3333" width="7.125" style="589" customWidth="1"/>
    <col min="3334" max="3336" width="5.875" style="589" customWidth="1"/>
    <col min="3337" max="3338" width="4.625" style="589" customWidth="1"/>
    <col min="3339" max="3344" width="5.875" style="589" customWidth="1"/>
    <col min="3345" max="3584" width="5.875" style="589"/>
    <col min="3585" max="3585" width="3.125" style="589" customWidth="1"/>
    <col min="3586" max="3586" width="3.375" style="589" customWidth="1"/>
    <col min="3587" max="3587" width="5.875" style="589" customWidth="1"/>
    <col min="3588" max="3589" width="7.125" style="589" customWidth="1"/>
    <col min="3590" max="3592" width="5.875" style="589" customWidth="1"/>
    <col min="3593" max="3594" width="4.625" style="589" customWidth="1"/>
    <col min="3595" max="3600" width="5.875" style="589" customWidth="1"/>
    <col min="3601" max="3840" width="5.875" style="589"/>
    <col min="3841" max="3841" width="3.125" style="589" customWidth="1"/>
    <col min="3842" max="3842" width="3.375" style="589" customWidth="1"/>
    <col min="3843" max="3843" width="5.875" style="589" customWidth="1"/>
    <col min="3844" max="3845" width="7.125" style="589" customWidth="1"/>
    <col min="3846" max="3848" width="5.875" style="589" customWidth="1"/>
    <col min="3849" max="3850" width="4.625" style="589" customWidth="1"/>
    <col min="3851" max="3856" width="5.875" style="589" customWidth="1"/>
    <col min="3857" max="4096" width="5.875" style="589"/>
    <col min="4097" max="4097" width="3.125" style="589" customWidth="1"/>
    <col min="4098" max="4098" width="3.375" style="589" customWidth="1"/>
    <col min="4099" max="4099" width="5.875" style="589" customWidth="1"/>
    <col min="4100" max="4101" width="7.125" style="589" customWidth="1"/>
    <col min="4102" max="4104" width="5.875" style="589" customWidth="1"/>
    <col min="4105" max="4106" width="4.625" style="589" customWidth="1"/>
    <col min="4107" max="4112" width="5.875" style="589" customWidth="1"/>
    <col min="4113" max="4352" width="5.875" style="589"/>
    <col min="4353" max="4353" width="3.125" style="589" customWidth="1"/>
    <col min="4354" max="4354" width="3.375" style="589" customWidth="1"/>
    <col min="4355" max="4355" width="5.875" style="589" customWidth="1"/>
    <col min="4356" max="4357" width="7.125" style="589" customWidth="1"/>
    <col min="4358" max="4360" width="5.875" style="589" customWidth="1"/>
    <col min="4361" max="4362" width="4.625" style="589" customWidth="1"/>
    <col min="4363" max="4368" width="5.875" style="589" customWidth="1"/>
    <col min="4369" max="4608" width="5.875" style="589"/>
    <col min="4609" max="4609" width="3.125" style="589" customWidth="1"/>
    <col min="4610" max="4610" width="3.375" style="589" customWidth="1"/>
    <col min="4611" max="4611" width="5.875" style="589" customWidth="1"/>
    <col min="4612" max="4613" width="7.125" style="589" customWidth="1"/>
    <col min="4614" max="4616" width="5.875" style="589" customWidth="1"/>
    <col min="4617" max="4618" width="4.625" style="589" customWidth="1"/>
    <col min="4619" max="4624" width="5.875" style="589" customWidth="1"/>
    <col min="4625" max="4864" width="5.875" style="589"/>
    <col min="4865" max="4865" width="3.125" style="589" customWidth="1"/>
    <col min="4866" max="4866" width="3.375" style="589" customWidth="1"/>
    <col min="4867" max="4867" width="5.875" style="589" customWidth="1"/>
    <col min="4868" max="4869" width="7.125" style="589" customWidth="1"/>
    <col min="4870" max="4872" width="5.875" style="589" customWidth="1"/>
    <col min="4873" max="4874" width="4.625" style="589" customWidth="1"/>
    <col min="4875" max="4880" width="5.875" style="589" customWidth="1"/>
    <col min="4881" max="5120" width="5.875" style="589"/>
    <col min="5121" max="5121" width="3.125" style="589" customWidth="1"/>
    <col min="5122" max="5122" width="3.375" style="589" customWidth="1"/>
    <col min="5123" max="5123" width="5.875" style="589" customWidth="1"/>
    <col min="5124" max="5125" width="7.125" style="589" customWidth="1"/>
    <col min="5126" max="5128" width="5.875" style="589" customWidth="1"/>
    <col min="5129" max="5130" width="4.625" style="589" customWidth="1"/>
    <col min="5131" max="5136" width="5.875" style="589" customWidth="1"/>
    <col min="5137" max="5376" width="5.875" style="589"/>
    <col min="5377" max="5377" width="3.125" style="589" customWidth="1"/>
    <col min="5378" max="5378" width="3.375" style="589" customWidth="1"/>
    <col min="5379" max="5379" width="5.875" style="589" customWidth="1"/>
    <col min="5380" max="5381" width="7.125" style="589" customWidth="1"/>
    <col min="5382" max="5384" width="5.875" style="589" customWidth="1"/>
    <col min="5385" max="5386" width="4.625" style="589" customWidth="1"/>
    <col min="5387" max="5392" width="5.875" style="589" customWidth="1"/>
    <col min="5393" max="5632" width="5.875" style="589"/>
    <col min="5633" max="5633" width="3.125" style="589" customWidth="1"/>
    <col min="5634" max="5634" width="3.375" style="589" customWidth="1"/>
    <col min="5635" max="5635" width="5.875" style="589" customWidth="1"/>
    <col min="5636" max="5637" width="7.125" style="589" customWidth="1"/>
    <col min="5638" max="5640" width="5.875" style="589" customWidth="1"/>
    <col min="5641" max="5642" width="4.625" style="589" customWidth="1"/>
    <col min="5643" max="5648" width="5.875" style="589" customWidth="1"/>
    <col min="5649" max="5888" width="5.875" style="589"/>
    <col min="5889" max="5889" width="3.125" style="589" customWidth="1"/>
    <col min="5890" max="5890" width="3.375" style="589" customWidth="1"/>
    <col min="5891" max="5891" width="5.875" style="589" customWidth="1"/>
    <col min="5892" max="5893" width="7.125" style="589" customWidth="1"/>
    <col min="5894" max="5896" width="5.875" style="589" customWidth="1"/>
    <col min="5897" max="5898" width="4.625" style="589" customWidth="1"/>
    <col min="5899" max="5904" width="5.875" style="589" customWidth="1"/>
    <col min="5905" max="6144" width="5.875" style="589"/>
    <col min="6145" max="6145" width="3.125" style="589" customWidth="1"/>
    <col min="6146" max="6146" width="3.375" style="589" customWidth="1"/>
    <col min="6147" max="6147" width="5.875" style="589" customWidth="1"/>
    <col min="6148" max="6149" width="7.125" style="589" customWidth="1"/>
    <col min="6150" max="6152" width="5.875" style="589" customWidth="1"/>
    <col min="6153" max="6154" width="4.625" style="589" customWidth="1"/>
    <col min="6155" max="6160" width="5.875" style="589" customWidth="1"/>
    <col min="6161" max="6400" width="5.875" style="589"/>
    <col min="6401" max="6401" width="3.125" style="589" customWidth="1"/>
    <col min="6402" max="6402" width="3.375" style="589" customWidth="1"/>
    <col min="6403" max="6403" width="5.875" style="589" customWidth="1"/>
    <col min="6404" max="6405" width="7.125" style="589" customWidth="1"/>
    <col min="6406" max="6408" width="5.875" style="589" customWidth="1"/>
    <col min="6409" max="6410" width="4.625" style="589" customWidth="1"/>
    <col min="6411" max="6416" width="5.875" style="589" customWidth="1"/>
    <col min="6417" max="6656" width="5.875" style="589"/>
    <col min="6657" max="6657" width="3.125" style="589" customWidth="1"/>
    <col min="6658" max="6658" width="3.375" style="589" customWidth="1"/>
    <col min="6659" max="6659" width="5.875" style="589" customWidth="1"/>
    <col min="6660" max="6661" width="7.125" style="589" customWidth="1"/>
    <col min="6662" max="6664" width="5.875" style="589" customWidth="1"/>
    <col min="6665" max="6666" width="4.625" style="589" customWidth="1"/>
    <col min="6667" max="6672" width="5.875" style="589" customWidth="1"/>
    <col min="6673" max="6912" width="5.875" style="589"/>
    <col min="6913" max="6913" width="3.125" style="589" customWidth="1"/>
    <col min="6914" max="6914" width="3.375" style="589" customWidth="1"/>
    <col min="6915" max="6915" width="5.875" style="589" customWidth="1"/>
    <col min="6916" max="6917" width="7.125" style="589" customWidth="1"/>
    <col min="6918" max="6920" width="5.875" style="589" customWidth="1"/>
    <col min="6921" max="6922" width="4.625" style="589" customWidth="1"/>
    <col min="6923" max="6928" width="5.875" style="589" customWidth="1"/>
    <col min="6929" max="7168" width="5.875" style="589"/>
    <col min="7169" max="7169" width="3.125" style="589" customWidth="1"/>
    <col min="7170" max="7170" width="3.375" style="589" customWidth="1"/>
    <col min="7171" max="7171" width="5.875" style="589" customWidth="1"/>
    <col min="7172" max="7173" width="7.125" style="589" customWidth="1"/>
    <col min="7174" max="7176" width="5.875" style="589" customWidth="1"/>
    <col min="7177" max="7178" width="4.625" style="589" customWidth="1"/>
    <col min="7179" max="7184" width="5.875" style="589" customWidth="1"/>
    <col min="7185" max="7424" width="5.875" style="589"/>
    <col min="7425" max="7425" width="3.125" style="589" customWidth="1"/>
    <col min="7426" max="7426" width="3.375" style="589" customWidth="1"/>
    <col min="7427" max="7427" width="5.875" style="589" customWidth="1"/>
    <col min="7428" max="7429" width="7.125" style="589" customWidth="1"/>
    <col min="7430" max="7432" width="5.875" style="589" customWidth="1"/>
    <col min="7433" max="7434" width="4.625" style="589" customWidth="1"/>
    <col min="7435" max="7440" width="5.875" style="589" customWidth="1"/>
    <col min="7441" max="7680" width="5.875" style="589"/>
    <col min="7681" max="7681" width="3.125" style="589" customWidth="1"/>
    <col min="7682" max="7682" width="3.375" style="589" customWidth="1"/>
    <col min="7683" max="7683" width="5.875" style="589" customWidth="1"/>
    <col min="7684" max="7685" width="7.125" style="589" customWidth="1"/>
    <col min="7686" max="7688" width="5.875" style="589" customWidth="1"/>
    <col min="7689" max="7690" width="4.625" style="589" customWidth="1"/>
    <col min="7691" max="7696" width="5.875" style="589" customWidth="1"/>
    <col min="7697" max="7936" width="5.875" style="589"/>
    <col min="7937" max="7937" width="3.125" style="589" customWidth="1"/>
    <col min="7938" max="7938" width="3.375" style="589" customWidth="1"/>
    <col min="7939" max="7939" width="5.875" style="589" customWidth="1"/>
    <col min="7940" max="7941" width="7.125" style="589" customWidth="1"/>
    <col min="7942" max="7944" width="5.875" style="589" customWidth="1"/>
    <col min="7945" max="7946" width="4.625" style="589" customWidth="1"/>
    <col min="7947" max="7952" width="5.875" style="589" customWidth="1"/>
    <col min="7953" max="8192" width="5.875" style="589"/>
    <col min="8193" max="8193" width="3.125" style="589" customWidth="1"/>
    <col min="8194" max="8194" width="3.375" style="589" customWidth="1"/>
    <col min="8195" max="8195" width="5.875" style="589" customWidth="1"/>
    <col min="8196" max="8197" width="7.125" style="589" customWidth="1"/>
    <col min="8198" max="8200" width="5.875" style="589" customWidth="1"/>
    <col min="8201" max="8202" width="4.625" style="589" customWidth="1"/>
    <col min="8203" max="8208" width="5.875" style="589" customWidth="1"/>
    <col min="8209" max="8448" width="5.875" style="589"/>
    <col min="8449" max="8449" width="3.125" style="589" customWidth="1"/>
    <col min="8450" max="8450" width="3.375" style="589" customWidth="1"/>
    <col min="8451" max="8451" width="5.875" style="589" customWidth="1"/>
    <col min="8452" max="8453" width="7.125" style="589" customWidth="1"/>
    <col min="8454" max="8456" width="5.875" style="589" customWidth="1"/>
    <col min="8457" max="8458" width="4.625" style="589" customWidth="1"/>
    <col min="8459" max="8464" width="5.875" style="589" customWidth="1"/>
    <col min="8465" max="8704" width="5.875" style="589"/>
    <col min="8705" max="8705" width="3.125" style="589" customWidth="1"/>
    <col min="8706" max="8706" width="3.375" style="589" customWidth="1"/>
    <col min="8707" max="8707" width="5.875" style="589" customWidth="1"/>
    <col min="8708" max="8709" width="7.125" style="589" customWidth="1"/>
    <col min="8710" max="8712" width="5.875" style="589" customWidth="1"/>
    <col min="8713" max="8714" width="4.625" style="589" customWidth="1"/>
    <col min="8715" max="8720" width="5.875" style="589" customWidth="1"/>
    <col min="8721" max="8960" width="5.875" style="589"/>
    <col min="8961" max="8961" width="3.125" style="589" customWidth="1"/>
    <col min="8962" max="8962" width="3.375" style="589" customWidth="1"/>
    <col min="8963" max="8963" width="5.875" style="589" customWidth="1"/>
    <col min="8964" max="8965" width="7.125" style="589" customWidth="1"/>
    <col min="8966" max="8968" width="5.875" style="589" customWidth="1"/>
    <col min="8969" max="8970" width="4.625" style="589" customWidth="1"/>
    <col min="8971" max="8976" width="5.875" style="589" customWidth="1"/>
    <col min="8977" max="9216" width="5.875" style="589"/>
    <col min="9217" max="9217" width="3.125" style="589" customWidth="1"/>
    <col min="9218" max="9218" width="3.375" style="589" customWidth="1"/>
    <col min="9219" max="9219" width="5.875" style="589" customWidth="1"/>
    <col min="9220" max="9221" width="7.125" style="589" customWidth="1"/>
    <col min="9222" max="9224" width="5.875" style="589" customWidth="1"/>
    <col min="9225" max="9226" width="4.625" style="589" customWidth="1"/>
    <col min="9227" max="9232" width="5.875" style="589" customWidth="1"/>
    <col min="9233" max="9472" width="5.875" style="589"/>
    <col min="9473" max="9473" width="3.125" style="589" customWidth="1"/>
    <col min="9474" max="9474" width="3.375" style="589" customWidth="1"/>
    <col min="9475" max="9475" width="5.875" style="589" customWidth="1"/>
    <col min="9476" max="9477" width="7.125" style="589" customWidth="1"/>
    <col min="9478" max="9480" width="5.875" style="589" customWidth="1"/>
    <col min="9481" max="9482" width="4.625" style="589" customWidth="1"/>
    <col min="9483" max="9488" width="5.875" style="589" customWidth="1"/>
    <col min="9489" max="9728" width="5.875" style="589"/>
    <col min="9729" max="9729" width="3.125" style="589" customWidth="1"/>
    <col min="9730" max="9730" width="3.375" style="589" customWidth="1"/>
    <col min="9731" max="9731" width="5.875" style="589" customWidth="1"/>
    <col min="9732" max="9733" width="7.125" style="589" customWidth="1"/>
    <col min="9734" max="9736" width="5.875" style="589" customWidth="1"/>
    <col min="9737" max="9738" width="4.625" style="589" customWidth="1"/>
    <col min="9739" max="9744" width="5.875" style="589" customWidth="1"/>
    <col min="9745" max="9984" width="5.875" style="589"/>
    <col min="9985" max="9985" width="3.125" style="589" customWidth="1"/>
    <col min="9986" max="9986" width="3.375" style="589" customWidth="1"/>
    <col min="9987" max="9987" width="5.875" style="589" customWidth="1"/>
    <col min="9988" max="9989" width="7.125" style="589" customWidth="1"/>
    <col min="9990" max="9992" width="5.875" style="589" customWidth="1"/>
    <col min="9993" max="9994" width="4.625" style="589" customWidth="1"/>
    <col min="9995" max="10000" width="5.875" style="589" customWidth="1"/>
    <col min="10001" max="10240" width="5.875" style="589"/>
    <col min="10241" max="10241" width="3.125" style="589" customWidth="1"/>
    <col min="10242" max="10242" width="3.375" style="589" customWidth="1"/>
    <col min="10243" max="10243" width="5.875" style="589" customWidth="1"/>
    <col min="10244" max="10245" width="7.125" style="589" customWidth="1"/>
    <col min="10246" max="10248" width="5.875" style="589" customWidth="1"/>
    <col min="10249" max="10250" width="4.625" style="589" customWidth="1"/>
    <col min="10251" max="10256" width="5.875" style="589" customWidth="1"/>
    <col min="10257" max="10496" width="5.875" style="589"/>
    <col min="10497" max="10497" width="3.125" style="589" customWidth="1"/>
    <col min="10498" max="10498" width="3.375" style="589" customWidth="1"/>
    <col min="10499" max="10499" width="5.875" style="589" customWidth="1"/>
    <col min="10500" max="10501" width="7.125" style="589" customWidth="1"/>
    <col min="10502" max="10504" width="5.875" style="589" customWidth="1"/>
    <col min="10505" max="10506" width="4.625" style="589" customWidth="1"/>
    <col min="10507" max="10512" width="5.875" style="589" customWidth="1"/>
    <col min="10513" max="10752" width="5.875" style="589"/>
    <col min="10753" max="10753" width="3.125" style="589" customWidth="1"/>
    <col min="10754" max="10754" width="3.375" style="589" customWidth="1"/>
    <col min="10755" max="10755" width="5.875" style="589" customWidth="1"/>
    <col min="10756" max="10757" width="7.125" style="589" customWidth="1"/>
    <col min="10758" max="10760" width="5.875" style="589" customWidth="1"/>
    <col min="10761" max="10762" width="4.625" style="589" customWidth="1"/>
    <col min="10763" max="10768" width="5.875" style="589" customWidth="1"/>
    <col min="10769" max="11008" width="5.875" style="589"/>
    <col min="11009" max="11009" width="3.125" style="589" customWidth="1"/>
    <col min="11010" max="11010" width="3.375" style="589" customWidth="1"/>
    <col min="11011" max="11011" width="5.875" style="589" customWidth="1"/>
    <col min="11012" max="11013" width="7.125" style="589" customWidth="1"/>
    <col min="11014" max="11016" width="5.875" style="589" customWidth="1"/>
    <col min="11017" max="11018" width="4.625" style="589" customWidth="1"/>
    <col min="11019" max="11024" width="5.875" style="589" customWidth="1"/>
    <col min="11025" max="11264" width="5.875" style="589"/>
    <col min="11265" max="11265" width="3.125" style="589" customWidth="1"/>
    <col min="11266" max="11266" width="3.375" style="589" customWidth="1"/>
    <col min="11267" max="11267" width="5.875" style="589" customWidth="1"/>
    <col min="11268" max="11269" width="7.125" style="589" customWidth="1"/>
    <col min="11270" max="11272" width="5.875" style="589" customWidth="1"/>
    <col min="11273" max="11274" width="4.625" style="589" customWidth="1"/>
    <col min="11275" max="11280" width="5.875" style="589" customWidth="1"/>
    <col min="11281" max="11520" width="5.875" style="589"/>
    <col min="11521" max="11521" width="3.125" style="589" customWidth="1"/>
    <col min="11522" max="11522" width="3.375" style="589" customWidth="1"/>
    <col min="11523" max="11523" width="5.875" style="589" customWidth="1"/>
    <col min="11524" max="11525" width="7.125" style="589" customWidth="1"/>
    <col min="11526" max="11528" width="5.875" style="589" customWidth="1"/>
    <col min="11529" max="11530" width="4.625" style="589" customWidth="1"/>
    <col min="11531" max="11536" width="5.875" style="589" customWidth="1"/>
    <col min="11537" max="11776" width="5.875" style="589"/>
    <col min="11777" max="11777" width="3.125" style="589" customWidth="1"/>
    <col min="11778" max="11778" width="3.375" style="589" customWidth="1"/>
    <col min="11779" max="11779" width="5.875" style="589" customWidth="1"/>
    <col min="11780" max="11781" width="7.125" style="589" customWidth="1"/>
    <col min="11782" max="11784" width="5.875" style="589" customWidth="1"/>
    <col min="11785" max="11786" width="4.625" style="589" customWidth="1"/>
    <col min="11787" max="11792" width="5.875" style="589" customWidth="1"/>
    <col min="11793" max="12032" width="5.875" style="589"/>
    <col min="12033" max="12033" width="3.125" style="589" customWidth="1"/>
    <col min="12034" max="12034" width="3.375" style="589" customWidth="1"/>
    <col min="12035" max="12035" width="5.875" style="589" customWidth="1"/>
    <col min="12036" max="12037" width="7.125" style="589" customWidth="1"/>
    <col min="12038" max="12040" width="5.875" style="589" customWidth="1"/>
    <col min="12041" max="12042" width="4.625" style="589" customWidth="1"/>
    <col min="12043" max="12048" width="5.875" style="589" customWidth="1"/>
    <col min="12049" max="12288" width="5.875" style="589"/>
    <col min="12289" max="12289" width="3.125" style="589" customWidth="1"/>
    <col min="12290" max="12290" width="3.375" style="589" customWidth="1"/>
    <col min="12291" max="12291" width="5.875" style="589" customWidth="1"/>
    <col min="12292" max="12293" width="7.125" style="589" customWidth="1"/>
    <col min="12294" max="12296" width="5.875" style="589" customWidth="1"/>
    <col min="12297" max="12298" width="4.625" style="589" customWidth="1"/>
    <col min="12299" max="12304" width="5.875" style="589" customWidth="1"/>
    <col min="12305" max="12544" width="5.875" style="589"/>
    <col min="12545" max="12545" width="3.125" style="589" customWidth="1"/>
    <col min="12546" max="12546" width="3.375" style="589" customWidth="1"/>
    <col min="12547" max="12547" width="5.875" style="589" customWidth="1"/>
    <col min="12548" max="12549" width="7.125" style="589" customWidth="1"/>
    <col min="12550" max="12552" width="5.875" style="589" customWidth="1"/>
    <col min="12553" max="12554" width="4.625" style="589" customWidth="1"/>
    <col min="12555" max="12560" width="5.875" style="589" customWidth="1"/>
    <col min="12561" max="12800" width="5.875" style="589"/>
    <col min="12801" max="12801" width="3.125" style="589" customWidth="1"/>
    <col min="12802" max="12802" width="3.375" style="589" customWidth="1"/>
    <col min="12803" max="12803" width="5.875" style="589" customWidth="1"/>
    <col min="12804" max="12805" width="7.125" style="589" customWidth="1"/>
    <col min="12806" max="12808" width="5.875" style="589" customWidth="1"/>
    <col min="12809" max="12810" width="4.625" style="589" customWidth="1"/>
    <col min="12811" max="12816" width="5.875" style="589" customWidth="1"/>
    <col min="12817" max="13056" width="5.875" style="589"/>
    <col min="13057" max="13057" width="3.125" style="589" customWidth="1"/>
    <col min="13058" max="13058" width="3.375" style="589" customWidth="1"/>
    <col min="13059" max="13059" width="5.875" style="589" customWidth="1"/>
    <col min="13060" max="13061" width="7.125" style="589" customWidth="1"/>
    <col min="13062" max="13064" width="5.875" style="589" customWidth="1"/>
    <col min="13065" max="13066" width="4.625" style="589" customWidth="1"/>
    <col min="13067" max="13072" width="5.875" style="589" customWidth="1"/>
    <col min="13073" max="13312" width="5.875" style="589"/>
    <col min="13313" max="13313" width="3.125" style="589" customWidth="1"/>
    <col min="13314" max="13314" width="3.375" style="589" customWidth="1"/>
    <col min="13315" max="13315" width="5.875" style="589" customWidth="1"/>
    <col min="13316" max="13317" width="7.125" style="589" customWidth="1"/>
    <col min="13318" max="13320" width="5.875" style="589" customWidth="1"/>
    <col min="13321" max="13322" width="4.625" style="589" customWidth="1"/>
    <col min="13323" max="13328" width="5.875" style="589" customWidth="1"/>
    <col min="13329" max="13568" width="5.875" style="589"/>
    <col min="13569" max="13569" width="3.125" style="589" customWidth="1"/>
    <col min="13570" max="13570" width="3.375" style="589" customWidth="1"/>
    <col min="13571" max="13571" width="5.875" style="589" customWidth="1"/>
    <col min="13572" max="13573" width="7.125" style="589" customWidth="1"/>
    <col min="13574" max="13576" width="5.875" style="589" customWidth="1"/>
    <col min="13577" max="13578" width="4.625" style="589" customWidth="1"/>
    <col min="13579" max="13584" width="5.875" style="589" customWidth="1"/>
    <col min="13585" max="13824" width="5.875" style="589"/>
    <col min="13825" max="13825" width="3.125" style="589" customWidth="1"/>
    <col min="13826" max="13826" width="3.375" style="589" customWidth="1"/>
    <col min="13827" max="13827" width="5.875" style="589" customWidth="1"/>
    <col min="13828" max="13829" width="7.125" style="589" customWidth="1"/>
    <col min="13830" max="13832" width="5.875" style="589" customWidth="1"/>
    <col min="13833" max="13834" width="4.625" style="589" customWidth="1"/>
    <col min="13835" max="13840" width="5.875" style="589" customWidth="1"/>
    <col min="13841" max="14080" width="5.875" style="589"/>
    <col min="14081" max="14081" width="3.125" style="589" customWidth="1"/>
    <col min="14082" max="14082" width="3.375" style="589" customWidth="1"/>
    <col min="14083" max="14083" width="5.875" style="589" customWidth="1"/>
    <col min="14084" max="14085" width="7.125" style="589" customWidth="1"/>
    <col min="14086" max="14088" width="5.875" style="589" customWidth="1"/>
    <col min="14089" max="14090" width="4.625" style="589" customWidth="1"/>
    <col min="14091" max="14096" width="5.875" style="589" customWidth="1"/>
    <col min="14097" max="14336" width="5.875" style="589"/>
    <col min="14337" max="14337" width="3.125" style="589" customWidth="1"/>
    <col min="14338" max="14338" width="3.375" style="589" customWidth="1"/>
    <col min="14339" max="14339" width="5.875" style="589" customWidth="1"/>
    <col min="14340" max="14341" width="7.125" style="589" customWidth="1"/>
    <col min="14342" max="14344" width="5.875" style="589" customWidth="1"/>
    <col min="14345" max="14346" width="4.625" style="589" customWidth="1"/>
    <col min="14347" max="14352" width="5.875" style="589" customWidth="1"/>
    <col min="14353" max="14592" width="5.875" style="589"/>
    <col min="14593" max="14593" width="3.125" style="589" customWidth="1"/>
    <col min="14594" max="14594" width="3.375" style="589" customWidth="1"/>
    <col min="14595" max="14595" width="5.875" style="589" customWidth="1"/>
    <col min="14596" max="14597" width="7.125" style="589" customWidth="1"/>
    <col min="14598" max="14600" width="5.875" style="589" customWidth="1"/>
    <col min="14601" max="14602" width="4.625" style="589" customWidth="1"/>
    <col min="14603" max="14608" width="5.875" style="589" customWidth="1"/>
    <col min="14609" max="14848" width="5.875" style="589"/>
    <col min="14849" max="14849" width="3.125" style="589" customWidth="1"/>
    <col min="14850" max="14850" width="3.375" style="589" customWidth="1"/>
    <col min="14851" max="14851" width="5.875" style="589" customWidth="1"/>
    <col min="14852" max="14853" width="7.125" style="589" customWidth="1"/>
    <col min="14854" max="14856" width="5.875" style="589" customWidth="1"/>
    <col min="14857" max="14858" width="4.625" style="589" customWidth="1"/>
    <col min="14859" max="14864" width="5.875" style="589" customWidth="1"/>
    <col min="14865" max="15104" width="5.875" style="589"/>
    <col min="15105" max="15105" width="3.125" style="589" customWidth="1"/>
    <col min="15106" max="15106" width="3.375" style="589" customWidth="1"/>
    <col min="15107" max="15107" width="5.875" style="589" customWidth="1"/>
    <col min="15108" max="15109" width="7.125" style="589" customWidth="1"/>
    <col min="15110" max="15112" width="5.875" style="589" customWidth="1"/>
    <col min="15113" max="15114" width="4.625" style="589" customWidth="1"/>
    <col min="15115" max="15120" width="5.875" style="589" customWidth="1"/>
    <col min="15121" max="15360" width="5.875" style="589"/>
    <col min="15361" max="15361" width="3.125" style="589" customWidth="1"/>
    <col min="15362" max="15362" width="3.375" style="589" customWidth="1"/>
    <col min="15363" max="15363" width="5.875" style="589" customWidth="1"/>
    <col min="15364" max="15365" width="7.125" style="589" customWidth="1"/>
    <col min="15366" max="15368" width="5.875" style="589" customWidth="1"/>
    <col min="15369" max="15370" width="4.625" style="589" customWidth="1"/>
    <col min="15371" max="15376" width="5.875" style="589" customWidth="1"/>
    <col min="15377" max="15616" width="5.875" style="589"/>
    <col min="15617" max="15617" width="3.125" style="589" customWidth="1"/>
    <col min="15618" max="15618" width="3.375" style="589" customWidth="1"/>
    <col min="15619" max="15619" width="5.875" style="589" customWidth="1"/>
    <col min="15620" max="15621" width="7.125" style="589" customWidth="1"/>
    <col min="15622" max="15624" width="5.875" style="589" customWidth="1"/>
    <col min="15625" max="15626" width="4.625" style="589" customWidth="1"/>
    <col min="15627" max="15632" width="5.875" style="589" customWidth="1"/>
    <col min="15633" max="15872" width="5.875" style="589"/>
    <col min="15873" max="15873" width="3.125" style="589" customWidth="1"/>
    <col min="15874" max="15874" width="3.375" style="589" customWidth="1"/>
    <col min="15875" max="15875" width="5.875" style="589" customWidth="1"/>
    <col min="15876" max="15877" width="7.125" style="589" customWidth="1"/>
    <col min="15878" max="15880" width="5.875" style="589" customWidth="1"/>
    <col min="15881" max="15882" width="4.625" style="589" customWidth="1"/>
    <col min="15883" max="15888" width="5.875" style="589" customWidth="1"/>
    <col min="15889" max="16128" width="5.875" style="589"/>
    <col min="16129" max="16129" width="3.125" style="589" customWidth="1"/>
    <col min="16130" max="16130" width="3.375" style="589" customWidth="1"/>
    <col min="16131" max="16131" width="5.875" style="589" customWidth="1"/>
    <col min="16132" max="16133" width="7.125" style="589" customWidth="1"/>
    <col min="16134" max="16136" width="5.875" style="589" customWidth="1"/>
    <col min="16137" max="16138" width="4.625" style="589" customWidth="1"/>
    <col min="16139" max="16144" width="5.875" style="589" customWidth="1"/>
    <col min="16145" max="16384" width="5.875" style="589"/>
  </cols>
  <sheetData>
    <row r="1" spans="1:16" ht="14.25">
      <c r="I1" s="590"/>
      <c r="J1" s="590"/>
      <c r="P1" s="590" t="s">
        <v>1184</v>
      </c>
    </row>
    <row r="2" spans="1:16" ht="14.25">
      <c r="I2" s="590"/>
      <c r="J2" s="590"/>
      <c r="P2" s="590"/>
    </row>
    <row r="3" spans="1:16" ht="18.75">
      <c r="A3" s="1366" t="s">
        <v>1134</v>
      </c>
      <c r="B3" s="1366"/>
      <c r="C3" s="1366"/>
      <c r="D3" s="1366"/>
      <c r="E3" s="1366"/>
      <c r="F3" s="1366"/>
      <c r="G3" s="1366"/>
      <c r="H3" s="1366"/>
      <c r="I3" s="1366"/>
      <c r="J3" s="1366"/>
      <c r="K3" s="1366"/>
      <c r="L3" s="1366"/>
      <c r="M3" s="1366"/>
      <c r="N3" s="1366"/>
      <c r="O3" s="1366"/>
      <c r="P3" s="1366"/>
    </row>
    <row r="4" spans="1:16" ht="14.25" customHeight="1">
      <c r="A4" s="645"/>
      <c r="B4" s="645"/>
      <c r="C4" s="645"/>
      <c r="D4" s="645"/>
      <c r="E4" s="645"/>
      <c r="F4" s="645"/>
      <c r="G4" s="645"/>
      <c r="H4" s="645"/>
      <c r="I4" s="645"/>
      <c r="J4" s="645"/>
      <c r="K4" s="645"/>
      <c r="L4" s="645"/>
      <c r="M4" s="645"/>
      <c r="N4" s="645"/>
      <c r="O4" s="645"/>
      <c r="P4" s="645"/>
    </row>
    <row r="5" spans="1:16" ht="14.25">
      <c r="A5" s="591"/>
      <c r="B5" s="591"/>
      <c r="C5" s="591"/>
      <c r="D5" s="591"/>
      <c r="E5" s="591"/>
      <c r="F5" s="591"/>
      <c r="G5" s="591"/>
      <c r="H5" s="591"/>
      <c r="I5" s="591"/>
      <c r="J5" s="591"/>
      <c r="K5" s="591"/>
      <c r="L5" s="591"/>
      <c r="M5" s="591"/>
      <c r="N5" s="591"/>
      <c r="O5" s="591"/>
      <c r="P5" s="591"/>
    </row>
    <row r="6" spans="1:16" ht="14.25">
      <c r="A6" s="592" t="s">
        <v>1135</v>
      </c>
      <c r="B6" s="592"/>
      <c r="C6" s="592"/>
      <c r="D6" s="592"/>
      <c r="E6" s="592"/>
      <c r="F6" s="592"/>
      <c r="G6" s="592"/>
      <c r="H6" s="592"/>
      <c r="I6" s="592"/>
      <c r="J6" s="592"/>
      <c r="K6" s="592"/>
      <c r="L6" s="592"/>
      <c r="M6" s="592"/>
      <c r="N6" s="592"/>
      <c r="O6" s="592"/>
      <c r="P6" s="592"/>
    </row>
    <row r="7" spans="1:16" ht="14.25">
      <c r="A7" s="592"/>
      <c r="B7" s="592"/>
      <c r="C7" s="592"/>
      <c r="D7" s="592"/>
      <c r="E7" s="592"/>
      <c r="F7" s="592"/>
      <c r="G7" s="592"/>
      <c r="H7" s="592"/>
      <c r="I7" s="592"/>
      <c r="J7" s="592"/>
      <c r="K7" s="592"/>
      <c r="L7" s="592"/>
      <c r="M7" s="592"/>
      <c r="N7" s="592"/>
      <c r="O7" s="592"/>
      <c r="P7" s="592"/>
    </row>
    <row r="8" spans="1:16" ht="14.25">
      <c r="A8" s="592"/>
      <c r="B8" s="592"/>
      <c r="C8" s="592"/>
      <c r="D8" s="592"/>
      <c r="E8" s="592"/>
      <c r="F8" s="510"/>
      <c r="G8" s="510"/>
      <c r="H8" s="592"/>
      <c r="I8" s="592"/>
      <c r="J8" s="592"/>
      <c r="K8" s="592"/>
      <c r="L8" s="592"/>
      <c r="M8" s="592"/>
      <c r="N8" s="592"/>
      <c r="O8" s="592"/>
      <c r="P8" s="592"/>
    </row>
    <row r="9" spans="1:16" ht="14.25">
      <c r="A9" s="592"/>
      <c r="B9" s="592"/>
      <c r="D9" s="592"/>
      <c r="E9" s="592"/>
      <c r="F9" s="510"/>
      <c r="G9" s="510"/>
      <c r="H9" s="592"/>
      <c r="I9" s="592"/>
      <c r="J9" s="592"/>
      <c r="K9" s="592"/>
      <c r="L9" s="592"/>
      <c r="M9" s="593"/>
      <c r="N9" s="593"/>
      <c r="O9" s="593"/>
      <c r="P9" s="594" t="s">
        <v>1329</v>
      </c>
    </row>
    <row r="10" spans="1:16" ht="14.25">
      <c r="A10" s="592"/>
      <c r="B10" s="592"/>
      <c r="D10" s="592"/>
      <c r="E10" s="592"/>
      <c r="F10" s="510"/>
      <c r="G10" s="510"/>
      <c r="H10" s="592"/>
      <c r="I10" s="592"/>
      <c r="J10" s="592"/>
      <c r="K10" s="592"/>
      <c r="L10" s="592"/>
      <c r="M10" s="592"/>
      <c r="N10" s="592"/>
      <c r="O10" s="592"/>
      <c r="P10" s="646"/>
    </row>
    <row r="11" spans="1:16" ht="14.25">
      <c r="A11" s="592"/>
      <c r="B11" s="592"/>
      <c r="C11" s="592"/>
      <c r="D11" s="592"/>
      <c r="E11" s="592"/>
      <c r="F11" s="510"/>
      <c r="G11" s="510"/>
      <c r="H11" s="510"/>
      <c r="I11" s="510"/>
      <c r="J11" s="510"/>
      <c r="K11" s="592"/>
      <c r="L11" s="592"/>
      <c r="M11" s="592"/>
      <c r="N11" s="592"/>
      <c r="O11" s="592"/>
      <c r="P11" s="592"/>
    </row>
    <row r="12" spans="1:16" ht="14.25">
      <c r="A12" s="289" t="s">
        <v>613</v>
      </c>
      <c r="B12" s="592"/>
      <c r="C12" s="592"/>
      <c r="D12" s="592"/>
      <c r="E12" s="592"/>
      <c r="F12" s="592"/>
      <c r="G12" s="510"/>
      <c r="H12" s="592"/>
      <c r="I12" s="592"/>
      <c r="J12" s="592"/>
      <c r="K12" s="592"/>
      <c r="L12" s="592"/>
      <c r="M12" s="592"/>
      <c r="N12" s="592"/>
      <c r="O12" s="592"/>
      <c r="P12" s="592"/>
    </row>
    <row r="13" spans="1:16" ht="14.25">
      <c r="A13" s="289"/>
      <c r="B13" s="592"/>
      <c r="C13" s="592"/>
      <c r="D13" s="592"/>
      <c r="E13" s="592"/>
      <c r="F13" s="592"/>
      <c r="G13" s="510"/>
      <c r="H13" s="592"/>
      <c r="I13" s="592"/>
      <c r="J13" s="592"/>
      <c r="K13" s="592"/>
      <c r="L13" s="592"/>
      <c r="M13" s="592"/>
      <c r="N13" s="592"/>
      <c r="O13" s="592"/>
      <c r="P13" s="592"/>
    </row>
    <row r="14" spans="1:16" ht="14.25">
      <c r="A14" s="595"/>
      <c r="B14" s="595"/>
      <c r="C14" s="595"/>
      <c r="D14" s="595"/>
      <c r="E14" s="595"/>
      <c r="F14" s="595"/>
      <c r="G14" s="596"/>
      <c r="H14" s="595"/>
      <c r="I14" s="595"/>
      <c r="J14" s="595"/>
      <c r="K14" s="595"/>
      <c r="L14" s="595"/>
      <c r="M14" s="595"/>
      <c r="N14" s="595"/>
      <c r="O14" s="595"/>
      <c r="P14" s="595"/>
    </row>
    <row r="15" spans="1:16" ht="14.25">
      <c r="A15" s="595"/>
      <c r="B15" s="595"/>
      <c r="C15" s="595"/>
      <c r="D15" s="595"/>
      <c r="F15" s="595" t="str">
        <f>入力シート!C1</f>
        <v>令和4年7月10日執行参議院青森県選挙区選出議員選挙</v>
      </c>
      <c r="H15" s="595"/>
      <c r="I15" s="595"/>
      <c r="J15" s="595"/>
      <c r="K15" s="595"/>
      <c r="L15" s="595"/>
      <c r="M15" s="595"/>
      <c r="N15" s="595"/>
      <c r="P15" s="616" t="s">
        <v>1127</v>
      </c>
    </row>
    <row r="16" spans="1:16" ht="14.25">
      <c r="A16" s="595"/>
      <c r="B16" s="595"/>
      <c r="C16" s="595"/>
      <c r="D16" s="595"/>
      <c r="F16" s="595"/>
      <c r="H16" s="595"/>
      <c r="I16" s="595"/>
      <c r="J16" s="595"/>
      <c r="K16" s="595"/>
      <c r="L16" s="595"/>
      <c r="M16" s="595"/>
      <c r="N16" s="595"/>
      <c r="P16" s="616"/>
    </row>
    <row r="17" spans="1:16" ht="14.25">
      <c r="A17" s="595"/>
      <c r="B17" s="595"/>
      <c r="C17" s="595"/>
      <c r="D17" s="595"/>
      <c r="E17" s="595"/>
      <c r="F17" s="595"/>
      <c r="H17" s="595"/>
      <c r="I17" s="595"/>
      <c r="J17" s="595"/>
      <c r="K17" s="595"/>
      <c r="L17" s="595"/>
      <c r="M17" s="595"/>
      <c r="N17" s="595"/>
      <c r="O17" s="597"/>
      <c r="P17" s="595"/>
    </row>
    <row r="18" spans="1:16" ht="14.25">
      <c r="A18" s="595"/>
      <c r="B18" s="595"/>
      <c r="C18" s="595"/>
      <c r="D18" s="595"/>
      <c r="E18" s="595"/>
      <c r="F18" s="595"/>
      <c r="G18" s="590" t="s">
        <v>544</v>
      </c>
      <c r="H18" s="598"/>
      <c r="I18" s="1281" t="str">
        <f>入力シート!E11</f>
        <v/>
      </c>
      <c r="J18" s="1281"/>
      <c r="K18" s="1281"/>
      <c r="L18" s="1281"/>
      <c r="M18" s="1281"/>
      <c r="N18" s="1281"/>
      <c r="O18" s="1281"/>
      <c r="P18" s="595"/>
    </row>
    <row r="19" spans="1:16" ht="14.25">
      <c r="A19" s="595"/>
      <c r="B19" s="595"/>
      <c r="C19" s="595"/>
      <c r="D19" s="595"/>
      <c r="E19" s="595"/>
      <c r="F19" s="595"/>
      <c r="G19" s="590"/>
      <c r="H19" s="598"/>
      <c r="I19" s="507"/>
      <c r="J19" s="507"/>
      <c r="K19" s="507"/>
      <c r="L19" s="507"/>
      <c r="M19" s="507"/>
      <c r="N19" s="507"/>
      <c r="O19" s="507"/>
      <c r="P19" s="595"/>
    </row>
    <row r="20" spans="1:16" ht="14.25">
      <c r="A20" s="595"/>
      <c r="B20" s="595"/>
      <c r="C20" s="595"/>
      <c r="D20" s="595"/>
      <c r="E20" s="595"/>
      <c r="F20" s="595"/>
      <c r="G20" s="590"/>
      <c r="I20" s="507"/>
      <c r="J20" s="507"/>
      <c r="K20" s="507"/>
      <c r="L20" s="507"/>
      <c r="M20" s="507"/>
      <c r="N20" s="507"/>
      <c r="O20" s="507"/>
      <c r="P20" s="595"/>
    </row>
    <row r="21" spans="1:16" ht="14.25">
      <c r="A21" s="1282" t="s">
        <v>589</v>
      </c>
      <c r="B21" s="1282"/>
      <c r="C21" s="1282"/>
      <c r="D21" s="1282"/>
      <c r="E21" s="1282"/>
      <c r="F21" s="1282"/>
      <c r="G21" s="1282"/>
      <c r="H21" s="1282"/>
      <c r="I21" s="1282"/>
      <c r="J21" s="1282"/>
      <c r="K21" s="1282"/>
      <c r="L21" s="1282"/>
      <c r="M21" s="1282"/>
      <c r="N21" s="1282"/>
      <c r="O21" s="1282"/>
      <c r="P21" s="1282"/>
    </row>
    <row r="22" spans="1:16" ht="9" customHeight="1" thickBot="1">
      <c r="A22" s="599"/>
      <c r="B22" s="599"/>
      <c r="C22" s="599"/>
      <c r="D22" s="599"/>
      <c r="E22" s="599"/>
      <c r="F22" s="599"/>
      <c r="G22" s="599"/>
      <c r="H22" s="599"/>
      <c r="I22" s="599"/>
      <c r="J22" s="599"/>
      <c r="K22" s="599"/>
      <c r="L22" s="599"/>
      <c r="M22" s="599"/>
      <c r="N22" s="599"/>
      <c r="O22" s="599"/>
      <c r="P22" s="599"/>
    </row>
    <row r="23" spans="1:16" ht="15.75" customHeight="1">
      <c r="A23" s="1367" t="s">
        <v>1136</v>
      </c>
      <c r="B23" s="1368"/>
      <c r="C23" s="1368"/>
      <c r="D23" s="1368"/>
      <c r="E23" s="1368"/>
      <c r="F23" s="1368"/>
      <c r="G23" s="1368"/>
      <c r="H23" s="1368"/>
      <c r="I23" s="1369"/>
      <c r="J23" s="617"/>
      <c r="K23" s="602"/>
      <c r="L23" s="601"/>
      <c r="M23" s="602"/>
      <c r="N23" s="602"/>
      <c r="O23" s="602"/>
      <c r="P23" s="603"/>
    </row>
    <row r="24" spans="1:16" ht="15.75" customHeight="1">
      <c r="A24" s="1370"/>
      <c r="B24" s="1371"/>
      <c r="C24" s="1371"/>
      <c r="D24" s="1371"/>
      <c r="E24" s="1371"/>
      <c r="F24" s="1371"/>
      <c r="G24" s="1371"/>
      <c r="H24" s="1371"/>
      <c r="I24" s="1372"/>
      <c r="J24" s="618" t="s">
        <v>1137</v>
      </c>
      <c r="K24" s="619"/>
      <c r="L24" s="620"/>
      <c r="M24" s="621" t="s">
        <v>1138</v>
      </c>
      <c r="N24" s="619"/>
      <c r="O24" s="619"/>
      <c r="P24" s="622"/>
    </row>
    <row r="25" spans="1:16" ht="15.75" customHeight="1">
      <c r="A25" s="1373"/>
      <c r="B25" s="1374"/>
      <c r="C25" s="1374"/>
      <c r="D25" s="1374"/>
      <c r="E25" s="1374"/>
      <c r="F25" s="1374"/>
      <c r="G25" s="1374"/>
      <c r="H25" s="1374"/>
      <c r="I25" s="1375"/>
      <c r="J25" s="605"/>
      <c r="K25" s="607"/>
      <c r="L25" s="606"/>
      <c r="M25" s="605"/>
      <c r="N25" s="607"/>
      <c r="O25" s="607"/>
      <c r="P25" s="608"/>
    </row>
    <row r="26" spans="1:16" ht="24" customHeight="1">
      <c r="A26" s="1376" t="s">
        <v>1139</v>
      </c>
      <c r="B26" s="1377"/>
      <c r="C26" s="1377"/>
      <c r="D26" s="1377"/>
      <c r="E26" s="1377"/>
      <c r="F26" s="1378"/>
      <c r="G26" s="1385" t="s">
        <v>533</v>
      </c>
      <c r="H26" s="1386"/>
      <c r="I26" s="1386"/>
      <c r="J26" s="1387"/>
      <c r="K26" s="1387"/>
      <c r="L26" s="1387"/>
      <c r="M26" s="1387"/>
      <c r="N26" s="1387"/>
      <c r="O26" s="1387"/>
      <c r="P26" s="1388"/>
    </row>
    <row r="27" spans="1:16" ht="24" customHeight="1">
      <c r="A27" s="1379"/>
      <c r="B27" s="1380"/>
      <c r="C27" s="1380"/>
      <c r="D27" s="1380"/>
      <c r="E27" s="1380"/>
      <c r="F27" s="1381"/>
      <c r="G27" s="1389" t="s">
        <v>1140</v>
      </c>
      <c r="H27" s="1390"/>
      <c r="I27" s="1390"/>
      <c r="J27" s="1391"/>
      <c r="K27" s="1391"/>
      <c r="L27" s="1391"/>
      <c r="M27" s="1391"/>
      <c r="N27" s="1391"/>
      <c r="O27" s="1391"/>
      <c r="P27" s="1392"/>
    </row>
    <row r="28" spans="1:16" ht="24" customHeight="1">
      <c r="A28" s="1382"/>
      <c r="B28" s="1383"/>
      <c r="C28" s="1383"/>
      <c r="D28" s="1383"/>
      <c r="E28" s="1383"/>
      <c r="F28" s="1384"/>
      <c r="G28" s="1393" t="s">
        <v>1107</v>
      </c>
      <c r="H28" s="1394"/>
      <c r="I28" s="1394"/>
      <c r="J28" s="1395"/>
      <c r="K28" s="1395"/>
      <c r="L28" s="1395"/>
      <c r="M28" s="1395"/>
      <c r="N28" s="1395"/>
      <c r="O28" s="1395"/>
      <c r="P28" s="1396"/>
    </row>
    <row r="29" spans="1:16" ht="36" customHeight="1">
      <c r="A29" s="1401" t="s">
        <v>1141</v>
      </c>
      <c r="B29" s="1398"/>
      <c r="C29" s="1398"/>
      <c r="D29" s="1398"/>
      <c r="E29" s="1398"/>
      <c r="F29" s="1398"/>
      <c r="G29" s="1398"/>
      <c r="H29" s="1398"/>
      <c r="I29" s="1399"/>
      <c r="J29" s="1397" t="s">
        <v>1130</v>
      </c>
      <c r="K29" s="1398"/>
      <c r="L29" s="1399"/>
      <c r="M29" s="1398" t="s">
        <v>1142</v>
      </c>
      <c r="N29" s="1398"/>
      <c r="O29" s="1398"/>
      <c r="P29" s="1400"/>
    </row>
    <row r="30" spans="1:16" ht="36" customHeight="1">
      <c r="A30" s="1402"/>
      <c r="B30" s="1403"/>
      <c r="C30" s="1403"/>
      <c r="D30" s="1403"/>
      <c r="E30" s="1404"/>
      <c r="F30" s="1404"/>
      <c r="G30" s="1404"/>
      <c r="H30" s="1404"/>
      <c r="I30" s="639"/>
      <c r="J30" s="1405"/>
      <c r="K30" s="1406"/>
      <c r="L30" s="1407"/>
      <c r="M30" s="1408"/>
      <c r="N30" s="1409"/>
      <c r="O30" s="1409"/>
      <c r="P30" s="640"/>
    </row>
    <row r="31" spans="1:16" ht="14.25" customHeight="1" thickBot="1">
      <c r="A31" s="1410"/>
      <c r="B31" s="1411"/>
      <c r="C31" s="1411"/>
      <c r="D31" s="1411"/>
      <c r="E31" s="1412"/>
      <c r="F31" s="1412"/>
      <c r="G31" s="1412"/>
      <c r="H31" s="1412"/>
      <c r="I31" s="643" t="s">
        <v>2</v>
      </c>
      <c r="J31" s="1413"/>
      <c r="K31" s="1414"/>
      <c r="L31" s="1415"/>
      <c r="M31" s="1416"/>
      <c r="N31" s="1417"/>
      <c r="O31" s="1417"/>
      <c r="P31" s="644" t="s">
        <v>2</v>
      </c>
    </row>
    <row r="32" spans="1:16" ht="9" customHeight="1"/>
    <row r="33" spans="1:16" ht="14.25" customHeight="1">
      <c r="A33" s="623" t="s">
        <v>683</v>
      </c>
      <c r="B33" s="623"/>
      <c r="C33" s="623"/>
      <c r="D33" s="623"/>
      <c r="E33" s="623"/>
      <c r="F33" s="623"/>
      <c r="G33" s="623"/>
      <c r="H33" s="623"/>
      <c r="I33" s="623"/>
      <c r="J33" s="623"/>
      <c r="K33" s="623"/>
      <c r="L33" s="623"/>
      <c r="M33" s="623"/>
      <c r="N33" s="623"/>
      <c r="O33" s="623"/>
      <c r="P33" s="623"/>
    </row>
    <row r="34" spans="1:16" ht="14.25" customHeight="1">
      <c r="A34" s="623" t="s">
        <v>1558</v>
      </c>
      <c r="B34" s="623"/>
      <c r="C34" s="623"/>
      <c r="D34" s="623"/>
      <c r="E34" s="623"/>
      <c r="F34" s="623"/>
      <c r="G34" s="623"/>
      <c r="H34" s="623"/>
      <c r="I34" s="623"/>
      <c r="J34" s="623"/>
      <c r="K34" s="623"/>
      <c r="L34" s="623"/>
      <c r="M34" s="623"/>
      <c r="N34" s="623"/>
      <c r="O34" s="623"/>
      <c r="P34" s="623"/>
    </row>
    <row r="35" spans="1:16" ht="14.25" customHeight="1">
      <c r="A35" s="623" t="s">
        <v>1559</v>
      </c>
      <c r="B35" s="623"/>
      <c r="C35" s="623"/>
      <c r="D35" s="623"/>
      <c r="E35" s="623"/>
      <c r="F35" s="623"/>
      <c r="G35" s="623"/>
      <c r="H35" s="623"/>
      <c r="I35" s="623"/>
      <c r="J35" s="623"/>
      <c r="K35" s="623"/>
      <c r="L35" s="623"/>
      <c r="M35" s="623"/>
      <c r="N35" s="623"/>
      <c r="O35" s="623"/>
      <c r="P35" s="623"/>
    </row>
    <row r="36" spans="1:16" ht="14.25" customHeight="1">
      <c r="A36" s="623" t="s">
        <v>1560</v>
      </c>
      <c r="B36" s="623"/>
      <c r="C36" s="623"/>
      <c r="D36" s="623"/>
      <c r="E36" s="623"/>
      <c r="F36" s="623"/>
      <c r="G36" s="623"/>
      <c r="H36" s="623"/>
      <c r="I36" s="623"/>
      <c r="J36" s="623"/>
      <c r="K36" s="623"/>
      <c r="L36" s="623"/>
      <c r="M36" s="623"/>
      <c r="N36" s="623"/>
      <c r="O36" s="623"/>
      <c r="P36" s="623"/>
    </row>
    <row r="37" spans="1:16" ht="14.25" customHeight="1">
      <c r="A37" s="623" t="s">
        <v>1561</v>
      </c>
      <c r="B37" s="623"/>
      <c r="C37" s="623"/>
      <c r="D37" s="623"/>
      <c r="E37" s="623"/>
      <c r="F37" s="623"/>
      <c r="G37" s="623"/>
      <c r="H37" s="623"/>
      <c r="I37" s="623"/>
      <c r="J37" s="623"/>
      <c r="K37" s="623"/>
      <c r="L37" s="623"/>
      <c r="M37" s="623"/>
      <c r="N37" s="623"/>
      <c r="O37" s="623"/>
      <c r="P37" s="623"/>
    </row>
    <row r="38" spans="1:16" ht="14.25" customHeight="1">
      <c r="A38" s="623" t="s">
        <v>1143</v>
      </c>
      <c r="B38" s="623"/>
      <c r="C38" s="623"/>
      <c r="D38" s="623"/>
      <c r="E38" s="623"/>
      <c r="F38" s="623"/>
      <c r="G38" s="623"/>
      <c r="H38" s="623"/>
      <c r="I38" s="623"/>
      <c r="J38" s="623"/>
      <c r="K38" s="623"/>
      <c r="L38" s="623"/>
      <c r="M38" s="623"/>
      <c r="N38" s="623"/>
      <c r="O38" s="623"/>
      <c r="P38" s="623"/>
    </row>
    <row r="39" spans="1:16" ht="14.25" customHeight="1">
      <c r="A39" s="623" t="s">
        <v>1185</v>
      </c>
      <c r="B39" s="623"/>
      <c r="C39" s="623"/>
      <c r="D39" s="623"/>
      <c r="E39" s="623"/>
      <c r="F39" s="623"/>
      <c r="G39" s="623"/>
      <c r="H39" s="623"/>
      <c r="I39" s="623"/>
      <c r="J39" s="623"/>
      <c r="K39" s="623"/>
      <c r="L39" s="623"/>
      <c r="M39" s="623"/>
      <c r="N39" s="623"/>
      <c r="O39" s="623"/>
      <c r="P39" s="623"/>
    </row>
    <row r="40" spans="1:16" ht="14.25" customHeight="1">
      <c r="A40" s="623" t="s">
        <v>1144</v>
      </c>
      <c r="B40" s="623"/>
      <c r="C40" s="623"/>
      <c r="D40" s="623"/>
      <c r="E40" s="623"/>
      <c r="F40" s="623"/>
      <c r="G40" s="623"/>
      <c r="H40" s="623"/>
      <c r="I40" s="623"/>
      <c r="J40" s="623"/>
      <c r="K40" s="623"/>
      <c r="L40" s="623"/>
      <c r="M40" s="623"/>
      <c r="N40" s="623"/>
      <c r="O40" s="623"/>
      <c r="P40" s="623"/>
    </row>
    <row r="41" spans="1:16" ht="14.25" customHeight="1">
      <c r="A41" s="623" t="s">
        <v>1145</v>
      </c>
      <c r="B41" s="623"/>
      <c r="C41" s="623"/>
      <c r="D41" s="623"/>
      <c r="E41" s="623"/>
      <c r="F41" s="623"/>
      <c r="G41" s="623"/>
      <c r="I41" s="624" t="s">
        <v>1146</v>
      </c>
      <c r="J41" s="623"/>
      <c r="K41" s="623"/>
      <c r="L41" s="623"/>
      <c r="M41" s="623"/>
      <c r="N41" s="623"/>
      <c r="O41" s="623"/>
      <c r="P41" s="623"/>
    </row>
    <row r="42" spans="1:16" ht="14.25" customHeight="1">
      <c r="A42" s="623" t="s">
        <v>1147</v>
      </c>
      <c r="B42" s="623"/>
      <c r="C42" s="623"/>
      <c r="D42" s="623"/>
      <c r="E42" s="623"/>
      <c r="F42" s="623"/>
      <c r="G42" s="623"/>
      <c r="I42" s="624" t="s">
        <v>1148</v>
      </c>
      <c r="J42" s="623"/>
      <c r="K42" s="623"/>
      <c r="L42" s="623"/>
      <c r="M42" s="623"/>
      <c r="N42" s="623"/>
      <c r="O42" s="623"/>
      <c r="P42" s="623"/>
    </row>
    <row r="43" spans="1:16" ht="14.25" customHeight="1">
      <c r="A43" s="623" t="s">
        <v>1149</v>
      </c>
      <c r="B43" s="623"/>
      <c r="C43" s="623"/>
      <c r="D43" s="623"/>
      <c r="E43" s="623"/>
      <c r="F43" s="623"/>
      <c r="G43" s="623"/>
      <c r="H43" s="623"/>
      <c r="I43" s="623"/>
      <c r="J43" s="623"/>
      <c r="K43" s="623"/>
      <c r="L43" s="623"/>
      <c r="M43" s="623"/>
      <c r="N43" s="623"/>
      <c r="O43" s="623"/>
      <c r="P43" s="623"/>
    </row>
    <row r="44" spans="1:16" ht="14.25" customHeight="1">
      <c r="A44" s="623" t="s">
        <v>1145</v>
      </c>
      <c r="B44" s="623"/>
      <c r="C44" s="623"/>
      <c r="D44" s="623"/>
      <c r="E44" s="623"/>
      <c r="F44" s="623"/>
      <c r="G44" s="623"/>
      <c r="I44" s="624" t="s">
        <v>1150</v>
      </c>
      <c r="J44" s="623"/>
      <c r="K44" s="623"/>
      <c r="L44" s="623"/>
      <c r="M44" s="623"/>
      <c r="N44" s="623"/>
      <c r="O44" s="623"/>
      <c r="P44" s="623"/>
    </row>
    <row r="45" spans="1:16" ht="14.25" customHeight="1">
      <c r="A45" s="623" t="s">
        <v>1147</v>
      </c>
      <c r="B45" s="623"/>
      <c r="C45" s="623"/>
      <c r="D45" s="623"/>
      <c r="E45" s="623"/>
      <c r="F45" s="623"/>
      <c r="G45" s="623"/>
      <c r="I45" s="624" t="s">
        <v>1151</v>
      </c>
      <c r="J45" s="623"/>
      <c r="K45" s="623"/>
      <c r="L45" s="623"/>
      <c r="M45" s="623"/>
      <c r="N45" s="623"/>
      <c r="O45" s="623"/>
      <c r="P45" s="623"/>
    </row>
    <row r="46" spans="1:16" ht="14.25" customHeight="1">
      <c r="A46" s="623" t="s">
        <v>1562</v>
      </c>
      <c r="B46" s="623"/>
      <c r="C46" s="623"/>
      <c r="D46" s="623"/>
      <c r="E46" s="623"/>
      <c r="F46" s="623"/>
      <c r="G46" s="623"/>
      <c r="H46" s="623"/>
      <c r="I46" s="623"/>
      <c r="J46" s="623"/>
      <c r="K46" s="623"/>
      <c r="L46" s="623"/>
      <c r="M46" s="623"/>
      <c r="N46" s="623"/>
      <c r="O46" s="623"/>
      <c r="P46" s="623"/>
    </row>
    <row r="47" spans="1:16" ht="14.25" customHeight="1">
      <c r="A47" s="623" t="s">
        <v>1563</v>
      </c>
      <c r="B47" s="623"/>
      <c r="C47" s="623"/>
      <c r="D47" s="623"/>
      <c r="E47" s="623"/>
      <c r="F47" s="623"/>
      <c r="G47" s="623"/>
      <c r="H47" s="623"/>
      <c r="I47" s="623"/>
      <c r="J47" s="623"/>
      <c r="K47" s="623"/>
      <c r="L47" s="623"/>
      <c r="M47" s="623"/>
      <c r="N47" s="623"/>
      <c r="O47" s="623"/>
      <c r="P47" s="623"/>
    </row>
    <row r="48" spans="1:16" ht="14.25">
      <c r="A48" s="623"/>
      <c r="B48" s="623"/>
      <c r="C48" s="623"/>
      <c r="D48" s="623"/>
      <c r="E48" s="623"/>
      <c r="F48" s="623"/>
      <c r="G48" s="623"/>
      <c r="H48" s="623"/>
      <c r="I48" s="623"/>
      <c r="J48" s="623"/>
      <c r="K48" s="623"/>
      <c r="L48" s="623"/>
      <c r="M48" s="623"/>
      <c r="N48" s="623"/>
      <c r="O48" s="623"/>
      <c r="P48" s="623"/>
    </row>
    <row r="49" spans="1:16" ht="14.25">
      <c r="A49" s="623"/>
      <c r="B49" s="623"/>
      <c r="C49" s="623"/>
      <c r="D49" s="623"/>
      <c r="E49" s="623"/>
      <c r="F49" s="623"/>
      <c r="G49" s="623"/>
      <c r="H49" s="623"/>
      <c r="I49" s="623"/>
      <c r="J49" s="623"/>
      <c r="K49" s="623"/>
      <c r="L49" s="623"/>
      <c r="M49" s="623"/>
      <c r="N49" s="623"/>
      <c r="O49" s="623"/>
      <c r="P49" s="623"/>
    </row>
    <row r="50" spans="1:16" ht="14.25">
      <c r="A50" s="623"/>
      <c r="B50" s="623"/>
      <c r="C50" s="623"/>
      <c r="D50" s="623"/>
      <c r="E50" s="623"/>
      <c r="F50" s="623"/>
      <c r="G50" s="623"/>
      <c r="H50" s="623"/>
      <c r="I50" s="623"/>
      <c r="J50" s="623"/>
      <c r="K50" s="623"/>
      <c r="L50" s="623"/>
      <c r="M50" s="623"/>
      <c r="N50" s="623"/>
      <c r="O50" s="623"/>
      <c r="P50" s="623"/>
    </row>
    <row r="51" spans="1:16" ht="14.25">
      <c r="A51" s="623"/>
      <c r="B51" s="623"/>
      <c r="C51" s="623"/>
      <c r="D51" s="623"/>
      <c r="E51" s="623"/>
      <c r="F51" s="623"/>
      <c r="G51" s="623"/>
      <c r="H51" s="623"/>
      <c r="I51" s="623"/>
      <c r="J51" s="623"/>
      <c r="K51" s="623"/>
      <c r="L51" s="623"/>
      <c r="M51" s="623"/>
      <c r="N51" s="623"/>
      <c r="O51" s="623"/>
      <c r="P51" s="623"/>
    </row>
    <row r="52" spans="1:16" ht="14.25">
      <c r="A52" s="623"/>
      <c r="B52" s="623"/>
      <c r="C52" s="623"/>
      <c r="D52" s="623"/>
      <c r="E52" s="623"/>
      <c r="F52" s="623"/>
      <c r="G52" s="623"/>
      <c r="H52" s="623"/>
      <c r="I52" s="623"/>
      <c r="J52" s="623"/>
      <c r="K52" s="623"/>
      <c r="L52" s="623"/>
      <c r="M52" s="623"/>
      <c r="N52" s="623"/>
      <c r="O52" s="623"/>
      <c r="P52" s="623"/>
    </row>
    <row r="53" spans="1:16" ht="14.25" customHeight="1">
      <c r="I53" s="590"/>
      <c r="J53" s="590"/>
      <c r="P53" s="590" t="s">
        <v>1184</v>
      </c>
    </row>
    <row r="54" spans="1:16" ht="14.25" customHeight="1">
      <c r="I54" s="590"/>
      <c r="J54" s="590"/>
      <c r="P54" s="590"/>
    </row>
    <row r="55" spans="1:16" ht="18.75">
      <c r="A55" s="1366" t="s">
        <v>1134</v>
      </c>
      <c r="B55" s="1366"/>
      <c r="C55" s="1366"/>
      <c r="D55" s="1366"/>
      <c r="E55" s="1366"/>
      <c r="F55" s="1366"/>
      <c r="G55" s="1366"/>
      <c r="H55" s="1366"/>
      <c r="I55" s="1366"/>
      <c r="J55" s="1366"/>
      <c r="K55" s="1366"/>
      <c r="L55" s="1366"/>
      <c r="M55" s="1366"/>
      <c r="N55" s="1366"/>
      <c r="O55" s="1366"/>
      <c r="P55" s="1366"/>
    </row>
    <row r="56" spans="1:16" ht="14.25">
      <c r="A56" s="591"/>
      <c r="B56" s="591"/>
      <c r="C56" s="591"/>
      <c r="D56" s="591"/>
      <c r="E56" s="591"/>
      <c r="F56" s="591"/>
      <c r="G56" s="591"/>
      <c r="H56" s="591"/>
      <c r="I56" s="591"/>
      <c r="J56" s="591"/>
      <c r="K56" s="591"/>
      <c r="L56" s="591"/>
      <c r="M56" s="591"/>
      <c r="N56" s="591"/>
      <c r="O56" s="591"/>
      <c r="P56" s="591"/>
    </row>
    <row r="57" spans="1:16" ht="14.25">
      <c r="A57" s="591"/>
      <c r="B57" s="591"/>
      <c r="C57" s="591"/>
      <c r="D57" s="591"/>
      <c r="E57" s="591"/>
      <c r="F57" s="591"/>
      <c r="G57" s="591"/>
      <c r="H57" s="591"/>
      <c r="I57" s="591"/>
      <c r="J57" s="591"/>
      <c r="K57" s="591"/>
      <c r="L57" s="591"/>
      <c r="M57" s="591"/>
      <c r="N57" s="591"/>
      <c r="O57" s="591"/>
      <c r="P57" s="591"/>
    </row>
    <row r="58" spans="1:16" ht="14.25">
      <c r="A58" s="592" t="s">
        <v>1135</v>
      </c>
      <c r="B58" s="592"/>
      <c r="C58" s="592"/>
      <c r="D58" s="592"/>
      <c r="E58" s="592"/>
      <c r="F58" s="592"/>
      <c r="G58" s="592"/>
      <c r="H58" s="592"/>
      <c r="I58" s="592"/>
      <c r="J58" s="592"/>
      <c r="K58" s="592"/>
      <c r="L58" s="592"/>
      <c r="M58" s="592"/>
      <c r="N58" s="592"/>
      <c r="O58" s="592"/>
      <c r="P58" s="592"/>
    </row>
    <row r="59" spans="1:16" ht="14.25">
      <c r="A59" s="592"/>
      <c r="B59" s="592"/>
      <c r="C59" s="592"/>
      <c r="D59" s="592"/>
      <c r="E59" s="592"/>
      <c r="F59" s="592"/>
      <c r="G59" s="592"/>
      <c r="H59" s="592"/>
      <c r="I59" s="592"/>
      <c r="J59" s="592"/>
      <c r="K59" s="592"/>
      <c r="L59" s="592"/>
      <c r="M59" s="592"/>
      <c r="N59" s="592"/>
      <c r="O59" s="592"/>
      <c r="P59" s="592"/>
    </row>
    <row r="60" spans="1:16" ht="14.25">
      <c r="A60" s="592"/>
      <c r="B60" s="592"/>
      <c r="C60" s="592"/>
      <c r="D60" s="592"/>
      <c r="E60" s="592"/>
      <c r="F60" s="510"/>
      <c r="G60" s="510"/>
      <c r="H60" s="592"/>
      <c r="I60" s="592"/>
      <c r="J60" s="592"/>
      <c r="K60" s="592"/>
      <c r="L60" s="592"/>
      <c r="M60" s="592"/>
      <c r="N60" s="592"/>
      <c r="O60" s="592"/>
      <c r="P60" s="592"/>
    </row>
    <row r="61" spans="1:16" ht="14.25">
      <c r="A61" s="592"/>
      <c r="B61" s="592"/>
      <c r="D61" s="592"/>
      <c r="E61" s="592"/>
      <c r="F61" s="510"/>
      <c r="G61" s="510"/>
      <c r="H61" s="592"/>
      <c r="I61" s="592"/>
      <c r="J61" s="592"/>
      <c r="K61" s="592"/>
      <c r="L61" s="592"/>
      <c r="M61" s="593"/>
      <c r="N61" s="593"/>
      <c r="O61" s="593"/>
      <c r="P61" s="594" t="s">
        <v>1329</v>
      </c>
    </row>
    <row r="62" spans="1:16" ht="14.25">
      <c r="A62" s="592"/>
      <c r="B62" s="592"/>
      <c r="D62" s="592"/>
      <c r="E62" s="592"/>
      <c r="F62" s="510"/>
      <c r="G62" s="510"/>
      <c r="H62" s="592"/>
      <c r="I62" s="592"/>
      <c r="J62" s="592"/>
      <c r="K62" s="592"/>
      <c r="L62" s="592"/>
      <c r="M62" s="592"/>
      <c r="N62" s="592"/>
      <c r="O62" s="592"/>
      <c r="P62" s="646"/>
    </row>
    <row r="63" spans="1:16" ht="14.25">
      <c r="A63" s="592"/>
      <c r="B63" s="592"/>
      <c r="C63" s="592"/>
      <c r="D63" s="592"/>
      <c r="E63" s="592"/>
      <c r="F63" s="510"/>
      <c r="G63" s="510"/>
      <c r="H63" s="510"/>
      <c r="I63" s="510"/>
      <c r="J63" s="510"/>
      <c r="K63" s="592"/>
      <c r="L63" s="592"/>
      <c r="M63" s="592"/>
      <c r="N63" s="592"/>
      <c r="O63" s="592"/>
      <c r="P63" s="592"/>
    </row>
    <row r="64" spans="1:16" ht="14.25">
      <c r="A64" s="289" t="s">
        <v>613</v>
      </c>
      <c r="B64" s="592"/>
      <c r="C64" s="592"/>
      <c r="D64" s="592"/>
      <c r="E64" s="592"/>
      <c r="F64" s="592"/>
      <c r="G64" s="510"/>
      <c r="H64" s="592"/>
      <c r="I64" s="592"/>
      <c r="J64" s="592"/>
      <c r="K64" s="592"/>
      <c r="L64" s="592"/>
      <c r="M64" s="592"/>
      <c r="N64" s="592"/>
      <c r="O64" s="592"/>
      <c r="P64" s="592"/>
    </row>
    <row r="65" spans="1:16" ht="14.25">
      <c r="A65" s="289"/>
      <c r="B65" s="592"/>
      <c r="C65" s="592"/>
      <c r="D65" s="592"/>
      <c r="E65" s="592"/>
      <c r="F65" s="592"/>
      <c r="G65" s="510"/>
      <c r="H65" s="592"/>
      <c r="I65" s="592"/>
      <c r="J65" s="592"/>
      <c r="K65" s="592"/>
      <c r="L65" s="592"/>
      <c r="M65" s="592"/>
      <c r="N65" s="592"/>
      <c r="O65" s="592"/>
      <c r="P65" s="592"/>
    </row>
    <row r="66" spans="1:16" ht="14.25">
      <c r="A66" s="595"/>
      <c r="B66" s="595"/>
      <c r="C66" s="595"/>
      <c r="D66" s="595"/>
      <c r="E66" s="595"/>
      <c r="F66" s="595"/>
      <c r="G66" s="596"/>
      <c r="H66" s="595"/>
      <c r="I66" s="595"/>
      <c r="J66" s="595"/>
      <c r="K66" s="595"/>
      <c r="L66" s="595"/>
      <c r="M66" s="595"/>
      <c r="N66" s="595"/>
      <c r="O66" s="595"/>
      <c r="P66" s="595"/>
    </row>
    <row r="67" spans="1:16" ht="14.25">
      <c r="A67" s="595"/>
      <c r="B67" s="595"/>
      <c r="C67" s="595"/>
      <c r="D67" s="595"/>
      <c r="F67" s="595" t="str">
        <f>入力シート!C1</f>
        <v>令和4年7月10日執行参議院青森県選挙区選出議員選挙</v>
      </c>
      <c r="H67" s="595"/>
      <c r="I67" s="595"/>
      <c r="J67" s="595"/>
      <c r="K67" s="595"/>
      <c r="L67" s="595"/>
      <c r="M67" s="595"/>
      <c r="N67" s="595"/>
      <c r="P67" s="616" t="s">
        <v>1127</v>
      </c>
    </row>
    <row r="68" spans="1:16" ht="14.25">
      <c r="A68" s="595"/>
      <c r="B68" s="595"/>
      <c r="C68" s="595"/>
      <c r="D68" s="595"/>
      <c r="F68" s="595"/>
      <c r="H68" s="595"/>
      <c r="I68" s="595"/>
      <c r="J68" s="595"/>
      <c r="K68" s="595"/>
      <c r="L68" s="595"/>
      <c r="M68" s="595"/>
      <c r="N68" s="595"/>
      <c r="P68" s="616"/>
    </row>
    <row r="69" spans="1:16" ht="14.25">
      <c r="A69" s="595"/>
      <c r="B69" s="595"/>
      <c r="C69" s="595"/>
      <c r="D69" s="595"/>
      <c r="E69" s="595"/>
      <c r="F69" s="595"/>
      <c r="H69" s="595"/>
      <c r="I69" s="595"/>
      <c r="J69" s="595"/>
      <c r="K69" s="595"/>
      <c r="L69" s="595"/>
      <c r="M69" s="595"/>
      <c r="N69" s="595"/>
      <c r="O69" s="597"/>
      <c r="P69" s="595"/>
    </row>
    <row r="70" spans="1:16" ht="14.25">
      <c r="A70" s="595"/>
      <c r="B70" s="595"/>
      <c r="C70" s="595"/>
      <c r="D70" s="595"/>
      <c r="E70" s="595"/>
      <c r="F70" s="595"/>
      <c r="G70" s="590" t="s">
        <v>544</v>
      </c>
      <c r="H70" s="598"/>
      <c r="I70" s="1281" t="str">
        <f>入力シート!E11</f>
        <v/>
      </c>
      <c r="J70" s="1281"/>
      <c r="K70" s="1281"/>
      <c r="L70" s="1281"/>
      <c r="M70" s="1281"/>
      <c r="N70" s="1281"/>
      <c r="O70" s="1281"/>
      <c r="P70" s="595"/>
    </row>
    <row r="71" spans="1:16" ht="14.25">
      <c r="A71" s="595"/>
      <c r="B71" s="595"/>
      <c r="C71" s="595"/>
      <c r="D71" s="595"/>
      <c r="E71" s="595"/>
      <c r="F71" s="595"/>
      <c r="G71" s="590"/>
      <c r="H71" s="598"/>
      <c r="I71" s="507"/>
      <c r="J71" s="507"/>
      <c r="K71" s="507"/>
      <c r="L71" s="507"/>
      <c r="M71" s="507"/>
      <c r="N71" s="507"/>
      <c r="O71" s="507"/>
      <c r="P71" s="595"/>
    </row>
    <row r="72" spans="1:16" ht="14.25">
      <c r="A72" s="595"/>
      <c r="B72" s="595"/>
      <c r="C72" s="595"/>
      <c r="D72" s="595"/>
      <c r="E72" s="595"/>
      <c r="F72" s="595"/>
      <c r="G72" s="590"/>
      <c r="I72" s="507"/>
      <c r="J72" s="507"/>
      <c r="K72" s="507"/>
      <c r="L72" s="507"/>
      <c r="M72" s="507"/>
      <c r="N72" s="507"/>
      <c r="O72" s="507"/>
      <c r="P72" s="595"/>
    </row>
    <row r="73" spans="1:16" ht="14.25">
      <c r="A73" s="1282" t="s">
        <v>589</v>
      </c>
      <c r="B73" s="1282"/>
      <c r="C73" s="1282"/>
      <c r="D73" s="1282"/>
      <c r="E73" s="1282"/>
      <c r="F73" s="1282"/>
      <c r="G73" s="1282"/>
      <c r="H73" s="1282"/>
      <c r="I73" s="1282"/>
      <c r="J73" s="1282"/>
      <c r="K73" s="1282"/>
      <c r="L73" s="1282"/>
      <c r="M73" s="1282"/>
      <c r="N73" s="1282"/>
      <c r="O73" s="1282"/>
      <c r="P73" s="1282"/>
    </row>
    <row r="74" spans="1:16" ht="9" customHeight="1" thickBot="1">
      <c r="A74" s="599"/>
      <c r="B74" s="599"/>
      <c r="C74" s="599"/>
      <c r="D74" s="599"/>
      <c r="E74" s="599"/>
      <c r="F74" s="599"/>
      <c r="G74" s="599"/>
      <c r="H74" s="599"/>
      <c r="I74" s="599"/>
      <c r="J74" s="599"/>
      <c r="K74" s="599"/>
      <c r="L74" s="599"/>
      <c r="M74" s="599"/>
      <c r="N74" s="599"/>
      <c r="O74" s="599"/>
      <c r="P74" s="599"/>
    </row>
    <row r="75" spans="1:16" ht="15.75" customHeight="1">
      <c r="A75" s="1367" t="s">
        <v>1136</v>
      </c>
      <c r="B75" s="1368"/>
      <c r="C75" s="1368"/>
      <c r="D75" s="1368"/>
      <c r="E75" s="1368"/>
      <c r="F75" s="1368"/>
      <c r="G75" s="1368"/>
      <c r="H75" s="1368"/>
      <c r="I75" s="1369"/>
      <c r="J75" s="617"/>
      <c r="K75" s="602"/>
      <c r="L75" s="601"/>
      <c r="M75" s="602"/>
      <c r="N75" s="602"/>
      <c r="O75" s="602"/>
      <c r="P75" s="603"/>
    </row>
    <row r="76" spans="1:16" ht="15.75" customHeight="1">
      <c r="A76" s="1370"/>
      <c r="B76" s="1371"/>
      <c r="C76" s="1371"/>
      <c r="D76" s="1371"/>
      <c r="E76" s="1371"/>
      <c r="F76" s="1371"/>
      <c r="G76" s="1371"/>
      <c r="H76" s="1371"/>
      <c r="I76" s="1372"/>
      <c r="J76" s="618" t="s">
        <v>1137</v>
      </c>
      <c r="K76" s="619"/>
      <c r="L76" s="620"/>
      <c r="M76" s="621" t="s">
        <v>1138</v>
      </c>
      <c r="N76" s="619"/>
      <c r="O76" s="619"/>
      <c r="P76" s="622"/>
    </row>
    <row r="77" spans="1:16" ht="15.75" customHeight="1">
      <c r="A77" s="1373"/>
      <c r="B77" s="1374"/>
      <c r="C77" s="1374"/>
      <c r="D77" s="1374"/>
      <c r="E77" s="1374"/>
      <c r="F77" s="1374"/>
      <c r="G77" s="1374"/>
      <c r="H77" s="1374"/>
      <c r="I77" s="1375"/>
      <c r="J77" s="605"/>
      <c r="K77" s="607"/>
      <c r="L77" s="606"/>
      <c r="M77" s="605"/>
      <c r="N77" s="607"/>
      <c r="O77" s="607"/>
      <c r="P77" s="608"/>
    </row>
    <row r="78" spans="1:16" ht="24" customHeight="1">
      <c r="A78" s="1376" t="s">
        <v>1139</v>
      </c>
      <c r="B78" s="1377"/>
      <c r="C78" s="1377"/>
      <c r="D78" s="1377"/>
      <c r="E78" s="1377"/>
      <c r="F78" s="1378"/>
      <c r="G78" s="1385" t="s">
        <v>533</v>
      </c>
      <c r="H78" s="1386"/>
      <c r="I78" s="1386"/>
      <c r="J78" s="1387"/>
      <c r="K78" s="1387"/>
      <c r="L78" s="1387"/>
      <c r="M78" s="1387"/>
      <c r="N78" s="1387"/>
      <c r="O78" s="1387"/>
      <c r="P78" s="1388"/>
    </row>
    <row r="79" spans="1:16" ht="24" customHeight="1">
      <c r="A79" s="1379"/>
      <c r="B79" s="1380"/>
      <c r="C79" s="1380"/>
      <c r="D79" s="1380"/>
      <c r="E79" s="1380"/>
      <c r="F79" s="1381"/>
      <c r="G79" s="1389" t="s">
        <v>1140</v>
      </c>
      <c r="H79" s="1390"/>
      <c r="I79" s="1390"/>
      <c r="J79" s="1391"/>
      <c r="K79" s="1391"/>
      <c r="L79" s="1391"/>
      <c r="M79" s="1391"/>
      <c r="N79" s="1391"/>
      <c r="O79" s="1391"/>
      <c r="P79" s="1392"/>
    </row>
    <row r="80" spans="1:16" ht="24" customHeight="1">
      <c r="A80" s="1382"/>
      <c r="B80" s="1383"/>
      <c r="C80" s="1383"/>
      <c r="D80" s="1383"/>
      <c r="E80" s="1383"/>
      <c r="F80" s="1384"/>
      <c r="G80" s="1393" t="s">
        <v>1107</v>
      </c>
      <c r="H80" s="1394"/>
      <c r="I80" s="1394"/>
      <c r="J80" s="1395"/>
      <c r="K80" s="1395"/>
      <c r="L80" s="1395"/>
      <c r="M80" s="1395"/>
      <c r="N80" s="1395"/>
      <c r="O80" s="1395"/>
      <c r="P80" s="1396"/>
    </row>
    <row r="81" spans="1:16" ht="36" customHeight="1">
      <c r="A81" s="1401" t="s">
        <v>1141</v>
      </c>
      <c r="B81" s="1398"/>
      <c r="C81" s="1398"/>
      <c r="D81" s="1398"/>
      <c r="E81" s="1398"/>
      <c r="F81" s="1398"/>
      <c r="G81" s="1398"/>
      <c r="H81" s="1398"/>
      <c r="I81" s="1399"/>
      <c r="J81" s="1397" t="s">
        <v>1130</v>
      </c>
      <c r="K81" s="1398"/>
      <c r="L81" s="1399"/>
      <c r="M81" s="1398" t="s">
        <v>1142</v>
      </c>
      <c r="N81" s="1398"/>
      <c r="O81" s="1398"/>
      <c r="P81" s="1400"/>
    </row>
    <row r="82" spans="1:16" ht="36" customHeight="1">
      <c r="A82" s="1402"/>
      <c r="B82" s="1403"/>
      <c r="C82" s="1403"/>
      <c r="D82" s="1403"/>
      <c r="E82" s="1404"/>
      <c r="F82" s="1404"/>
      <c r="G82" s="1404"/>
      <c r="H82" s="1404"/>
      <c r="I82" s="639"/>
      <c r="J82" s="1405"/>
      <c r="K82" s="1406"/>
      <c r="L82" s="1407"/>
      <c r="M82" s="1408"/>
      <c r="N82" s="1409"/>
      <c r="O82" s="1409"/>
      <c r="P82" s="640"/>
    </row>
    <row r="83" spans="1:16" ht="14.25">
      <c r="A83" s="1418"/>
      <c r="B83" s="1419"/>
      <c r="C83" s="1419"/>
      <c r="D83" s="1419"/>
      <c r="E83" s="1420"/>
      <c r="F83" s="1420"/>
      <c r="G83" s="1420"/>
      <c r="H83" s="1420"/>
      <c r="I83" s="641" t="s">
        <v>2</v>
      </c>
      <c r="J83" s="1421"/>
      <c r="K83" s="1422"/>
      <c r="L83" s="1423"/>
      <c r="M83" s="1424"/>
      <c r="N83" s="1425"/>
      <c r="O83" s="1425"/>
      <c r="P83" s="642" t="s">
        <v>2</v>
      </c>
    </row>
    <row r="84" spans="1:16" ht="9" customHeight="1"/>
    <row r="85" spans="1:16" ht="14.25" customHeight="1">
      <c r="A85" s="623" t="s">
        <v>683</v>
      </c>
      <c r="B85" s="623"/>
      <c r="C85" s="623"/>
      <c r="D85" s="623"/>
      <c r="E85" s="623"/>
      <c r="F85" s="623"/>
      <c r="G85" s="623"/>
      <c r="H85" s="623"/>
      <c r="I85" s="623"/>
      <c r="J85" s="623"/>
      <c r="K85" s="623"/>
      <c r="L85" s="623"/>
      <c r="M85" s="623"/>
      <c r="N85" s="623"/>
      <c r="O85" s="623"/>
      <c r="P85" s="623"/>
    </row>
    <row r="86" spans="1:16" ht="14.25" customHeight="1">
      <c r="A86" s="623" t="s">
        <v>1558</v>
      </c>
      <c r="B86" s="623"/>
      <c r="C86" s="623"/>
      <c r="D86" s="623"/>
      <c r="E86" s="623"/>
      <c r="F86" s="623"/>
      <c r="G86" s="623"/>
      <c r="H86" s="623"/>
      <c r="I86" s="623"/>
      <c r="J86" s="623"/>
      <c r="K86" s="623"/>
      <c r="L86" s="623"/>
      <c r="M86" s="623"/>
      <c r="N86" s="623"/>
      <c r="O86" s="623"/>
      <c r="P86" s="623"/>
    </row>
    <row r="87" spans="1:16" ht="14.25" customHeight="1">
      <c r="A87" s="623" t="s">
        <v>1559</v>
      </c>
      <c r="B87" s="623"/>
      <c r="C87" s="623"/>
      <c r="D87" s="623"/>
      <c r="E87" s="623"/>
      <c r="F87" s="623"/>
      <c r="G87" s="623"/>
      <c r="H87" s="623"/>
      <c r="I87" s="623"/>
      <c r="J87" s="623"/>
      <c r="K87" s="623"/>
      <c r="L87" s="623"/>
      <c r="M87" s="623"/>
      <c r="N87" s="623"/>
      <c r="O87" s="623"/>
      <c r="P87" s="623"/>
    </row>
    <row r="88" spans="1:16" ht="14.25" customHeight="1">
      <c r="A88" s="623" t="s">
        <v>1560</v>
      </c>
      <c r="B88" s="623"/>
      <c r="C88" s="623"/>
      <c r="D88" s="623"/>
      <c r="E88" s="623"/>
      <c r="F88" s="623"/>
      <c r="G88" s="623"/>
      <c r="H88" s="623"/>
      <c r="I88" s="623"/>
      <c r="J88" s="623"/>
      <c r="K88" s="623"/>
      <c r="L88" s="623"/>
      <c r="M88" s="623"/>
      <c r="N88" s="623"/>
      <c r="O88" s="623"/>
      <c r="P88" s="623"/>
    </row>
    <row r="89" spans="1:16" ht="14.25" customHeight="1">
      <c r="A89" s="623" t="s">
        <v>1561</v>
      </c>
      <c r="B89" s="623"/>
      <c r="C89" s="623"/>
      <c r="D89" s="623"/>
      <c r="E89" s="623"/>
      <c r="F89" s="623"/>
      <c r="G89" s="623"/>
      <c r="H89" s="623"/>
      <c r="I89" s="623"/>
      <c r="J89" s="623"/>
      <c r="K89" s="623"/>
      <c r="L89" s="623"/>
      <c r="M89" s="623"/>
      <c r="N89" s="623"/>
      <c r="O89" s="623"/>
      <c r="P89" s="623"/>
    </row>
    <row r="90" spans="1:16" ht="14.25" customHeight="1">
      <c r="A90" s="623" t="s">
        <v>1143</v>
      </c>
      <c r="B90" s="623"/>
      <c r="C90" s="623"/>
      <c r="D90" s="623"/>
      <c r="E90" s="623"/>
      <c r="F90" s="623"/>
      <c r="G90" s="623"/>
      <c r="H90" s="623"/>
      <c r="I90" s="623"/>
      <c r="J90" s="623"/>
      <c r="K90" s="623"/>
      <c r="L90" s="623"/>
      <c r="M90" s="623"/>
      <c r="N90" s="623"/>
      <c r="O90" s="623"/>
      <c r="P90" s="623"/>
    </row>
    <row r="91" spans="1:16" ht="14.25" customHeight="1">
      <c r="A91" s="623" t="s">
        <v>1185</v>
      </c>
      <c r="B91" s="623"/>
      <c r="C91" s="623"/>
      <c r="D91" s="623"/>
      <c r="E91" s="623"/>
      <c r="F91" s="623"/>
      <c r="G91" s="623"/>
      <c r="H91" s="623"/>
      <c r="I91" s="623"/>
      <c r="J91" s="623"/>
      <c r="K91" s="623"/>
      <c r="L91" s="623"/>
      <c r="M91" s="623"/>
      <c r="N91" s="623"/>
      <c r="O91" s="623"/>
      <c r="P91" s="623"/>
    </row>
    <row r="92" spans="1:16" ht="14.25" customHeight="1">
      <c r="A92" s="623" t="s">
        <v>1144</v>
      </c>
      <c r="B92" s="623"/>
      <c r="C92" s="623"/>
      <c r="D92" s="623"/>
      <c r="E92" s="623"/>
      <c r="F92" s="623"/>
      <c r="G92" s="623"/>
      <c r="H92" s="623"/>
      <c r="I92" s="623"/>
      <c r="J92" s="623"/>
      <c r="K92" s="623"/>
      <c r="L92" s="623"/>
      <c r="M92" s="623"/>
      <c r="N92" s="623"/>
      <c r="O92" s="623"/>
      <c r="P92" s="623"/>
    </row>
    <row r="93" spans="1:16" ht="14.25" customHeight="1">
      <c r="A93" s="623" t="s">
        <v>1145</v>
      </c>
      <c r="B93" s="623"/>
      <c r="C93" s="623"/>
      <c r="D93" s="623"/>
      <c r="E93" s="623"/>
      <c r="F93" s="623"/>
      <c r="G93" s="623"/>
      <c r="I93" s="624" t="s">
        <v>1146</v>
      </c>
      <c r="J93" s="623"/>
      <c r="K93" s="623"/>
      <c r="L93" s="623"/>
      <c r="M93" s="623"/>
      <c r="N93" s="623"/>
      <c r="O93" s="623"/>
      <c r="P93" s="623"/>
    </row>
    <row r="94" spans="1:16" ht="14.25" customHeight="1">
      <c r="A94" s="623" t="s">
        <v>1147</v>
      </c>
      <c r="B94" s="623"/>
      <c r="C94" s="623"/>
      <c r="D94" s="623"/>
      <c r="E94" s="623"/>
      <c r="F94" s="623"/>
      <c r="G94" s="623"/>
      <c r="I94" s="624" t="s">
        <v>1148</v>
      </c>
      <c r="J94" s="623"/>
      <c r="K94" s="623"/>
      <c r="L94" s="623"/>
      <c r="M94" s="623"/>
      <c r="N94" s="623"/>
      <c r="O94" s="623"/>
      <c r="P94" s="623"/>
    </row>
    <row r="95" spans="1:16" ht="14.25" customHeight="1">
      <c r="A95" s="623" t="s">
        <v>1149</v>
      </c>
      <c r="B95" s="623"/>
      <c r="C95" s="623"/>
      <c r="D95" s="623"/>
      <c r="E95" s="623"/>
      <c r="F95" s="623"/>
      <c r="G95" s="623"/>
      <c r="H95" s="623"/>
      <c r="I95" s="623"/>
      <c r="J95" s="623"/>
      <c r="K95" s="623"/>
      <c r="L95" s="623"/>
      <c r="M95" s="623"/>
      <c r="N95" s="623"/>
      <c r="O95" s="623"/>
      <c r="P95" s="623"/>
    </row>
    <row r="96" spans="1:16" ht="14.25" customHeight="1">
      <c r="A96" s="623" t="s">
        <v>1145</v>
      </c>
      <c r="B96" s="623"/>
      <c r="C96" s="623"/>
      <c r="D96" s="623"/>
      <c r="E96" s="623"/>
      <c r="F96" s="623"/>
      <c r="G96" s="623"/>
      <c r="I96" s="624" t="s">
        <v>1150</v>
      </c>
      <c r="J96" s="623"/>
      <c r="K96" s="623"/>
      <c r="L96" s="623"/>
      <c r="M96" s="623"/>
      <c r="N96" s="623"/>
      <c r="O96" s="623"/>
      <c r="P96" s="623"/>
    </row>
    <row r="97" spans="1:16" ht="14.25" customHeight="1">
      <c r="A97" s="623" t="s">
        <v>1147</v>
      </c>
      <c r="B97" s="623"/>
      <c r="C97" s="623"/>
      <c r="D97" s="623"/>
      <c r="E97" s="623"/>
      <c r="F97" s="623"/>
      <c r="G97" s="623"/>
      <c r="I97" s="624" t="s">
        <v>1151</v>
      </c>
      <c r="J97" s="623"/>
      <c r="K97" s="623"/>
      <c r="L97" s="623"/>
      <c r="M97" s="623"/>
      <c r="N97" s="623"/>
      <c r="O97" s="623"/>
      <c r="P97" s="623"/>
    </row>
    <row r="98" spans="1:16" ht="14.25" customHeight="1">
      <c r="A98" s="623" t="s">
        <v>1562</v>
      </c>
      <c r="B98" s="623"/>
      <c r="C98" s="623"/>
      <c r="D98" s="623"/>
      <c r="E98" s="623"/>
      <c r="F98" s="623"/>
      <c r="G98" s="623"/>
      <c r="H98" s="623"/>
      <c r="I98" s="623"/>
      <c r="J98" s="623"/>
      <c r="K98" s="623"/>
      <c r="L98" s="623"/>
      <c r="M98" s="623"/>
      <c r="N98" s="623"/>
      <c r="O98" s="623"/>
      <c r="P98" s="623"/>
    </row>
    <row r="99" spans="1:16" ht="14.25" customHeight="1">
      <c r="A99" s="623" t="s">
        <v>1563</v>
      </c>
      <c r="B99" s="623"/>
      <c r="C99" s="623"/>
      <c r="D99" s="623"/>
      <c r="E99" s="623"/>
      <c r="F99" s="623"/>
      <c r="G99" s="623"/>
      <c r="H99" s="623"/>
      <c r="I99" s="623"/>
      <c r="J99" s="623"/>
      <c r="K99" s="623"/>
      <c r="L99" s="623"/>
      <c r="M99" s="623"/>
      <c r="N99" s="623"/>
      <c r="O99" s="623"/>
      <c r="P99" s="623"/>
    </row>
    <row r="100" spans="1:16" ht="14.25" customHeight="1">
      <c r="A100" s="623"/>
      <c r="B100" s="623"/>
      <c r="C100" s="623"/>
      <c r="D100" s="623"/>
      <c r="E100" s="623"/>
      <c r="F100" s="623"/>
      <c r="G100" s="623"/>
      <c r="H100" s="623"/>
      <c r="I100" s="623"/>
      <c r="J100" s="623"/>
      <c r="K100" s="623"/>
      <c r="L100" s="623"/>
      <c r="M100" s="623"/>
      <c r="N100" s="623"/>
      <c r="O100" s="623"/>
      <c r="P100" s="623"/>
    </row>
    <row r="101" spans="1:16" ht="14.25" customHeight="1">
      <c r="A101" s="623"/>
      <c r="B101" s="623"/>
      <c r="C101" s="623"/>
      <c r="D101" s="623"/>
      <c r="E101" s="623"/>
      <c r="F101" s="623"/>
      <c r="G101" s="623"/>
      <c r="H101" s="623"/>
      <c r="I101" s="623"/>
      <c r="J101" s="623"/>
      <c r="K101" s="623"/>
      <c r="L101" s="623"/>
      <c r="M101" s="623"/>
      <c r="N101" s="623"/>
      <c r="O101" s="623"/>
      <c r="P101" s="623"/>
    </row>
    <row r="102" spans="1:16" ht="14.25" customHeight="1">
      <c r="A102" s="623"/>
      <c r="B102" s="623"/>
      <c r="C102" s="623"/>
      <c r="D102" s="623"/>
      <c r="E102" s="623"/>
      <c r="F102" s="623"/>
      <c r="G102" s="623"/>
      <c r="H102" s="623"/>
      <c r="I102" s="623"/>
      <c r="J102" s="623"/>
      <c r="K102" s="623"/>
      <c r="L102" s="623"/>
      <c r="M102" s="623"/>
      <c r="N102" s="623"/>
      <c r="O102" s="623"/>
      <c r="P102" s="623"/>
    </row>
    <row r="103" spans="1:16" ht="14.25" customHeight="1">
      <c r="A103" s="623"/>
      <c r="B103" s="623"/>
      <c r="C103" s="623"/>
      <c r="D103" s="623"/>
      <c r="E103" s="623"/>
      <c r="F103" s="623"/>
      <c r="G103" s="623"/>
      <c r="H103" s="623"/>
      <c r="I103" s="623"/>
      <c r="J103" s="623"/>
      <c r="K103" s="623"/>
      <c r="L103" s="623"/>
      <c r="M103" s="623"/>
      <c r="N103" s="623"/>
      <c r="O103" s="623"/>
      <c r="P103" s="623"/>
    </row>
    <row r="104" spans="1:16" ht="14.25" customHeight="1">
      <c r="A104" s="623"/>
      <c r="B104" s="623"/>
      <c r="C104" s="623"/>
      <c r="D104" s="623"/>
      <c r="E104" s="623"/>
      <c r="F104" s="623"/>
      <c r="G104" s="623"/>
      <c r="H104" s="623"/>
      <c r="I104" s="623"/>
      <c r="J104" s="623"/>
      <c r="K104" s="623"/>
      <c r="L104" s="623"/>
      <c r="M104" s="623"/>
      <c r="N104" s="623"/>
      <c r="O104" s="623"/>
      <c r="P104" s="623"/>
    </row>
    <row r="105" spans="1:16" ht="14.25" customHeight="1">
      <c r="A105" s="623"/>
      <c r="B105" s="623"/>
      <c r="C105" s="623"/>
      <c r="D105" s="623"/>
      <c r="E105" s="623"/>
      <c r="F105" s="623"/>
      <c r="G105" s="623"/>
      <c r="H105" s="623"/>
      <c r="I105" s="623"/>
      <c r="J105" s="623"/>
      <c r="K105" s="623"/>
      <c r="L105" s="623"/>
      <c r="M105" s="623"/>
      <c r="N105" s="623"/>
      <c r="O105" s="623"/>
      <c r="P105" s="623"/>
    </row>
    <row r="106" spans="1:16" s="623" customFormat="1" ht="14.25" customHeight="1"/>
  </sheetData>
  <mergeCells count="44">
    <mergeCell ref="A83:D83"/>
    <mergeCell ref="E83:H83"/>
    <mergeCell ref="J83:L83"/>
    <mergeCell ref="M83:O83"/>
    <mergeCell ref="J81:L81"/>
    <mergeCell ref="M81:P81"/>
    <mergeCell ref="A82:D82"/>
    <mergeCell ref="E82:H82"/>
    <mergeCell ref="J82:L82"/>
    <mergeCell ref="M82:O82"/>
    <mergeCell ref="A81:I81"/>
    <mergeCell ref="A75:I77"/>
    <mergeCell ref="A78:F80"/>
    <mergeCell ref="G78:I78"/>
    <mergeCell ref="J78:P78"/>
    <mergeCell ref="G79:I79"/>
    <mergeCell ref="J79:P79"/>
    <mergeCell ref="G80:I80"/>
    <mergeCell ref="J80:P80"/>
    <mergeCell ref="A73:P73"/>
    <mergeCell ref="A30:D30"/>
    <mergeCell ref="E30:H30"/>
    <mergeCell ref="J30:L30"/>
    <mergeCell ref="M30:O30"/>
    <mergeCell ref="A31:D31"/>
    <mergeCell ref="E31:H31"/>
    <mergeCell ref="J31:L31"/>
    <mergeCell ref="M31:O31"/>
    <mergeCell ref="J29:L29"/>
    <mergeCell ref="M29:P29"/>
    <mergeCell ref="A29:I29"/>
    <mergeCell ref="A55:P55"/>
    <mergeCell ref="I70:O70"/>
    <mergeCell ref="A3:P3"/>
    <mergeCell ref="I18:O18"/>
    <mergeCell ref="A21:P21"/>
    <mergeCell ref="A23:I25"/>
    <mergeCell ref="A26:F28"/>
    <mergeCell ref="G26:I26"/>
    <mergeCell ref="J26:P26"/>
    <mergeCell ref="G27:I27"/>
    <mergeCell ref="J27:P27"/>
    <mergeCell ref="G28:I28"/>
    <mergeCell ref="J28:P28"/>
  </mergeCells>
  <phoneticPr fontId="3"/>
  <pageMargins left="0.78740157480314965" right="0.31496062992125984" top="0.78740157480314965" bottom="0.78740157480314965" header="0.51181102362204722" footer="0.31496062992125984"/>
  <pageSetup paperSize="9" scale="96" orientation="portrait" horizontalDpi="200" verticalDpi="200" r:id="rId1"/>
  <headerFooter alignWithMargins="0"/>
  <rowBreaks count="1" manualBreakCount="1">
    <brk id="52" max="15" man="1"/>
  </rowBreaks>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T76"/>
  <sheetViews>
    <sheetView view="pageBreakPreview" topLeftCell="A55" zoomScaleNormal="100" zoomScaleSheetLayoutView="100" workbookViewId="0">
      <selection activeCell="AC42" sqref="AC42"/>
    </sheetView>
  </sheetViews>
  <sheetFormatPr defaultColWidth="5.875" defaultRowHeight="14.25"/>
  <cols>
    <col min="1" max="1" width="2.625" style="289" customWidth="1"/>
    <col min="2" max="2" width="3.875" style="289" customWidth="1"/>
    <col min="3" max="3" width="3.5" style="289" customWidth="1"/>
    <col min="4" max="4" width="6.375" style="289" customWidth="1"/>
    <col min="5" max="5" width="3.5" style="289" customWidth="1"/>
    <col min="6" max="6" width="6.875" style="289" customWidth="1"/>
    <col min="7" max="7" width="3.5" style="289" customWidth="1"/>
    <col min="8" max="8" width="5.875" style="289" customWidth="1"/>
    <col min="9" max="9" width="3.5" style="289" customWidth="1"/>
    <col min="10" max="10" width="5.875" style="289" customWidth="1"/>
    <col min="11" max="11" width="3.5" style="289" customWidth="1"/>
    <col min="12" max="12" width="4.875" style="289" customWidth="1"/>
    <col min="13" max="13" width="3.5" style="289" customWidth="1"/>
    <col min="14" max="14" width="6.375" style="289" customWidth="1"/>
    <col min="15" max="15" width="3.5" style="289" customWidth="1"/>
    <col min="16" max="16" width="5.875" style="289" customWidth="1"/>
    <col min="17" max="17" width="3.5" style="289" customWidth="1"/>
    <col min="18" max="18" width="6.875" style="289" customWidth="1"/>
    <col min="19" max="19" width="3.5" style="289" customWidth="1"/>
    <col min="20" max="20" width="3.25" style="289" bestFit="1" customWidth="1"/>
    <col min="21" max="21" width="3.5" style="289" customWidth="1"/>
    <col min="22" max="22" width="5.875" style="289"/>
    <col min="23" max="23" width="3.5" style="289" customWidth="1"/>
    <col min="24" max="24" width="5.875" style="289"/>
    <col min="25" max="25" width="3.5" style="289" customWidth="1"/>
    <col min="26" max="26" width="5.875" style="289"/>
    <col min="27" max="27" width="3.5" style="289" customWidth="1"/>
    <col min="28" max="256" width="5.875" style="289"/>
    <col min="257" max="257" width="2.625" style="289" customWidth="1"/>
    <col min="258" max="258" width="3.875" style="289" customWidth="1"/>
    <col min="259" max="259" width="3.5" style="289" customWidth="1"/>
    <col min="260" max="260" width="6.375" style="289" customWidth="1"/>
    <col min="261" max="261" width="3.5" style="289" customWidth="1"/>
    <col min="262" max="262" width="6.875" style="289" customWidth="1"/>
    <col min="263" max="263" width="3.5" style="289" customWidth="1"/>
    <col min="264" max="264" width="5.875" style="289" customWidth="1"/>
    <col min="265" max="265" width="3.5" style="289" customWidth="1"/>
    <col min="266" max="266" width="5.875" style="289" customWidth="1"/>
    <col min="267" max="267" width="3.5" style="289" customWidth="1"/>
    <col min="268" max="268" width="4.875" style="289" customWidth="1"/>
    <col min="269" max="269" width="3.5" style="289" customWidth="1"/>
    <col min="270" max="270" width="6.375" style="289" customWidth="1"/>
    <col min="271" max="271" width="3.5" style="289" customWidth="1"/>
    <col min="272" max="272" width="5.875" style="289" customWidth="1"/>
    <col min="273" max="273" width="3.5" style="289" customWidth="1"/>
    <col min="274" max="274" width="6.875" style="289" customWidth="1"/>
    <col min="275" max="275" width="3.5" style="289" customWidth="1"/>
    <col min="276" max="276" width="3.25" style="289" bestFit="1" customWidth="1"/>
    <col min="277" max="277" width="3.5" style="289" customWidth="1"/>
    <col min="278" max="278" width="5.875" style="289"/>
    <col min="279" max="279" width="3.5" style="289" customWidth="1"/>
    <col min="280" max="280" width="5.875" style="289"/>
    <col min="281" max="281" width="3.5" style="289" customWidth="1"/>
    <col min="282" max="282" width="5.875" style="289"/>
    <col min="283" max="283" width="3.5" style="289" customWidth="1"/>
    <col min="284" max="512" width="5.875" style="289"/>
    <col min="513" max="513" width="2.625" style="289" customWidth="1"/>
    <col min="514" max="514" width="3.875" style="289" customWidth="1"/>
    <col min="515" max="515" width="3.5" style="289" customWidth="1"/>
    <col min="516" max="516" width="6.375" style="289" customWidth="1"/>
    <col min="517" max="517" width="3.5" style="289" customWidth="1"/>
    <col min="518" max="518" width="6.875" style="289" customWidth="1"/>
    <col min="519" max="519" width="3.5" style="289" customWidth="1"/>
    <col min="520" max="520" width="5.875" style="289" customWidth="1"/>
    <col min="521" max="521" width="3.5" style="289" customWidth="1"/>
    <col min="522" max="522" width="5.875" style="289" customWidth="1"/>
    <col min="523" max="523" width="3.5" style="289" customWidth="1"/>
    <col min="524" max="524" width="4.875" style="289" customWidth="1"/>
    <col min="525" max="525" width="3.5" style="289" customWidth="1"/>
    <col min="526" max="526" width="6.375" style="289" customWidth="1"/>
    <col min="527" max="527" width="3.5" style="289" customWidth="1"/>
    <col min="528" max="528" width="5.875" style="289" customWidth="1"/>
    <col min="529" max="529" width="3.5" style="289" customWidth="1"/>
    <col min="530" max="530" width="6.875" style="289" customWidth="1"/>
    <col min="531" max="531" width="3.5" style="289" customWidth="1"/>
    <col min="532" max="532" width="3.25" style="289" bestFit="1" customWidth="1"/>
    <col min="533" max="533" width="3.5" style="289" customWidth="1"/>
    <col min="534" max="534" width="5.875" style="289"/>
    <col min="535" max="535" width="3.5" style="289" customWidth="1"/>
    <col min="536" max="536" width="5.875" style="289"/>
    <col min="537" max="537" width="3.5" style="289" customWidth="1"/>
    <col min="538" max="538" width="5.875" style="289"/>
    <col min="539" max="539" width="3.5" style="289" customWidth="1"/>
    <col min="540" max="768" width="5.875" style="289"/>
    <col min="769" max="769" width="2.625" style="289" customWidth="1"/>
    <col min="770" max="770" width="3.875" style="289" customWidth="1"/>
    <col min="771" max="771" width="3.5" style="289" customWidth="1"/>
    <col min="772" max="772" width="6.375" style="289" customWidth="1"/>
    <col min="773" max="773" width="3.5" style="289" customWidth="1"/>
    <col min="774" max="774" width="6.875" style="289" customWidth="1"/>
    <col min="775" max="775" width="3.5" style="289" customWidth="1"/>
    <col min="776" max="776" width="5.875" style="289" customWidth="1"/>
    <col min="777" max="777" width="3.5" style="289" customWidth="1"/>
    <col min="778" max="778" width="5.875" style="289" customWidth="1"/>
    <col min="779" max="779" width="3.5" style="289" customWidth="1"/>
    <col min="780" max="780" width="4.875" style="289" customWidth="1"/>
    <col min="781" max="781" width="3.5" style="289" customWidth="1"/>
    <col min="782" max="782" width="6.375" style="289" customWidth="1"/>
    <col min="783" max="783" width="3.5" style="289" customWidth="1"/>
    <col min="784" max="784" width="5.875" style="289" customWidth="1"/>
    <col min="785" max="785" width="3.5" style="289" customWidth="1"/>
    <col min="786" max="786" width="6.875" style="289" customWidth="1"/>
    <col min="787" max="787" width="3.5" style="289" customWidth="1"/>
    <col min="788" max="788" width="3.25" style="289" bestFit="1" customWidth="1"/>
    <col min="789" max="789" width="3.5" style="289" customWidth="1"/>
    <col min="790" max="790" width="5.875" style="289"/>
    <col min="791" max="791" width="3.5" style="289" customWidth="1"/>
    <col min="792" max="792" width="5.875" style="289"/>
    <col min="793" max="793" width="3.5" style="289" customWidth="1"/>
    <col min="794" max="794" width="5.875" style="289"/>
    <col min="795" max="795" width="3.5" style="289" customWidth="1"/>
    <col min="796" max="1024" width="5.875" style="289"/>
    <col min="1025" max="1025" width="2.625" style="289" customWidth="1"/>
    <col min="1026" max="1026" width="3.875" style="289" customWidth="1"/>
    <col min="1027" max="1027" width="3.5" style="289" customWidth="1"/>
    <col min="1028" max="1028" width="6.375" style="289" customWidth="1"/>
    <col min="1029" max="1029" width="3.5" style="289" customWidth="1"/>
    <col min="1030" max="1030" width="6.875" style="289" customWidth="1"/>
    <col min="1031" max="1031" width="3.5" style="289" customWidth="1"/>
    <col min="1032" max="1032" width="5.875" style="289" customWidth="1"/>
    <col min="1033" max="1033" width="3.5" style="289" customWidth="1"/>
    <col min="1034" max="1034" width="5.875" style="289" customWidth="1"/>
    <col min="1035" max="1035" width="3.5" style="289" customWidth="1"/>
    <col min="1036" max="1036" width="4.875" style="289" customWidth="1"/>
    <col min="1037" max="1037" width="3.5" style="289" customWidth="1"/>
    <col min="1038" max="1038" width="6.375" style="289" customWidth="1"/>
    <col min="1039" max="1039" width="3.5" style="289" customWidth="1"/>
    <col min="1040" max="1040" width="5.875" style="289" customWidth="1"/>
    <col min="1041" max="1041" width="3.5" style="289" customWidth="1"/>
    <col min="1042" max="1042" width="6.875" style="289" customWidth="1"/>
    <col min="1043" max="1043" width="3.5" style="289" customWidth="1"/>
    <col min="1044" max="1044" width="3.25" style="289" bestFit="1" customWidth="1"/>
    <col min="1045" max="1045" width="3.5" style="289" customWidth="1"/>
    <col min="1046" max="1046" width="5.875" style="289"/>
    <col min="1047" max="1047" width="3.5" style="289" customWidth="1"/>
    <col min="1048" max="1048" width="5.875" style="289"/>
    <col min="1049" max="1049" width="3.5" style="289" customWidth="1"/>
    <col min="1050" max="1050" width="5.875" style="289"/>
    <col min="1051" max="1051" width="3.5" style="289" customWidth="1"/>
    <col min="1052" max="1280" width="5.875" style="289"/>
    <col min="1281" max="1281" width="2.625" style="289" customWidth="1"/>
    <col min="1282" max="1282" width="3.875" style="289" customWidth="1"/>
    <col min="1283" max="1283" width="3.5" style="289" customWidth="1"/>
    <col min="1284" max="1284" width="6.375" style="289" customWidth="1"/>
    <col min="1285" max="1285" width="3.5" style="289" customWidth="1"/>
    <col min="1286" max="1286" width="6.875" style="289" customWidth="1"/>
    <col min="1287" max="1287" width="3.5" style="289" customWidth="1"/>
    <col min="1288" max="1288" width="5.875" style="289" customWidth="1"/>
    <col min="1289" max="1289" width="3.5" style="289" customWidth="1"/>
    <col min="1290" max="1290" width="5.875" style="289" customWidth="1"/>
    <col min="1291" max="1291" width="3.5" style="289" customWidth="1"/>
    <col min="1292" max="1292" width="4.875" style="289" customWidth="1"/>
    <col min="1293" max="1293" width="3.5" style="289" customWidth="1"/>
    <col min="1294" max="1294" width="6.375" style="289" customWidth="1"/>
    <col min="1295" max="1295" width="3.5" style="289" customWidth="1"/>
    <col min="1296" max="1296" width="5.875" style="289" customWidth="1"/>
    <col min="1297" max="1297" width="3.5" style="289" customWidth="1"/>
    <col min="1298" max="1298" width="6.875" style="289" customWidth="1"/>
    <col min="1299" max="1299" width="3.5" style="289" customWidth="1"/>
    <col min="1300" max="1300" width="3.25" style="289" bestFit="1" customWidth="1"/>
    <col min="1301" max="1301" width="3.5" style="289" customWidth="1"/>
    <col min="1302" max="1302" width="5.875" style="289"/>
    <col min="1303" max="1303" width="3.5" style="289" customWidth="1"/>
    <col min="1304" max="1304" width="5.875" style="289"/>
    <col min="1305" max="1305" width="3.5" style="289" customWidth="1"/>
    <col min="1306" max="1306" width="5.875" style="289"/>
    <col min="1307" max="1307" width="3.5" style="289" customWidth="1"/>
    <col min="1308" max="1536" width="5.875" style="289"/>
    <col min="1537" max="1537" width="2.625" style="289" customWidth="1"/>
    <col min="1538" max="1538" width="3.875" style="289" customWidth="1"/>
    <col min="1539" max="1539" width="3.5" style="289" customWidth="1"/>
    <col min="1540" max="1540" width="6.375" style="289" customWidth="1"/>
    <col min="1541" max="1541" width="3.5" style="289" customWidth="1"/>
    <col min="1542" max="1542" width="6.875" style="289" customWidth="1"/>
    <col min="1543" max="1543" width="3.5" style="289" customWidth="1"/>
    <col min="1544" max="1544" width="5.875" style="289" customWidth="1"/>
    <col min="1545" max="1545" width="3.5" style="289" customWidth="1"/>
    <col min="1546" max="1546" width="5.875" style="289" customWidth="1"/>
    <col min="1547" max="1547" width="3.5" style="289" customWidth="1"/>
    <col min="1548" max="1548" width="4.875" style="289" customWidth="1"/>
    <col min="1549" max="1549" width="3.5" style="289" customWidth="1"/>
    <col min="1550" max="1550" width="6.375" style="289" customWidth="1"/>
    <col min="1551" max="1551" width="3.5" style="289" customWidth="1"/>
    <col min="1552" max="1552" width="5.875" style="289" customWidth="1"/>
    <col min="1553" max="1553" width="3.5" style="289" customWidth="1"/>
    <col min="1554" max="1554" width="6.875" style="289" customWidth="1"/>
    <col min="1555" max="1555" width="3.5" style="289" customWidth="1"/>
    <col min="1556" max="1556" width="3.25" style="289" bestFit="1" customWidth="1"/>
    <col min="1557" max="1557" width="3.5" style="289" customWidth="1"/>
    <col min="1558" max="1558" width="5.875" style="289"/>
    <col min="1559" max="1559" width="3.5" style="289" customWidth="1"/>
    <col min="1560" max="1560" width="5.875" style="289"/>
    <col min="1561" max="1561" width="3.5" style="289" customWidth="1"/>
    <col min="1562" max="1562" width="5.875" style="289"/>
    <col min="1563" max="1563" width="3.5" style="289" customWidth="1"/>
    <col min="1564" max="1792" width="5.875" style="289"/>
    <col min="1793" max="1793" width="2.625" style="289" customWidth="1"/>
    <col min="1794" max="1794" width="3.875" style="289" customWidth="1"/>
    <col min="1795" max="1795" width="3.5" style="289" customWidth="1"/>
    <col min="1796" max="1796" width="6.375" style="289" customWidth="1"/>
    <col min="1797" max="1797" width="3.5" style="289" customWidth="1"/>
    <col min="1798" max="1798" width="6.875" style="289" customWidth="1"/>
    <col min="1799" max="1799" width="3.5" style="289" customWidth="1"/>
    <col min="1800" max="1800" width="5.875" style="289" customWidth="1"/>
    <col min="1801" max="1801" width="3.5" style="289" customWidth="1"/>
    <col min="1802" max="1802" width="5.875" style="289" customWidth="1"/>
    <col min="1803" max="1803" width="3.5" style="289" customWidth="1"/>
    <col min="1804" max="1804" width="4.875" style="289" customWidth="1"/>
    <col min="1805" max="1805" width="3.5" style="289" customWidth="1"/>
    <col min="1806" max="1806" width="6.375" style="289" customWidth="1"/>
    <col min="1807" max="1807" width="3.5" style="289" customWidth="1"/>
    <col min="1808" max="1808" width="5.875" style="289" customWidth="1"/>
    <col min="1809" max="1809" width="3.5" style="289" customWidth="1"/>
    <col min="1810" max="1810" width="6.875" style="289" customWidth="1"/>
    <col min="1811" max="1811" width="3.5" style="289" customWidth="1"/>
    <col min="1812" max="1812" width="3.25" style="289" bestFit="1" customWidth="1"/>
    <col min="1813" max="1813" width="3.5" style="289" customWidth="1"/>
    <col min="1814" max="1814" width="5.875" style="289"/>
    <col min="1815" max="1815" width="3.5" style="289" customWidth="1"/>
    <col min="1816" max="1816" width="5.875" style="289"/>
    <col min="1817" max="1817" width="3.5" style="289" customWidth="1"/>
    <col min="1818" max="1818" width="5.875" style="289"/>
    <col min="1819" max="1819" width="3.5" style="289" customWidth="1"/>
    <col min="1820" max="2048" width="5.875" style="289"/>
    <col min="2049" max="2049" width="2.625" style="289" customWidth="1"/>
    <col min="2050" max="2050" width="3.875" style="289" customWidth="1"/>
    <col min="2051" max="2051" width="3.5" style="289" customWidth="1"/>
    <col min="2052" max="2052" width="6.375" style="289" customWidth="1"/>
    <col min="2053" max="2053" width="3.5" style="289" customWidth="1"/>
    <col min="2054" max="2054" width="6.875" style="289" customWidth="1"/>
    <col min="2055" max="2055" width="3.5" style="289" customWidth="1"/>
    <col min="2056" max="2056" width="5.875" style="289" customWidth="1"/>
    <col min="2057" max="2057" width="3.5" style="289" customWidth="1"/>
    <col min="2058" max="2058" width="5.875" style="289" customWidth="1"/>
    <col min="2059" max="2059" width="3.5" style="289" customWidth="1"/>
    <col min="2060" max="2060" width="4.875" style="289" customWidth="1"/>
    <col min="2061" max="2061" width="3.5" style="289" customWidth="1"/>
    <col min="2062" max="2062" width="6.375" style="289" customWidth="1"/>
    <col min="2063" max="2063" width="3.5" style="289" customWidth="1"/>
    <col min="2064" max="2064" width="5.875" style="289" customWidth="1"/>
    <col min="2065" max="2065" width="3.5" style="289" customWidth="1"/>
    <col min="2066" max="2066" width="6.875" style="289" customWidth="1"/>
    <col min="2067" max="2067" width="3.5" style="289" customWidth="1"/>
    <col min="2068" max="2068" width="3.25" style="289" bestFit="1" customWidth="1"/>
    <col min="2069" max="2069" width="3.5" style="289" customWidth="1"/>
    <col min="2070" max="2070" width="5.875" style="289"/>
    <col min="2071" max="2071" width="3.5" style="289" customWidth="1"/>
    <col min="2072" max="2072" width="5.875" style="289"/>
    <col min="2073" max="2073" width="3.5" style="289" customWidth="1"/>
    <col min="2074" max="2074" width="5.875" style="289"/>
    <col min="2075" max="2075" width="3.5" style="289" customWidth="1"/>
    <col min="2076" max="2304" width="5.875" style="289"/>
    <col min="2305" max="2305" width="2.625" style="289" customWidth="1"/>
    <col min="2306" max="2306" width="3.875" style="289" customWidth="1"/>
    <col min="2307" max="2307" width="3.5" style="289" customWidth="1"/>
    <col min="2308" max="2308" width="6.375" style="289" customWidth="1"/>
    <col min="2309" max="2309" width="3.5" style="289" customWidth="1"/>
    <col min="2310" max="2310" width="6.875" style="289" customWidth="1"/>
    <col min="2311" max="2311" width="3.5" style="289" customWidth="1"/>
    <col min="2312" max="2312" width="5.875" style="289" customWidth="1"/>
    <col min="2313" max="2313" width="3.5" style="289" customWidth="1"/>
    <col min="2314" max="2314" width="5.875" style="289" customWidth="1"/>
    <col min="2315" max="2315" width="3.5" style="289" customWidth="1"/>
    <col min="2316" max="2316" width="4.875" style="289" customWidth="1"/>
    <col min="2317" max="2317" width="3.5" style="289" customWidth="1"/>
    <col min="2318" max="2318" width="6.375" style="289" customWidth="1"/>
    <col min="2319" max="2319" width="3.5" style="289" customWidth="1"/>
    <col min="2320" max="2320" width="5.875" style="289" customWidth="1"/>
    <col min="2321" max="2321" width="3.5" style="289" customWidth="1"/>
    <col min="2322" max="2322" width="6.875" style="289" customWidth="1"/>
    <col min="2323" max="2323" width="3.5" style="289" customWidth="1"/>
    <col min="2324" max="2324" width="3.25" style="289" bestFit="1" customWidth="1"/>
    <col min="2325" max="2325" width="3.5" style="289" customWidth="1"/>
    <col min="2326" max="2326" width="5.875" style="289"/>
    <col min="2327" max="2327" width="3.5" style="289" customWidth="1"/>
    <col min="2328" max="2328" width="5.875" style="289"/>
    <col min="2329" max="2329" width="3.5" style="289" customWidth="1"/>
    <col min="2330" max="2330" width="5.875" style="289"/>
    <col min="2331" max="2331" width="3.5" style="289" customWidth="1"/>
    <col min="2332" max="2560" width="5.875" style="289"/>
    <col min="2561" max="2561" width="2.625" style="289" customWidth="1"/>
    <col min="2562" max="2562" width="3.875" style="289" customWidth="1"/>
    <col min="2563" max="2563" width="3.5" style="289" customWidth="1"/>
    <col min="2564" max="2564" width="6.375" style="289" customWidth="1"/>
    <col min="2565" max="2565" width="3.5" style="289" customWidth="1"/>
    <col min="2566" max="2566" width="6.875" style="289" customWidth="1"/>
    <col min="2567" max="2567" width="3.5" style="289" customWidth="1"/>
    <col min="2568" max="2568" width="5.875" style="289" customWidth="1"/>
    <col min="2569" max="2569" width="3.5" style="289" customWidth="1"/>
    <col min="2570" max="2570" width="5.875" style="289" customWidth="1"/>
    <col min="2571" max="2571" width="3.5" style="289" customWidth="1"/>
    <col min="2572" max="2572" width="4.875" style="289" customWidth="1"/>
    <col min="2573" max="2573" width="3.5" style="289" customWidth="1"/>
    <col min="2574" max="2574" width="6.375" style="289" customWidth="1"/>
    <col min="2575" max="2575" width="3.5" style="289" customWidth="1"/>
    <col min="2576" max="2576" width="5.875" style="289" customWidth="1"/>
    <col min="2577" max="2577" width="3.5" style="289" customWidth="1"/>
    <col min="2578" max="2578" width="6.875" style="289" customWidth="1"/>
    <col min="2579" max="2579" width="3.5" style="289" customWidth="1"/>
    <col min="2580" max="2580" width="3.25" style="289" bestFit="1" customWidth="1"/>
    <col min="2581" max="2581" width="3.5" style="289" customWidth="1"/>
    <col min="2582" max="2582" width="5.875" style="289"/>
    <col min="2583" max="2583" width="3.5" style="289" customWidth="1"/>
    <col min="2584" max="2584" width="5.875" style="289"/>
    <col min="2585" max="2585" width="3.5" style="289" customWidth="1"/>
    <col min="2586" max="2586" width="5.875" style="289"/>
    <col min="2587" max="2587" width="3.5" style="289" customWidth="1"/>
    <col min="2588" max="2816" width="5.875" style="289"/>
    <col min="2817" max="2817" width="2.625" style="289" customWidth="1"/>
    <col min="2818" max="2818" width="3.875" style="289" customWidth="1"/>
    <col min="2819" max="2819" width="3.5" style="289" customWidth="1"/>
    <col min="2820" max="2820" width="6.375" style="289" customWidth="1"/>
    <col min="2821" max="2821" width="3.5" style="289" customWidth="1"/>
    <col min="2822" max="2822" width="6.875" style="289" customWidth="1"/>
    <col min="2823" max="2823" width="3.5" style="289" customWidth="1"/>
    <col min="2824" max="2824" width="5.875" style="289" customWidth="1"/>
    <col min="2825" max="2825" width="3.5" style="289" customWidth="1"/>
    <col min="2826" max="2826" width="5.875" style="289" customWidth="1"/>
    <col min="2827" max="2827" width="3.5" style="289" customWidth="1"/>
    <col min="2828" max="2828" width="4.875" style="289" customWidth="1"/>
    <col min="2829" max="2829" width="3.5" style="289" customWidth="1"/>
    <col min="2830" max="2830" width="6.375" style="289" customWidth="1"/>
    <col min="2831" max="2831" width="3.5" style="289" customWidth="1"/>
    <col min="2832" max="2832" width="5.875" style="289" customWidth="1"/>
    <col min="2833" max="2833" width="3.5" style="289" customWidth="1"/>
    <col min="2834" max="2834" width="6.875" style="289" customWidth="1"/>
    <col min="2835" max="2835" width="3.5" style="289" customWidth="1"/>
    <col min="2836" max="2836" width="3.25" style="289" bestFit="1" customWidth="1"/>
    <col min="2837" max="2837" width="3.5" style="289" customWidth="1"/>
    <col min="2838" max="2838" width="5.875" style="289"/>
    <col min="2839" max="2839" width="3.5" style="289" customWidth="1"/>
    <col min="2840" max="2840" width="5.875" style="289"/>
    <col min="2841" max="2841" width="3.5" style="289" customWidth="1"/>
    <col min="2842" max="2842" width="5.875" style="289"/>
    <col min="2843" max="2843" width="3.5" style="289" customWidth="1"/>
    <col min="2844" max="3072" width="5.875" style="289"/>
    <col min="3073" max="3073" width="2.625" style="289" customWidth="1"/>
    <col min="3074" max="3074" width="3.875" style="289" customWidth="1"/>
    <col min="3075" max="3075" width="3.5" style="289" customWidth="1"/>
    <col min="3076" max="3076" width="6.375" style="289" customWidth="1"/>
    <col min="3077" max="3077" width="3.5" style="289" customWidth="1"/>
    <col min="3078" max="3078" width="6.875" style="289" customWidth="1"/>
    <col min="3079" max="3079" width="3.5" style="289" customWidth="1"/>
    <col min="3080" max="3080" width="5.875" style="289" customWidth="1"/>
    <col min="3081" max="3081" width="3.5" style="289" customWidth="1"/>
    <col min="3082" max="3082" width="5.875" style="289" customWidth="1"/>
    <col min="3083" max="3083" width="3.5" style="289" customWidth="1"/>
    <col min="3084" max="3084" width="4.875" style="289" customWidth="1"/>
    <col min="3085" max="3085" width="3.5" style="289" customWidth="1"/>
    <col min="3086" max="3086" width="6.375" style="289" customWidth="1"/>
    <col min="3087" max="3087" width="3.5" style="289" customWidth="1"/>
    <col min="3088" max="3088" width="5.875" style="289" customWidth="1"/>
    <col min="3089" max="3089" width="3.5" style="289" customWidth="1"/>
    <col min="3090" max="3090" width="6.875" style="289" customWidth="1"/>
    <col min="3091" max="3091" width="3.5" style="289" customWidth="1"/>
    <col min="3092" max="3092" width="3.25" style="289" bestFit="1" customWidth="1"/>
    <col min="3093" max="3093" width="3.5" style="289" customWidth="1"/>
    <col min="3094" max="3094" width="5.875" style="289"/>
    <col min="3095" max="3095" width="3.5" style="289" customWidth="1"/>
    <col min="3096" max="3096" width="5.875" style="289"/>
    <col min="3097" max="3097" width="3.5" style="289" customWidth="1"/>
    <col min="3098" max="3098" width="5.875" style="289"/>
    <col min="3099" max="3099" width="3.5" style="289" customWidth="1"/>
    <col min="3100" max="3328" width="5.875" style="289"/>
    <col min="3329" max="3329" width="2.625" style="289" customWidth="1"/>
    <col min="3330" max="3330" width="3.875" style="289" customWidth="1"/>
    <col min="3331" max="3331" width="3.5" style="289" customWidth="1"/>
    <col min="3332" max="3332" width="6.375" style="289" customWidth="1"/>
    <col min="3333" max="3333" width="3.5" style="289" customWidth="1"/>
    <col min="3334" max="3334" width="6.875" style="289" customWidth="1"/>
    <col min="3335" max="3335" width="3.5" style="289" customWidth="1"/>
    <col min="3336" max="3336" width="5.875" style="289" customWidth="1"/>
    <col min="3337" max="3337" width="3.5" style="289" customWidth="1"/>
    <col min="3338" max="3338" width="5.875" style="289" customWidth="1"/>
    <col min="3339" max="3339" width="3.5" style="289" customWidth="1"/>
    <col min="3340" max="3340" width="4.875" style="289" customWidth="1"/>
    <col min="3341" max="3341" width="3.5" style="289" customWidth="1"/>
    <col min="3342" max="3342" width="6.375" style="289" customWidth="1"/>
    <col min="3343" max="3343" width="3.5" style="289" customWidth="1"/>
    <col min="3344" max="3344" width="5.875" style="289" customWidth="1"/>
    <col min="3345" max="3345" width="3.5" style="289" customWidth="1"/>
    <col min="3346" max="3346" width="6.875" style="289" customWidth="1"/>
    <col min="3347" max="3347" width="3.5" style="289" customWidth="1"/>
    <col min="3348" max="3348" width="3.25" style="289" bestFit="1" customWidth="1"/>
    <col min="3349" max="3349" width="3.5" style="289" customWidth="1"/>
    <col min="3350" max="3350" width="5.875" style="289"/>
    <col min="3351" max="3351" width="3.5" style="289" customWidth="1"/>
    <col min="3352" max="3352" width="5.875" style="289"/>
    <col min="3353" max="3353" width="3.5" style="289" customWidth="1"/>
    <col min="3354" max="3354" width="5.875" style="289"/>
    <col min="3355" max="3355" width="3.5" style="289" customWidth="1"/>
    <col min="3356" max="3584" width="5.875" style="289"/>
    <col min="3585" max="3585" width="2.625" style="289" customWidth="1"/>
    <col min="3586" max="3586" width="3.875" style="289" customWidth="1"/>
    <col min="3587" max="3587" width="3.5" style="289" customWidth="1"/>
    <col min="3588" max="3588" width="6.375" style="289" customWidth="1"/>
    <col min="3589" max="3589" width="3.5" style="289" customWidth="1"/>
    <col min="3590" max="3590" width="6.875" style="289" customWidth="1"/>
    <col min="3591" max="3591" width="3.5" style="289" customWidth="1"/>
    <col min="3592" max="3592" width="5.875" style="289" customWidth="1"/>
    <col min="3593" max="3593" width="3.5" style="289" customWidth="1"/>
    <col min="3594" max="3594" width="5.875" style="289" customWidth="1"/>
    <col min="3595" max="3595" width="3.5" style="289" customWidth="1"/>
    <col min="3596" max="3596" width="4.875" style="289" customWidth="1"/>
    <col min="3597" max="3597" width="3.5" style="289" customWidth="1"/>
    <col min="3598" max="3598" width="6.375" style="289" customWidth="1"/>
    <col min="3599" max="3599" width="3.5" style="289" customWidth="1"/>
    <col min="3600" max="3600" width="5.875" style="289" customWidth="1"/>
    <col min="3601" max="3601" width="3.5" style="289" customWidth="1"/>
    <col min="3602" max="3602" width="6.875" style="289" customWidth="1"/>
    <col min="3603" max="3603" width="3.5" style="289" customWidth="1"/>
    <col min="3604" max="3604" width="3.25" style="289" bestFit="1" customWidth="1"/>
    <col min="3605" max="3605" width="3.5" style="289" customWidth="1"/>
    <col min="3606" max="3606" width="5.875" style="289"/>
    <col min="3607" max="3607" width="3.5" style="289" customWidth="1"/>
    <col min="3608" max="3608" width="5.875" style="289"/>
    <col min="3609" max="3609" width="3.5" style="289" customWidth="1"/>
    <col min="3610" max="3610" width="5.875" style="289"/>
    <col min="3611" max="3611" width="3.5" style="289" customWidth="1"/>
    <col min="3612" max="3840" width="5.875" style="289"/>
    <col min="3841" max="3841" width="2.625" style="289" customWidth="1"/>
    <col min="3842" max="3842" width="3.875" style="289" customWidth="1"/>
    <col min="3843" max="3843" width="3.5" style="289" customWidth="1"/>
    <col min="3844" max="3844" width="6.375" style="289" customWidth="1"/>
    <col min="3845" max="3845" width="3.5" style="289" customWidth="1"/>
    <col min="3846" max="3846" width="6.875" style="289" customWidth="1"/>
    <col min="3847" max="3847" width="3.5" style="289" customWidth="1"/>
    <col min="3848" max="3848" width="5.875" style="289" customWidth="1"/>
    <col min="3849" max="3849" width="3.5" style="289" customWidth="1"/>
    <col min="3850" max="3850" width="5.875" style="289" customWidth="1"/>
    <col min="3851" max="3851" width="3.5" style="289" customWidth="1"/>
    <col min="3852" max="3852" width="4.875" style="289" customWidth="1"/>
    <col min="3853" max="3853" width="3.5" style="289" customWidth="1"/>
    <col min="3854" max="3854" width="6.375" style="289" customWidth="1"/>
    <col min="3855" max="3855" width="3.5" style="289" customWidth="1"/>
    <col min="3856" max="3856" width="5.875" style="289" customWidth="1"/>
    <col min="3857" max="3857" width="3.5" style="289" customWidth="1"/>
    <col min="3858" max="3858" width="6.875" style="289" customWidth="1"/>
    <col min="3859" max="3859" width="3.5" style="289" customWidth="1"/>
    <col min="3860" max="3860" width="3.25" style="289" bestFit="1" customWidth="1"/>
    <col min="3861" max="3861" width="3.5" style="289" customWidth="1"/>
    <col min="3862" max="3862" width="5.875" style="289"/>
    <col min="3863" max="3863" width="3.5" style="289" customWidth="1"/>
    <col min="3864" max="3864" width="5.875" style="289"/>
    <col min="3865" max="3865" width="3.5" style="289" customWidth="1"/>
    <col min="3866" max="3866" width="5.875" style="289"/>
    <col min="3867" max="3867" width="3.5" style="289" customWidth="1"/>
    <col min="3868" max="4096" width="5.875" style="289"/>
    <col min="4097" max="4097" width="2.625" style="289" customWidth="1"/>
    <col min="4098" max="4098" width="3.875" style="289" customWidth="1"/>
    <col min="4099" max="4099" width="3.5" style="289" customWidth="1"/>
    <col min="4100" max="4100" width="6.375" style="289" customWidth="1"/>
    <col min="4101" max="4101" width="3.5" style="289" customWidth="1"/>
    <col min="4102" max="4102" width="6.875" style="289" customWidth="1"/>
    <col min="4103" max="4103" width="3.5" style="289" customWidth="1"/>
    <col min="4104" max="4104" width="5.875" style="289" customWidth="1"/>
    <col min="4105" max="4105" width="3.5" style="289" customWidth="1"/>
    <col min="4106" max="4106" width="5.875" style="289" customWidth="1"/>
    <col min="4107" max="4107" width="3.5" style="289" customWidth="1"/>
    <col min="4108" max="4108" width="4.875" style="289" customWidth="1"/>
    <col min="4109" max="4109" width="3.5" style="289" customWidth="1"/>
    <col min="4110" max="4110" width="6.375" style="289" customWidth="1"/>
    <col min="4111" max="4111" width="3.5" style="289" customWidth="1"/>
    <col min="4112" max="4112" width="5.875" style="289" customWidth="1"/>
    <col min="4113" max="4113" width="3.5" style="289" customWidth="1"/>
    <col min="4114" max="4114" width="6.875" style="289" customWidth="1"/>
    <col min="4115" max="4115" width="3.5" style="289" customWidth="1"/>
    <col min="4116" max="4116" width="3.25" style="289" bestFit="1" customWidth="1"/>
    <col min="4117" max="4117" width="3.5" style="289" customWidth="1"/>
    <col min="4118" max="4118" width="5.875" style="289"/>
    <col min="4119" max="4119" width="3.5" style="289" customWidth="1"/>
    <col min="4120" max="4120" width="5.875" style="289"/>
    <col min="4121" max="4121" width="3.5" style="289" customWidth="1"/>
    <col min="4122" max="4122" width="5.875" style="289"/>
    <col min="4123" max="4123" width="3.5" style="289" customWidth="1"/>
    <col min="4124" max="4352" width="5.875" style="289"/>
    <col min="4353" max="4353" width="2.625" style="289" customWidth="1"/>
    <col min="4354" max="4354" width="3.875" style="289" customWidth="1"/>
    <col min="4355" max="4355" width="3.5" style="289" customWidth="1"/>
    <col min="4356" max="4356" width="6.375" style="289" customWidth="1"/>
    <col min="4357" max="4357" width="3.5" style="289" customWidth="1"/>
    <col min="4358" max="4358" width="6.875" style="289" customWidth="1"/>
    <col min="4359" max="4359" width="3.5" style="289" customWidth="1"/>
    <col min="4360" max="4360" width="5.875" style="289" customWidth="1"/>
    <col min="4361" max="4361" width="3.5" style="289" customWidth="1"/>
    <col min="4362" max="4362" width="5.875" style="289" customWidth="1"/>
    <col min="4363" max="4363" width="3.5" style="289" customWidth="1"/>
    <col min="4364" max="4364" width="4.875" style="289" customWidth="1"/>
    <col min="4365" max="4365" width="3.5" style="289" customWidth="1"/>
    <col min="4366" max="4366" width="6.375" style="289" customWidth="1"/>
    <col min="4367" max="4367" width="3.5" style="289" customWidth="1"/>
    <col min="4368" max="4368" width="5.875" style="289" customWidth="1"/>
    <col min="4369" max="4369" width="3.5" style="289" customWidth="1"/>
    <col min="4370" max="4370" width="6.875" style="289" customWidth="1"/>
    <col min="4371" max="4371" width="3.5" style="289" customWidth="1"/>
    <col min="4372" max="4372" width="3.25" style="289" bestFit="1" customWidth="1"/>
    <col min="4373" max="4373" width="3.5" style="289" customWidth="1"/>
    <col min="4374" max="4374" width="5.875" style="289"/>
    <col min="4375" max="4375" width="3.5" style="289" customWidth="1"/>
    <col min="4376" max="4376" width="5.875" style="289"/>
    <col min="4377" max="4377" width="3.5" style="289" customWidth="1"/>
    <col min="4378" max="4378" width="5.875" style="289"/>
    <col min="4379" max="4379" width="3.5" style="289" customWidth="1"/>
    <col min="4380" max="4608" width="5.875" style="289"/>
    <col min="4609" max="4609" width="2.625" style="289" customWidth="1"/>
    <col min="4610" max="4610" width="3.875" style="289" customWidth="1"/>
    <col min="4611" max="4611" width="3.5" style="289" customWidth="1"/>
    <col min="4612" max="4612" width="6.375" style="289" customWidth="1"/>
    <col min="4613" max="4613" width="3.5" style="289" customWidth="1"/>
    <col min="4614" max="4614" width="6.875" style="289" customWidth="1"/>
    <col min="4615" max="4615" width="3.5" style="289" customWidth="1"/>
    <col min="4616" max="4616" width="5.875" style="289" customWidth="1"/>
    <col min="4617" max="4617" width="3.5" style="289" customWidth="1"/>
    <col min="4618" max="4618" width="5.875" style="289" customWidth="1"/>
    <col min="4619" max="4619" width="3.5" style="289" customWidth="1"/>
    <col min="4620" max="4620" width="4.875" style="289" customWidth="1"/>
    <col min="4621" max="4621" width="3.5" style="289" customWidth="1"/>
    <col min="4622" max="4622" width="6.375" style="289" customWidth="1"/>
    <col min="4623" max="4623" width="3.5" style="289" customWidth="1"/>
    <col min="4624" max="4624" width="5.875" style="289" customWidth="1"/>
    <col min="4625" max="4625" width="3.5" style="289" customWidth="1"/>
    <col min="4626" max="4626" width="6.875" style="289" customWidth="1"/>
    <col min="4627" max="4627" width="3.5" style="289" customWidth="1"/>
    <col min="4628" max="4628" width="3.25" style="289" bestFit="1" customWidth="1"/>
    <col min="4629" max="4629" width="3.5" style="289" customWidth="1"/>
    <col min="4630" max="4630" width="5.875" style="289"/>
    <col min="4631" max="4631" width="3.5" style="289" customWidth="1"/>
    <col min="4632" max="4632" width="5.875" style="289"/>
    <col min="4633" max="4633" width="3.5" style="289" customWidth="1"/>
    <col min="4634" max="4634" width="5.875" style="289"/>
    <col min="4635" max="4635" width="3.5" style="289" customWidth="1"/>
    <col min="4636" max="4864" width="5.875" style="289"/>
    <col min="4865" max="4865" width="2.625" style="289" customWidth="1"/>
    <col min="4866" max="4866" width="3.875" style="289" customWidth="1"/>
    <col min="4867" max="4867" width="3.5" style="289" customWidth="1"/>
    <col min="4868" max="4868" width="6.375" style="289" customWidth="1"/>
    <col min="4869" max="4869" width="3.5" style="289" customWidth="1"/>
    <col min="4870" max="4870" width="6.875" style="289" customWidth="1"/>
    <col min="4871" max="4871" width="3.5" style="289" customWidth="1"/>
    <col min="4872" max="4872" width="5.875" style="289" customWidth="1"/>
    <col min="4873" max="4873" width="3.5" style="289" customWidth="1"/>
    <col min="4874" max="4874" width="5.875" style="289" customWidth="1"/>
    <col min="4875" max="4875" width="3.5" style="289" customWidth="1"/>
    <col min="4876" max="4876" width="4.875" style="289" customWidth="1"/>
    <col min="4877" max="4877" width="3.5" style="289" customWidth="1"/>
    <col min="4878" max="4878" width="6.375" style="289" customWidth="1"/>
    <col min="4879" max="4879" width="3.5" style="289" customWidth="1"/>
    <col min="4880" max="4880" width="5.875" style="289" customWidth="1"/>
    <col min="4881" max="4881" width="3.5" style="289" customWidth="1"/>
    <col min="4882" max="4882" width="6.875" style="289" customWidth="1"/>
    <col min="4883" max="4883" width="3.5" style="289" customWidth="1"/>
    <col min="4884" max="4884" width="3.25" style="289" bestFit="1" customWidth="1"/>
    <col min="4885" max="4885" width="3.5" style="289" customWidth="1"/>
    <col min="4886" max="4886" width="5.875" style="289"/>
    <col min="4887" max="4887" width="3.5" style="289" customWidth="1"/>
    <col min="4888" max="4888" width="5.875" style="289"/>
    <col min="4889" max="4889" width="3.5" style="289" customWidth="1"/>
    <col min="4890" max="4890" width="5.875" style="289"/>
    <col min="4891" max="4891" width="3.5" style="289" customWidth="1"/>
    <col min="4892" max="5120" width="5.875" style="289"/>
    <col min="5121" max="5121" width="2.625" style="289" customWidth="1"/>
    <col min="5122" max="5122" width="3.875" style="289" customWidth="1"/>
    <col min="5123" max="5123" width="3.5" style="289" customWidth="1"/>
    <col min="5124" max="5124" width="6.375" style="289" customWidth="1"/>
    <col min="5125" max="5125" width="3.5" style="289" customWidth="1"/>
    <col min="5126" max="5126" width="6.875" style="289" customWidth="1"/>
    <col min="5127" max="5127" width="3.5" style="289" customWidth="1"/>
    <col min="5128" max="5128" width="5.875" style="289" customWidth="1"/>
    <col min="5129" max="5129" width="3.5" style="289" customWidth="1"/>
    <col min="5130" max="5130" width="5.875" style="289" customWidth="1"/>
    <col min="5131" max="5131" width="3.5" style="289" customWidth="1"/>
    <col min="5132" max="5132" width="4.875" style="289" customWidth="1"/>
    <col min="5133" max="5133" width="3.5" style="289" customWidth="1"/>
    <col min="5134" max="5134" width="6.375" style="289" customWidth="1"/>
    <col min="5135" max="5135" width="3.5" style="289" customWidth="1"/>
    <col min="5136" max="5136" width="5.875" style="289" customWidth="1"/>
    <col min="5137" max="5137" width="3.5" style="289" customWidth="1"/>
    <col min="5138" max="5138" width="6.875" style="289" customWidth="1"/>
    <col min="5139" max="5139" width="3.5" style="289" customWidth="1"/>
    <col min="5140" max="5140" width="3.25" style="289" bestFit="1" customWidth="1"/>
    <col min="5141" max="5141" width="3.5" style="289" customWidth="1"/>
    <col min="5142" max="5142" width="5.875" style="289"/>
    <col min="5143" max="5143" width="3.5" style="289" customWidth="1"/>
    <col min="5144" max="5144" width="5.875" style="289"/>
    <col min="5145" max="5145" width="3.5" style="289" customWidth="1"/>
    <col min="5146" max="5146" width="5.875" style="289"/>
    <col min="5147" max="5147" width="3.5" style="289" customWidth="1"/>
    <col min="5148" max="5376" width="5.875" style="289"/>
    <col min="5377" max="5377" width="2.625" style="289" customWidth="1"/>
    <col min="5378" max="5378" width="3.875" style="289" customWidth="1"/>
    <col min="5379" max="5379" width="3.5" style="289" customWidth="1"/>
    <col min="5380" max="5380" width="6.375" style="289" customWidth="1"/>
    <col min="5381" max="5381" width="3.5" style="289" customWidth="1"/>
    <col min="5382" max="5382" width="6.875" style="289" customWidth="1"/>
    <col min="5383" max="5383" width="3.5" style="289" customWidth="1"/>
    <col min="5384" max="5384" width="5.875" style="289" customWidth="1"/>
    <col min="5385" max="5385" width="3.5" style="289" customWidth="1"/>
    <col min="5386" max="5386" width="5.875" style="289" customWidth="1"/>
    <col min="5387" max="5387" width="3.5" style="289" customWidth="1"/>
    <col min="5388" max="5388" width="4.875" style="289" customWidth="1"/>
    <col min="5389" max="5389" width="3.5" style="289" customWidth="1"/>
    <col min="5390" max="5390" width="6.375" style="289" customWidth="1"/>
    <col min="5391" max="5391" width="3.5" style="289" customWidth="1"/>
    <col min="5392" max="5392" width="5.875" style="289" customWidth="1"/>
    <col min="5393" max="5393" width="3.5" style="289" customWidth="1"/>
    <col min="5394" max="5394" width="6.875" style="289" customWidth="1"/>
    <col min="5395" max="5395" width="3.5" style="289" customWidth="1"/>
    <col min="5396" max="5396" width="3.25" style="289" bestFit="1" customWidth="1"/>
    <col min="5397" max="5397" width="3.5" style="289" customWidth="1"/>
    <col min="5398" max="5398" width="5.875" style="289"/>
    <col min="5399" max="5399" width="3.5" style="289" customWidth="1"/>
    <col min="5400" max="5400" width="5.875" style="289"/>
    <col min="5401" max="5401" width="3.5" style="289" customWidth="1"/>
    <col min="5402" max="5402" width="5.875" style="289"/>
    <col min="5403" max="5403" width="3.5" style="289" customWidth="1"/>
    <col min="5404" max="5632" width="5.875" style="289"/>
    <col min="5633" max="5633" width="2.625" style="289" customWidth="1"/>
    <col min="5634" max="5634" width="3.875" style="289" customWidth="1"/>
    <col min="5635" max="5635" width="3.5" style="289" customWidth="1"/>
    <col min="5636" max="5636" width="6.375" style="289" customWidth="1"/>
    <col min="5637" max="5637" width="3.5" style="289" customWidth="1"/>
    <col min="5638" max="5638" width="6.875" style="289" customWidth="1"/>
    <col min="5639" max="5639" width="3.5" style="289" customWidth="1"/>
    <col min="5640" max="5640" width="5.875" style="289" customWidth="1"/>
    <col min="5641" max="5641" width="3.5" style="289" customWidth="1"/>
    <col min="5642" max="5642" width="5.875" style="289" customWidth="1"/>
    <col min="5643" max="5643" width="3.5" style="289" customWidth="1"/>
    <col min="5644" max="5644" width="4.875" style="289" customWidth="1"/>
    <col min="5645" max="5645" width="3.5" style="289" customWidth="1"/>
    <col min="5646" max="5646" width="6.375" style="289" customWidth="1"/>
    <col min="5647" max="5647" width="3.5" style="289" customWidth="1"/>
    <col min="5648" max="5648" width="5.875" style="289" customWidth="1"/>
    <col min="5649" max="5649" width="3.5" style="289" customWidth="1"/>
    <col min="5650" max="5650" width="6.875" style="289" customWidth="1"/>
    <col min="5651" max="5651" width="3.5" style="289" customWidth="1"/>
    <col min="5652" max="5652" width="3.25" style="289" bestFit="1" customWidth="1"/>
    <col min="5653" max="5653" width="3.5" style="289" customWidth="1"/>
    <col min="5654" max="5654" width="5.875" style="289"/>
    <col min="5655" max="5655" width="3.5" style="289" customWidth="1"/>
    <col min="5656" max="5656" width="5.875" style="289"/>
    <col min="5657" max="5657" width="3.5" style="289" customWidth="1"/>
    <col min="5658" max="5658" width="5.875" style="289"/>
    <col min="5659" max="5659" width="3.5" style="289" customWidth="1"/>
    <col min="5660" max="5888" width="5.875" style="289"/>
    <col min="5889" max="5889" width="2.625" style="289" customWidth="1"/>
    <col min="5890" max="5890" width="3.875" style="289" customWidth="1"/>
    <col min="5891" max="5891" width="3.5" style="289" customWidth="1"/>
    <col min="5892" max="5892" width="6.375" style="289" customWidth="1"/>
    <col min="5893" max="5893" width="3.5" style="289" customWidth="1"/>
    <col min="5894" max="5894" width="6.875" style="289" customWidth="1"/>
    <col min="5895" max="5895" width="3.5" style="289" customWidth="1"/>
    <col min="5896" max="5896" width="5.875" style="289" customWidth="1"/>
    <col min="5897" max="5897" width="3.5" style="289" customWidth="1"/>
    <col min="5898" max="5898" width="5.875" style="289" customWidth="1"/>
    <col min="5899" max="5899" width="3.5" style="289" customWidth="1"/>
    <col min="5900" max="5900" width="4.875" style="289" customWidth="1"/>
    <col min="5901" max="5901" width="3.5" style="289" customWidth="1"/>
    <col min="5902" max="5902" width="6.375" style="289" customWidth="1"/>
    <col min="5903" max="5903" width="3.5" style="289" customWidth="1"/>
    <col min="5904" max="5904" width="5.875" style="289" customWidth="1"/>
    <col min="5905" max="5905" width="3.5" style="289" customWidth="1"/>
    <col min="5906" max="5906" width="6.875" style="289" customWidth="1"/>
    <col min="5907" max="5907" width="3.5" style="289" customWidth="1"/>
    <col min="5908" max="5908" width="3.25" style="289" bestFit="1" customWidth="1"/>
    <col min="5909" max="5909" width="3.5" style="289" customWidth="1"/>
    <col min="5910" max="5910" width="5.875" style="289"/>
    <col min="5911" max="5911" width="3.5" style="289" customWidth="1"/>
    <col min="5912" max="5912" width="5.875" style="289"/>
    <col min="5913" max="5913" width="3.5" style="289" customWidth="1"/>
    <col min="5914" max="5914" width="5.875" style="289"/>
    <col min="5915" max="5915" width="3.5" style="289" customWidth="1"/>
    <col min="5916" max="6144" width="5.875" style="289"/>
    <col min="6145" max="6145" width="2.625" style="289" customWidth="1"/>
    <col min="6146" max="6146" width="3.875" style="289" customWidth="1"/>
    <col min="6147" max="6147" width="3.5" style="289" customWidth="1"/>
    <col min="6148" max="6148" width="6.375" style="289" customWidth="1"/>
    <col min="6149" max="6149" width="3.5" style="289" customWidth="1"/>
    <col min="6150" max="6150" width="6.875" style="289" customWidth="1"/>
    <col min="6151" max="6151" width="3.5" style="289" customWidth="1"/>
    <col min="6152" max="6152" width="5.875" style="289" customWidth="1"/>
    <col min="6153" max="6153" width="3.5" style="289" customWidth="1"/>
    <col min="6154" max="6154" width="5.875" style="289" customWidth="1"/>
    <col min="6155" max="6155" width="3.5" style="289" customWidth="1"/>
    <col min="6156" max="6156" width="4.875" style="289" customWidth="1"/>
    <col min="6157" max="6157" width="3.5" style="289" customWidth="1"/>
    <col min="6158" max="6158" width="6.375" style="289" customWidth="1"/>
    <col min="6159" max="6159" width="3.5" style="289" customWidth="1"/>
    <col min="6160" max="6160" width="5.875" style="289" customWidth="1"/>
    <col min="6161" max="6161" width="3.5" style="289" customWidth="1"/>
    <col min="6162" max="6162" width="6.875" style="289" customWidth="1"/>
    <col min="6163" max="6163" width="3.5" style="289" customWidth="1"/>
    <col min="6164" max="6164" width="3.25" style="289" bestFit="1" customWidth="1"/>
    <col min="6165" max="6165" width="3.5" style="289" customWidth="1"/>
    <col min="6166" max="6166" width="5.875" style="289"/>
    <col min="6167" max="6167" width="3.5" style="289" customWidth="1"/>
    <col min="6168" max="6168" width="5.875" style="289"/>
    <col min="6169" max="6169" width="3.5" style="289" customWidth="1"/>
    <col min="6170" max="6170" width="5.875" style="289"/>
    <col min="6171" max="6171" width="3.5" style="289" customWidth="1"/>
    <col min="6172" max="6400" width="5.875" style="289"/>
    <col min="6401" max="6401" width="2.625" style="289" customWidth="1"/>
    <col min="6402" max="6402" width="3.875" style="289" customWidth="1"/>
    <col min="6403" max="6403" width="3.5" style="289" customWidth="1"/>
    <col min="6404" max="6404" width="6.375" style="289" customWidth="1"/>
    <col min="6405" max="6405" width="3.5" style="289" customWidth="1"/>
    <col min="6406" max="6406" width="6.875" style="289" customWidth="1"/>
    <col min="6407" max="6407" width="3.5" style="289" customWidth="1"/>
    <col min="6408" max="6408" width="5.875" style="289" customWidth="1"/>
    <col min="6409" max="6409" width="3.5" style="289" customWidth="1"/>
    <col min="6410" max="6410" width="5.875" style="289" customWidth="1"/>
    <col min="6411" max="6411" width="3.5" style="289" customWidth="1"/>
    <col min="6412" max="6412" width="4.875" style="289" customWidth="1"/>
    <col min="6413" max="6413" width="3.5" style="289" customWidth="1"/>
    <col min="6414" max="6414" width="6.375" style="289" customWidth="1"/>
    <col min="6415" max="6415" width="3.5" style="289" customWidth="1"/>
    <col min="6416" max="6416" width="5.875" style="289" customWidth="1"/>
    <col min="6417" max="6417" width="3.5" style="289" customWidth="1"/>
    <col min="6418" max="6418" width="6.875" style="289" customWidth="1"/>
    <col min="6419" max="6419" width="3.5" style="289" customWidth="1"/>
    <col min="6420" max="6420" width="3.25" style="289" bestFit="1" customWidth="1"/>
    <col min="6421" max="6421" width="3.5" style="289" customWidth="1"/>
    <col min="6422" max="6422" width="5.875" style="289"/>
    <col min="6423" max="6423" width="3.5" style="289" customWidth="1"/>
    <col min="6424" max="6424" width="5.875" style="289"/>
    <col min="6425" max="6425" width="3.5" style="289" customWidth="1"/>
    <col min="6426" max="6426" width="5.875" style="289"/>
    <col min="6427" max="6427" width="3.5" style="289" customWidth="1"/>
    <col min="6428" max="6656" width="5.875" style="289"/>
    <col min="6657" max="6657" width="2.625" style="289" customWidth="1"/>
    <col min="6658" max="6658" width="3.875" style="289" customWidth="1"/>
    <col min="6659" max="6659" width="3.5" style="289" customWidth="1"/>
    <col min="6660" max="6660" width="6.375" style="289" customWidth="1"/>
    <col min="6661" max="6661" width="3.5" style="289" customWidth="1"/>
    <col min="6662" max="6662" width="6.875" style="289" customWidth="1"/>
    <col min="6663" max="6663" width="3.5" style="289" customWidth="1"/>
    <col min="6664" max="6664" width="5.875" style="289" customWidth="1"/>
    <col min="6665" max="6665" width="3.5" style="289" customWidth="1"/>
    <col min="6666" max="6666" width="5.875" style="289" customWidth="1"/>
    <col min="6667" max="6667" width="3.5" style="289" customWidth="1"/>
    <col min="6668" max="6668" width="4.875" style="289" customWidth="1"/>
    <col min="6669" max="6669" width="3.5" style="289" customWidth="1"/>
    <col min="6670" max="6670" width="6.375" style="289" customWidth="1"/>
    <col min="6671" max="6671" width="3.5" style="289" customWidth="1"/>
    <col min="6672" max="6672" width="5.875" style="289" customWidth="1"/>
    <col min="6673" max="6673" width="3.5" style="289" customWidth="1"/>
    <col min="6674" max="6674" width="6.875" style="289" customWidth="1"/>
    <col min="6675" max="6675" width="3.5" style="289" customWidth="1"/>
    <col min="6676" max="6676" width="3.25" style="289" bestFit="1" customWidth="1"/>
    <col min="6677" max="6677" width="3.5" style="289" customWidth="1"/>
    <col min="6678" max="6678" width="5.875" style="289"/>
    <col min="6679" max="6679" width="3.5" style="289" customWidth="1"/>
    <col min="6680" max="6680" width="5.875" style="289"/>
    <col min="6681" max="6681" width="3.5" style="289" customWidth="1"/>
    <col min="6682" max="6682" width="5.875" style="289"/>
    <col min="6683" max="6683" width="3.5" style="289" customWidth="1"/>
    <col min="6684" max="6912" width="5.875" style="289"/>
    <col min="6913" max="6913" width="2.625" style="289" customWidth="1"/>
    <col min="6914" max="6914" width="3.875" style="289" customWidth="1"/>
    <col min="6915" max="6915" width="3.5" style="289" customWidth="1"/>
    <col min="6916" max="6916" width="6.375" style="289" customWidth="1"/>
    <col min="6917" max="6917" width="3.5" style="289" customWidth="1"/>
    <col min="6918" max="6918" width="6.875" style="289" customWidth="1"/>
    <col min="6919" max="6919" width="3.5" style="289" customWidth="1"/>
    <col min="6920" max="6920" width="5.875" style="289" customWidth="1"/>
    <col min="6921" max="6921" width="3.5" style="289" customWidth="1"/>
    <col min="6922" max="6922" width="5.875" style="289" customWidth="1"/>
    <col min="6923" max="6923" width="3.5" style="289" customWidth="1"/>
    <col min="6924" max="6924" width="4.875" style="289" customWidth="1"/>
    <col min="6925" max="6925" width="3.5" style="289" customWidth="1"/>
    <col min="6926" max="6926" width="6.375" style="289" customWidth="1"/>
    <col min="6927" max="6927" width="3.5" style="289" customWidth="1"/>
    <col min="6928" max="6928" width="5.875" style="289" customWidth="1"/>
    <col min="6929" max="6929" width="3.5" style="289" customWidth="1"/>
    <col min="6930" max="6930" width="6.875" style="289" customWidth="1"/>
    <col min="6931" max="6931" width="3.5" style="289" customWidth="1"/>
    <col min="6932" max="6932" width="3.25" style="289" bestFit="1" customWidth="1"/>
    <col min="6933" max="6933" width="3.5" style="289" customWidth="1"/>
    <col min="6934" max="6934" width="5.875" style="289"/>
    <col min="6935" max="6935" width="3.5" style="289" customWidth="1"/>
    <col min="6936" max="6936" width="5.875" style="289"/>
    <col min="6937" max="6937" width="3.5" style="289" customWidth="1"/>
    <col min="6938" max="6938" width="5.875" style="289"/>
    <col min="6939" max="6939" width="3.5" style="289" customWidth="1"/>
    <col min="6940" max="7168" width="5.875" style="289"/>
    <col min="7169" max="7169" width="2.625" style="289" customWidth="1"/>
    <col min="7170" max="7170" width="3.875" style="289" customWidth="1"/>
    <col min="7171" max="7171" width="3.5" style="289" customWidth="1"/>
    <col min="7172" max="7172" width="6.375" style="289" customWidth="1"/>
    <col min="7173" max="7173" width="3.5" style="289" customWidth="1"/>
    <col min="7174" max="7174" width="6.875" style="289" customWidth="1"/>
    <col min="7175" max="7175" width="3.5" style="289" customWidth="1"/>
    <col min="7176" max="7176" width="5.875" style="289" customWidth="1"/>
    <col min="7177" max="7177" width="3.5" style="289" customWidth="1"/>
    <col min="7178" max="7178" width="5.875" style="289" customWidth="1"/>
    <col min="7179" max="7179" width="3.5" style="289" customWidth="1"/>
    <col min="7180" max="7180" width="4.875" style="289" customWidth="1"/>
    <col min="7181" max="7181" width="3.5" style="289" customWidth="1"/>
    <col min="7182" max="7182" width="6.375" style="289" customWidth="1"/>
    <col min="7183" max="7183" width="3.5" style="289" customWidth="1"/>
    <col min="7184" max="7184" width="5.875" style="289" customWidth="1"/>
    <col min="7185" max="7185" width="3.5" style="289" customWidth="1"/>
    <col min="7186" max="7186" width="6.875" style="289" customWidth="1"/>
    <col min="7187" max="7187" width="3.5" style="289" customWidth="1"/>
    <col min="7188" max="7188" width="3.25" style="289" bestFit="1" customWidth="1"/>
    <col min="7189" max="7189" width="3.5" style="289" customWidth="1"/>
    <col min="7190" max="7190" width="5.875" style="289"/>
    <col min="7191" max="7191" width="3.5" style="289" customWidth="1"/>
    <col min="7192" max="7192" width="5.875" style="289"/>
    <col min="7193" max="7193" width="3.5" style="289" customWidth="1"/>
    <col min="7194" max="7194" width="5.875" style="289"/>
    <col min="7195" max="7195" width="3.5" style="289" customWidth="1"/>
    <col min="7196" max="7424" width="5.875" style="289"/>
    <col min="7425" max="7425" width="2.625" style="289" customWidth="1"/>
    <col min="7426" max="7426" width="3.875" style="289" customWidth="1"/>
    <col min="7427" max="7427" width="3.5" style="289" customWidth="1"/>
    <col min="7428" max="7428" width="6.375" style="289" customWidth="1"/>
    <col min="7429" max="7429" width="3.5" style="289" customWidth="1"/>
    <col min="7430" max="7430" width="6.875" style="289" customWidth="1"/>
    <col min="7431" max="7431" width="3.5" style="289" customWidth="1"/>
    <col min="7432" max="7432" width="5.875" style="289" customWidth="1"/>
    <col min="7433" max="7433" width="3.5" style="289" customWidth="1"/>
    <col min="7434" max="7434" width="5.875" style="289" customWidth="1"/>
    <col min="7435" max="7435" width="3.5" style="289" customWidth="1"/>
    <col min="7436" max="7436" width="4.875" style="289" customWidth="1"/>
    <col min="7437" max="7437" width="3.5" style="289" customWidth="1"/>
    <col min="7438" max="7438" width="6.375" style="289" customWidth="1"/>
    <col min="7439" max="7439" width="3.5" style="289" customWidth="1"/>
    <col min="7440" max="7440" width="5.875" style="289" customWidth="1"/>
    <col min="7441" max="7441" width="3.5" style="289" customWidth="1"/>
    <col min="7442" max="7442" width="6.875" style="289" customWidth="1"/>
    <col min="7443" max="7443" width="3.5" style="289" customWidth="1"/>
    <col min="7444" max="7444" width="3.25" style="289" bestFit="1" customWidth="1"/>
    <col min="7445" max="7445" width="3.5" style="289" customWidth="1"/>
    <col min="7446" max="7446" width="5.875" style="289"/>
    <col min="7447" max="7447" width="3.5" style="289" customWidth="1"/>
    <col min="7448" max="7448" width="5.875" style="289"/>
    <col min="7449" max="7449" width="3.5" style="289" customWidth="1"/>
    <col min="7450" max="7450" width="5.875" style="289"/>
    <col min="7451" max="7451" width="3.5" style="289" customWidth="1"/>
    <col min="7452" max="7680" width="5.875" style="289"/>
    <col min="7681" max="7681" width="2.625" style="289" customWidth="1"/>
    <col min="7682" max="7682" width="3.875" style="289" customWidth="1"/>
    <col min="7683" max="7683" width="3.5" style="289" customWidth="1"/>
    <col min="7684" max="7684" width="6.375" style="289" customWidth="1"/>
    <col min="7685" max="7685" width="3.5" style="289" customWidth="1"/>
    <col min="7686" max="7686" width="6.875" style="289" customWidth="1"/>
    <col min="7687" max="7687" width="3.5" style="289" customWidth="1"/>
    <col min="7688" max="7688" width="5.875" style="289" customWidth="1"/>
    <col min="7689" max="7689" width="3.5" style="289" customWidth="1"/>
    <col min="7690" max="7690" width="5.875" style="289" customWidth="1"/>
    <col min="7691" max="7691" width="3.5" style="289" customWidth="1"/>
    <col min="7692" max="7692" width="4.875" style="289" customWidth="1"/>
    <col min="7693" max="7693" width="3.5" style="289" customWidth="1"/>
    <col min="7694" max="7694" width="6.375" style="289" customWidth="1"/>
    <col min="7695" max="7695" width="3.5" style="289" customWidth="1"/>
    <col min="7696" max="7696" width="5.875" style="289" customWidth="1"/>
    <col min="7697" max="7697" width="3.5" style="289" customWidth="1"/>
    <col min="7698" max="7698" width="6.875" style="289" customWidth="1"/>
    <col min="7699" max="7699" width="3.5" style="289" customWidth="1"/>
    <col min="7700" max="7700" width="3.25" style="289" bestFit="1" customWidth="1"/>
    <col min="7701" max="7701" width="3.5" style="289" customWidth="1"/>
    <col min="7702" max="7702" width="5.875" style="289"/>
    <col min="7703" max="7703" width="3.5" style="289" customWidth="1"/>
    <col min="7704" max="7704" width="5.875" style="289"/>
    <col min="7705" max="7705" width="3.5" style="289" customWidth="1"/>
    <col min="7706" max="7706" width="5.875" style="289"/>
    <col min="7707" max="7707" width="3.5" style="289" customWidth="1"/>
    <col min="7708" max="7936" width="5.875" style="289"/>
    <col min="7937" max="7937" width="2.625" style="289" customWidth="1"/>
    <col min="7938" max="7938" width="3.875" style="289" customWidth="1"/>
    <col min="7939" max="7939" width="3.5" style="289" customWidth="1"/>
    <col min="7940" max="7940" width="6.375" style="289" customWidth="1"/>
    <col min="7941" max="7941" width="3.5" style="289" customWidth="1"/>
    <col min="7942" max="7942" width="6.875" style="289" customWidth="1"/>
    <col min="7943" max="7943" width="3.5" style="289" customWidth="1"/>
    <col min="7944" max="7944" width="5.875" style="289" customWidth="1"/>
    <col min="7945" max="7945" width="3.5" style="289" customWidth="1"/>
    <col min="7946" max="7946" width="5.875" style="289" customWidth="1"/>
    <col min="7947" max="7947" width="3.5" style="289" customWidth="1"/>
    <col min="7948" max="7948" width="4.875" style="289" customWidth="1"/>
    <col min="7949" max="7949" width="3.5" style="289" customWidth="1"/>
    <col min="7950" max="7950" width="6.375" style="289" customWidth="1"/>
    <col min="7951" max="7951" width="3.5" style="289" customWidth="1"/>
    <col min="7952" max="7952" width="5.875" style="289" customWidth="1"/>
    <col min="7953" max="7953" width="3.5" style="289" customWidth="1"/>
    <col min="7954" max="7954" width="6.875" style="289" customWidth="1"/>
    <col min="7955" max="7955" width="3.5" style="289" customWidth="1"/>
    <col min="7956" max="7956" width="3.25" style="289" bestFit="1" customWidth="1"/>
    <col min="7957" max="7957" width="3.5" style="289" customWidth="1"/>
    <col min="7958" max="7958" width="5.875" style="289"/>
    <col min="7959" max="7959" width="3.5" style="289" customWidth="1"/>
    <col min="7960" max="7960" width="5.875" style="289"/>
    <col min="7961" max="7961" width="3.5" style="289" customWidth="1"/>
    <col min="7962" max="7962" width="5.875" style="289"/>
    <col min="7963" max="7963" width="3.5" style="289" customWidth="1"/>
    <col min="7964" max="8192" width="5.875" style="289"/>
    <col min="8193" max="8193" width="2.625" style="289" customWidth="1"/>
    <col min="8194" max="8194" width="3.875" style="289" customWidth="1"/>
    <col min="8195" max="8195" width="3.5" style="289" customWidth="1"/>
    <col min="8196" max="8196" width="6.375" style="289" customWidth="1"/>
    <col min="8197" max="8197" width="3.5" style="289" customWidth="1"/>
    <col min="8198" max="8198" width="6.875" style="289" customWidth="1"/>
    <col min="8199" max="8199" width="3.5" style="289" customWidth="1"/>
    <col min="8200" max="8200" width="5.875" style="289" customWidth="1"/>
    <col min="8201" max="8201" width="3.5" style="289" customWidth="1"/>
    <col min="8202" max="8202" width="5.875" style="289" customWidth="1"/>
    <col min="8203" max="8203" width="3.5" style="289" customWidth="1"/>
    <col min="8204" max="8204" width="4.875" style="289" customWidth="1"/>
    <col min="8205" max="8205" width="3.5" style="289" customWidth="1"/>
    <col min="8206" max="8206" width="6.375" style="289" customWidth="1"/>
    <col min="8207" max="8207" width="3.5" style="289" customWidth="1"/>
    <col min="8208" max="8208" width="5.875" style="289" customWidth="1"/>
    <col min="8209" max="8209" width="3.5" style="289" customWidth="1"/>
    <col min="8210" max="8210" width="6.875" style="289" customWidth="1"/>
    <col min="8211" max="8211" width="3.5" style="289" customWidth="1"/>
    <col min="8212" max="8212" width="3.25" style="289" bestFit="1" customWidth="1"/>
    <col min="8213" max="8213" width="3.5" style="289" customWidth="1"/>
    <col min="8214" max="8214" width="5.875" style="289"/>
    <col min="8215" max="8215" width="3.5" style="289" customWidth="1"/>
    <col min="8216" max="8216" width="5.875" style="289"/>
    <col min="8217" max="8217" width="3.5" style="289" customWidth="1"/>
    <col min="8218" max="8218" width="5.875" style="289"/>
    <col min="8219" max="8219" width="3.5" style="289" customWidth="1"/>
    <col min="8220" max="8448" width="5.875" style="289"/>
    <col min="8449" max="8449" width="2.625" style="289" customWidth="1"/>
    <col min="8450" max="8450" width="3.875" style="289" customWidth="1"/>
    <col min="8451" max="8451" width="3.5" style="289" customWidth="1"/>
    <col min="8452" max="8452" width="6.375" style="289" customWidth="1"/>
    <col min="8453" max="8453" width="3.5" style="289" customWidth="1"/>
    <col min="8454" max="8454" width="6.875" style="289" customWidth="1"/>
    <col min="8455" max="8455" width="3.5" style="289" customWidth="1"/>
    <col min="8456" max="8456" width="5.875" style="289" customWidth="1"/>
    <col min="8457" max="8457" width="3.5" style="289" customWidth="1"/>
    <col min="8458" max="8458" width="5.875" style="289" customWidth="1"/>
    <col min="8459" max="8459" width="3.5" style="289" customWidth="1"/>
    <col min="8460" max="8460" width="4.875" style="289" customWidth="1"/>
    <col min="8461" max="8461" width="3.5" style="289" customWidth="1"/>
    <col min="8462" max="8462" width="6.375" style="289" customWidth="1"/>
    <col min="8463" max="8463" width="3.5" style="289" customWidth="1"/>
    <col min="8464" max="8464" width="5.875" style="289" customWidth="1"/>
    <col min="8465" max="8465" width="3.5" style="289" customWidth="1"/>
    <col min="8466" max="8466" width="6.875" style="289" customWidth="1"/>
    <col min="8467" max="8467" width="3.5" style="289" customWidth="1"/>
    <col min="8468" max="8468" width="3.25" style="289" bestFit="1" customWidth="1"/>
    <col min="8469" max="8469" width="3.5" style="289" customWidth="1"/>
    <col min="8470" max="8470" width="5.875" style="289"/>
    <col min="8471" max="8471" width="3.5" style="289" customWidth="1"/>
    <col min="8472" max="8472" width="5.875" style="289"/>
    <col min="8473" max="8473" width="3.5" style="289" customWidth="1"/>
    <col min="8474" max="8474" width="5.875" style="289"/>
    <col min="8475" max="8475" width="3.5" style="289" customWidth="1"/>
    <col min="8476" max="8704" width="5.875" style="289"/>
    <col min="8705" max="8705" width="2.625" style="289" customWidth="1"/>
    <col min="8706" max="8706" width="3.875" style="289" customWidth="1"/>
    <col min="8707" max="8707" width="3.5" style="289" customWidth="1"/>
    <col min="8708" max="8708" width="6.375" style="289" customWidth="1"/>
    <col min="8709" max="8709" width="3.5" style="289" customWidth="1"/>
    <col min="8710" max="8710" width="6.875" style="289" customWidth="1"/>
    <col min="8711" max="8711" width="3.5" style="289" customWidth="1"/>
    <col min="8712" max="8712" width="5.875" style="289" customWidth="1"/>
    <col min="8713" max="8713" width="3.5" style="289" customWidth="1"/>
    <col min="8714" max="8714" width="5.875" style="289" customWidth="1"/>
    <col min="8715" max="8715" width="3.5" style="289" customWidth="1"/>
    <col min="8716" max="8716" width="4.875" style="289" customWidth="1"/>
    <col min="8717" max="8717" width="3.5" style="289" customWidth="1"/>
    <col min="8718" max="8718" width="6.375" style="289" customWidth="1"/>
    <col min="8719" max="8719" width="3.5" style="289" customWidth="1"/>
    <col min="8720" max="8720" width="5.875" style="289" customWidth="1"/>
    <col min="8721" max="8721" width="3.5" style="289" customWidth="1"/>
    <col min="8722" max="8722" width="6.875" style="289" customWidth="1"/>
    <col min="8723" max="8723" width="3.5" style="289" customWidth="1"/>
    <col min="8724" max="8724" width="3.25" style="289" bestFit="1" customWidth="1"/>
    <col min="8725" max="8725" width="3.5" style="289" customWidth="1"/>
    <col min="8726" max="8726" width="5.875" style="289"/>
    <col min="8727" max="8727" width="3.5" style="289" customWidth="1"/>
    <col min="8728" max="8728" width="5.875" style="289"/>
    <col min="8729" max="8729" width="3.5" style="289" customWidth="1"/>
    <col min="8730" max="8730" width="5.875" style="289"/>
    <col min="8731" max="8731" width="3.5" style="289" customWidth="1"/>
    <col min="8732" max="8960" width="5.875" style="289"/>
    <col min="8961" max="8961" width="2.625" style="289" customWidth="1"/>
    <col min="8962" max="8962" width="3.875" style="289" customWidth="1"/>
    <col min="8963" max="8963" width="3.5" style="289" customWidth="1"/>
    <col min="8964" max="8964" width="6.375" style="289" customWidth="1"/>
    <col min="8965" max="8965" width="3.5" style="289" customWidth="1"/>
    <col min="8966" max="8966" width="6.875" style="289" customWidth="1"/>
    <col min="8967" max="8967" width="3.5" style="289" customWidth="1"/>
    <col min="8968" max="8968" width="5.875" style="289" customWidth="1"/>
    <col min="8969" max="8969" width="3.5" style="289" customWidth="1"/>
    <col min="8970" max="8970" width="5.875" style="289" customWidth="1"/>
    <col min="8971" max="8971" width="3.5" style="289" customWidth="1"/>
    <col min="8972" max="8972" width="4.875" style="289" customWidth="1"/>
    <col min="8973" max="8973" width="3.5" style="289" customWidth="1"/>
    <col min="8974" max="8974" width="6.375" style="289" customWidth="1"/>
    <col min="8975" max="8975" width="3.5" style="289" customWidth="1"/>
    <col min="8976" max="8976" width="5.875" style="289" customWidth="1"/>
    <col min="8977" max="8977" width="3.5" style="289" customWidth="1"/>
    <col min="8978" max="8978" width="6.875" style="289" customWidth="1"/>
    <col min="8979" max="8979" width="3.5" style="289" customWidth="1"/>
    <col min="8980" max="8980" width="3.25" style="289" bestFit="1" customWidth="1"/>
    <col min="8981" max="8981" width="3.5" style="289" customWidth="1"/>
    <col min="8982" max="8982" width="5.875" style="289"/>
    <col min="8983" max="8983" width="3.5" style="289" customWidth="1"/>
    <col min="8984" max="8984" width="5.875" style="289"/>
    <col min="8985" max="8985" width="3.5" style="289" customWidth="1"/>
    <col min="8986" max="8986" width="5.875" style="289"/>
    <col min="8987" max="8987" width="3.5" style="289" customWidth="1"/>
    <col min="8988" max="9216" width="5.875" style="289"/>
    <col min="9217" max="9217" width="2.625" style="289" customWidth="1"/>
    <col min="9218" max="9218" width="3.875" style="289" customWidth="1"/>
    <col min="9219" max="9219" width="3.5" style="289" customWidth="1"/>
    <col min="9220" max="9220" width="6.375" style="289" customWidth="1"/>
    <col min="9221" max="9221" width="3.5" style="289" customWidth="1"/>
    <col min="9222" max="9222" width="6.875" style="289" customWidth="1"/>
    <col min="9223" max="9223" width="3.5" style="289" customWidth="1"/>
    <col min="9224" max="9224" width="5.875" style="289" customWidth="1"/>
    <col min="9225" max="9225" width="3.5" style="289" customWidth="1"/>
    <col min="9226" max="9226" width="5.875" style="289" customWidth="1"/>
    <col min="9227" max="9227" width="3.5" style="289" customWidth="1"/>
    <col min="9228" max="9228" width="4.875" style="289" customWidth="1"/>
    <col min="9229" max="9229" width="3.5" style="289" customWidth="1"/>
    <col min="9230" max="9230" width="6.375" style="289" customWidth="1"/>
    <col min="9231" max="9231" width="3.5" style="289" customWidth="1"/>
    <col min="9232" max="9232" width="5.875" style="289" customWidth="1"/>
    <col min="9233" max="9233" width="3.5" style="289" customWidth="1"/>
    <col min="9234" max="9234" width="6.875" style="289" customWidth="1"/>
    <col min="9235" max="9235" width="3.5" style="289" customWidth="1"/>
    <col min="9236" max="9236" width="3.25" style="289" bestFit="1" customWidth="1"/>
    <col min="9237" max="9237" width="3.5" style="289" customWidth="1"/>
    <col min="9238" max="9238" width="5.875" style="289"/>
    <col min="9239" max="9239" width="3.5" style="289" customWidth="1"/>
    <col min="9240" max="9240" width="5.875" style="289"/>
    <col min="9241" max="9241" width="3.5" style="289" customWidth="1"/>
    <col min="9242" max="9242" width="5.875" style="289"/>
    <col min="9243" max="9243" width="3.5" style="289" customWidth="1"/>
    <col min="9244" max="9472" width="5.875" style="289"/>
    <col min="9473" max="9473" width="2.625" style="289" customWidth="1"/>
    <col min="9474" max="9474" width="3.875" style="289" customWidth="1"/>
    <col min="9475" max="9475" width="3.5" style="289" customWidth="1"/>
    <col min="9476" max="9476" width="6.375" style="289" customWidth="1"/>
    <col min="9477" max="9477" width="3.5" style="289" customWidth="1"/>
    <col min="9478" max="9478" width="6.875" style="289" customWidth="1"/>
    <col min="9479" max="9479" width="3.5" style="289" customWidth="1"/>
    <col min="9480" max="9480" width="5.875" style="289" customWidth="1"/>
    <col min="9481" max="9481" width="3.5" style="289" customWidth="1"/>
    <col min="9482" max="9482" width="5.875" style="289" customWidth="1"/>
    <col min="9483" max="9483" width="3.5" style="289" customWidth="1"/>
    <col min="9484" max="9484" width="4.875" style="289" customWidth="1"/>
    <col min="9485" max="9485" width="3.5" style="289" customWidth="1"/>
    <col min="9486" max="9486" width="6.375" style="289" customWidth="1"/>
    <col min="9487" max="9487" width="3.5" style="289" customWidth="1"/>
    <col min="9488" max="9488" width="5.875" style="289" customWidth="1"/>
    <col min="9489" max="9489" width="3.5" style="289" customWidth="1"/>
    <col min="9490" max="9490" width="6.875" style="289" customWidth="1"/>
    <col min="9491" max="9491" width="3.5" style="289" customWidth="1"/>
    <col min="9492" max="9492" width="3.25" style="289" bestFit="1" customWidth="1"/>
    <col min="9493" max="9493" width="3.5" style="289" customWidth="1"/>
    <col min="9494" max="9494" width="5.875" style="289"/>
    <col min="9495" max="9495" width="3.5" style="289" customWidth="1"/>
    <col min="9496" max="9496" width="5.875" style="289"/>
    <col min="9497" max="9497" width="3.5" style="289" customWidth="1"/>
    <col min="9498" max="9498" width="5.875" style="289"/>
    <col min="9499" max="9499" width="3.5" style="289" customWidth="1"/>
    <col min="9500" max="9728" width="5.875" style="289"/>
    <col min="9729" max="9729" width="2.625" style="289" customWidth="1"/>
    <col min="9730" max="9730" width="3.875" style="289" customWidth="1"/>
    <col min="9731" max="9731" width="3.5" style="289" customWidth="1"/>
    <col min="9732" max="9732" width="6.375" style="289" customWidth="1"/>
    <col min="9733" max="9733" width="3.5" style="289" customWidth="1"/>
    <col min="9734" max="9734" width="6.875" style="289" customWidth="1"/>
    <col min="9735" max="9735" width="3.5" style="289" customWidth="1"/>
    <col min="9736" max="9736" width="5.875" style="289" customWidth="1"/>
    <col min="9737" max="9737" width="3.5" style="289" customWidth="1"/>
    <col min="9738" max="9738" width="5.875" style="289" customWidth="1"/>
    <col min="9739" max="9739" width="3.5" style="289" customWidth="1"/>
    <col min="9740" max="9740" width="4.875" style="289" customWidth="1"/>
    <col min="9741" max="9741" width="3.5" style="289" customWidth="1"/>
    <col min="9742" max="9742" width="6.375" style="289" customWidth="1"/>
    <col min="9743" max="9743" width="3.5" style="289" customWidth="1"/>
    <col min="9744" max="9744" width="5.875" style="289" customWidth="1"/>
    <col min="9745" max="9745" width="3.5" style="289" customWidth="1"/>
    <col min="9746" max="9746" width="6.875" style="289" customWidth="1"/>
    <col min="9747" max="9747" width="3.5" style="289" customWidth="1"/>
    <col min="9748" max="9748" width="3.25" style="289" bestFit="1" customWidth="1"/>
    <col min="9749" max="9749" width="3.5" style="289" customWidth="1"/>
    <col min="9750" max="9750" width="5.875" style="289"/>
    <col min="9751" max="9751" width="3.5" style="289" customWidth="1"/>
    <col min="9752" max="9752" width="5.875" style="289"/>
    <col min="9753" max="9753" width="3.5" style="289" customWidth="1"/>
    <col min="9754" max="9754" width="5.875" style="289"/>
    <col min="9755" max="9755" width="3.5" style="289" customWidth="1"/>
    <col min="9756" max="9984" width="5.875" style="289"/>
    <col min="9985" max="9985" width="2.625" style="289" customWidth="1"/>
    <col min="9986" max="9986" width="3.875" style="289" customWidth="1"/>
    <col min="9987" max="9987" width="3.5" style="289" customWidth="1"/>
    <col min="9988" max="9988" width="6.375" style="289" customWidth="1"/>
    <col min="9989" max="9989" width="3.5" style="289" customWidth="1"/>
    <col min="9990" max="9990" width="6.875" style="289" customWidth="1"/>
    <col min="9991" max="9991" width="3.5" style="289" customWidth="1"/>
    <col min="9992" max="9992" width="5.875" style="289" customWidth="1"/>
    <col min="9993" max="9993" width="3.5" style="289" customWidth="1"/>
    <col min="9994" max="9994" width="5.875" style="289" customWidth="1"/>
    <col min="9995" max="9995" width="3.5" style="289" customWidth="1"/>
    <col min="9996" max="9996" width="4.875" style="289" customWidth="1"/>
    <col min="9997" max="9997" width="3.5" style="289" customWidth="1"/>
    <col min="9998" max="9998" width="6.375" style="289" customWidth="1"/>
    <col min="9999" max="9999" width="3.5" style="289" customWidth="1"/>
    <col min="10000" max="10000" width="5.875" style="289" customWidth="1"/>
    <col min="10001" max="10001" width="3.5" style="289" customWidth="1"/>
    <col min="10002" max="10002" width="6.875" style="289" customWidth="1"/>
    <col min="10003" max="10003" width="3.5" style="289" customWidth="1"/>
    <col min="10004" max="10004" width="3.25" style="289" bestFit="1" customWidth="1"/>
    <col min="10005" max="10005" width="3.5" style="289" customWidth="1"/>
    <col min="10006" max="10006" width="5.875" style="289"/>
    <col min="10007" max="10007" width="3.5" style="289" customWidth="1"/>
    <col min="10008" max="10008" width="5.875" style="289"/>
    <col min="10009" max="10009" width="3.5" style="289" customWidth="1"/>
    <col min="10010" max="10010" width="5.875" style="289"/>
    <col min="10011" max="10011" width="3.5" style="289" customWidth="1"/>
    <col min="10012" max="10240" width="5.875" style="289"/>
    <col min="10241" max="10241" width="2.625" style="289" customWidth="1"/>
    <col min="10242" max="10242" width="3.875" style="289" customWidth="1"/>
    <col min="10243" max="10243" width="3.5" style="289" customWidth="1"/>
    <col min="10244" max="10244" width="6.375" style="289" customWidth="1"/>
    <col min="10245" max="10245" width="3.5" style="289" customWidth="1"/>
    <col min="10246" max="10246" width="6.875" style="289" customWidth="1"/>
    <col min="10247" max="10247" width="3.5" style="289" customWidth="1"/>
    <col min="10248" max="10248" width="5.875" style="289" customWidth="1"/>
    <col min="10249" max="10249" width="3.5" style="289" customWidth="1"/>
    <col min="10250" max="10250" width="5.875" style="289" customWidth="1"/>
    <col min="10251" max="10251" width="3.5" style="289" customWidth="1"/>
    <col min="10252" max="10252" width="4.875" style="289" customWidth="1"/>
    <col min="10253" max="10253" width="3.5" style="289" customWidth="1"/>
    <col min="10254" max="10254" width="6.375" style="289" customWidth="1"/>
    <col min="10255" max="10255" width="3.5" style="289" customWidth="1"/>
    <col min="10256" max="10256" width="5.875" style="289" customWidth="1"/>
    <col min="10257" max="10257" width="3.5" style="289" customWidth="1"/>
    <col min="10258" max="10258" width="6.875" style="289" customWidth="1"/>
    <col min="10259" max="10259" width="3.5" style="289" customWidth="1"/>
    <col min="10260" max="10260" width="3.25" style="289" bestFit="1" customWidth="1"/>
    <col min="10261" max="10261" width="3.5" style="289" customWidth="1"/>
    <col min="10262" max="10262" width="5.875" style="289"/>
    <col min="10263" max="10263" width="3.5" style="289" customWidth="1"/>
    <col min="10264" max="10264" width="5.875" style="289"/>
    <col min="10265" max="10265" width="3.5" style="289" customWidth="1"/>
    <col min="10266" max="10266" width="5.875" style="289"/>
    <col min="10267" max="10267" width="3.5" style="289" customWidth="1"/>
    <col min="10268" max="10496" width="5.875" style="289"/>
    <col min="10497" max="10497" width="2.625" style="289" customWidth="1"/>
    <col min="10498" max="10498" width="3.875" style="289" customWidth="1"/>
    <col min="10499" max="10499" width="3.5" style="289" customWidth="1"/>
    <col min="10500" max="10500" width="6.375" style="289" customWidth="1"/>
    <col min="10501" max="10501" width="3.5" style="289" customWidth="1"/>
    <col min="10502" max="10502" width="6.875" style="289" customWidth="1"/>
    <col min="10503" max="10503" width="3.5" style="289" customWidth="1"/>
    <col min="10504" max="10504" width="5.875" style="289" customWidth="1"/>
    <col min="10505" max="10505" width="3.5" style="289" customWidth="1"/>
    <col min="10506" max="10506" width="5.875" style="289" customWidth="1"/>
    <col min="10507" max="10507" width="3.5" style="289" customWidth="1"/>
    <col min="10508" max="10508" width="4.875" style="289" customWidth="1"/>
    <col min="10509" max="10509" width="3.5" style="289" customWidth="1"/>
    <col min="10510" max="10510" width="6.375" style="289" customWidth="1"/>
    <col min="10511" max="10511" width="3.5" style="289" customWidth="1"/>
    <col min="10512" max="10512" width="5.875" style="289" customWidth="1"/>
    <col min="10513" max="10513" width="3.5" style="289" customWidth="1"/>
    <col min="10514" max="10514" width="6.875" style="289" customWidth="1"/>
    <col min="10515" max="10515" width="3.5" style="289" customWidth="1"/>
    <col min="10516" max="10516" width="3.25" style="289" bestFit="1" customWidth="1"/>
    <col min="10517" max="10517" width="3.5" style="289" customWidth="1"/>
    <col min="10518" max="10518" width="5.875" style="289"/>
    <col min="10519" max="10519" width="3.5" style="289" customWidth="1"/>
    <col min="10520" max="10520" width="5.875" style="289"/>
    <col min="10521" max="10521" width="3.5" style="289" customWidth="1"/>
    <col min="10522" max="10522" width="5.875" style="289"/>
    <col min="10523" max="10523" width="3.5" style="289" customWidth="1"/>
    <col min="10524" max="10752" width="5.875" style="289"/>
    <col min="10753" max="10753" width="2.625" style="289" customWidth="1"/>
    <col min="10754" max="10754" width="3.875" style="289" customWidth="1"/>
    <col min="10755" max="10755" width="3.5" style="289" customWidth="1"/>
    <col min="10756" max="10756" width="6.375" style="289" customWidth="1"/>
    <col min="10757" max="10757" width="3.5" style="289" customWidth="1"/>
    <col min="10758" max="10758" width="6.875" style="289" customWidth="1"/>
    <col min="10759" max="10759" width="3.5" style="289" customWidth="1"/>
    <col min="10760" max="10760" width="5.875" style="289" customWidth="1"/>
    <col min="10761" max="10761" width="3.5" style="289" customWidth="1"/>
    <col min="10762" max="10762" width="5.875" style="289" customWidth="1"/>
    <col min="10763" max="10763" width="3.5" style="289" customWidth="1"/>
    <col min="10764" max="10764" width="4.875" style="289" customWidth="1"/>
    <col min="10765" max="10765" width="3.5" style="289" customWidth="1"/>
    <col min="10766" max="10766" width="6.375" style="289" customWidth="1"/>
    <col min="10767" max="10767" width="3.5" style="289" customWidth="1"/>
    <col min="10768" max="10768" width="5.875" style="289" customWidth="1"/>
    <col min="10769" max="10769" width="3.5" style="289" customWidth="1"/>
    <col min="10770" max="10770" width="6.875" style="289" customWidth="1"/>
    <col min="10771" max="10771" width="3.5" style="289" customWidth="1"/>
    <col min="10772" max="10772" width="3.25" style="289" bestFit="1" customWidth="1"/>
    <col min="10773" max="10773" width="3.5" style="289" customWidth="1"/>
    <col min="10774" max="10774" width="5.875" style="289"/>
    <col min="10775" max="10775" width="3.5" style="289" customWidth="1"/>
    <col min="10776" max="10776" width="5.875" style="289"/>
    <col min="10777" max="10777" width="3.5" style="289" customWidth="1"/>
    <col min="10778" max="10778" width="5.875" style="289"/>
    <col min="10779" max="10779" width="3.5" style="289" customWidth="1"/>
    <col min="10780" max="11008" width="5.875" style="289"/>
    <col min="11009" max="11009" width="2.625" style="289" customWidth="1"/>
    <col min="11010" max="11010" width="3.875" style="289" customWidth="1"/>
    <col min="11011" max="11011" width="3.5" style="289" customWidth="1"/>
    <col min="11012" max="11012" width="6.375" style="289" customWidth="1"/>
    <col min="11013" max="11013" width="3.5" style="289" customWidth="1"/>
    <col min="11014" max="11014" width="6.875" style="289" customWidth="1"/>
    <col min="11015" max="11015" width="3.5" style="289" customWidth="1"/>
    <col min="11016" max="11016" width="5.875" style="289" customWidth="1"/>
    <col min="11017" max="11017" width="3.5" style="289" customWidth="1"/>
    <col min="11018" max="11018" width="5.875" style="289" customWidth="1"/>
    <col min="11019" max="11019" width="3.5" style="289" customWidth="1"/>
    <col min="11020" max="11020" width="4.875" style="289" customWidth="1"/>
    <col min="11021" max="11021" width="3.5" style="289" customWidth="1"/>
    <col min="11022" max="11022" width="6.375" style="289" customWidth="1"/>
    <col min="11023" max="11023" width="3.5" style="289" customWidth="1"/>
    <col min="11024" max="11024" width="5.875" style="289" customWidth="1"/>
    <col min="11025" max="11025" width="3.5" style="289" customWidth="1"/>
    <col min="11026" max="11026" width="6.875" style="289" customWidth="1"/>
    <col min="11027" max="11027" width="3.5" style="289" customWidth="1"/>
    <col min="11028" max="11028" width="3.25" style="289" bestFit="1" customWidth="1"/>
    <col min="11029" max="11029" width="3.5" style="289" customWidth="1"/>
    <col min="11030" max="11030" width="5.875" style="289"/>
    <col min="11031" max="11031" width="3.5" style="289" customWidth="1"/>
    <col min="11032" max="11032" width="5.875" style="289"/>
    <col min="11033" max="11033" width="3.5" style="289" customWidth="1"/>
    <col min="11034" max="11034" width="5.875" style="289"/>
    <col min="11035" max="11035" width="3.5" style="289" customWidth="1"/>
    <col min="11036" max="11264" width="5.875" style="289"/>
    <col min="11265" max="11265" width="2.625" style="289" customWidth="1"/>
    <col min="11266" max="11266" width="3.875" style="289" customWidth="1"/>
    <col min="11267" max="11267" width="3.5" style="289" customWidth="1"/>
    <col min="11268" max="11268" width="6.375" style="289" customWidth="1"/>
    <col min="11269" max="11269" width="3.5" style="289" customWidth="1"/>
    <col min="11270" max="11270" width="6.875" style="289" customWidth="1"/>
    <col min="11271" max="11271" width="3.5" style="289" customWidth="1"/>
    <col min="11272" max="11272" width="5.875" style="289" customWidth="1"/>
    <col min="11273" max="11273" width="3.5" style="289" customWidth="1"/>
    <col min="11274" max="11274" width="5.875" style="289" customWidth="1"/>
    <col min="11275" max="11275" width="3.5" style="289" customWidth="1"/>
    <col min="11276" max="11276" width="4.875" style="289" customWidth="1"/>
    <col min="11277" max="11277" width="3.5" style="289" customWidth="1"/>
    <col min="11278" max="11278" width="6.375" style="289" customWidth="1"/>
    <col min="11279" max="11279" width="3.5" style="289" customWidth="1"/>
    <col min="11280" max="11280" width="5.875" style="289" customWidth="1"/>
    <col min="11281" max="11281" width="3.5" style="289" customWidth="1"/>
    <col min="11282" max="11282" width="6.875" style="289" customWidth="1"/>
    <col min="11283" max="11283" width="3.5" style="289" customWidth="1"/>
    <col min="11284" max="11284" width="3.25" style="289" bestFit="1" customWidth="1"/>
    <col min="11285" max="11285" width="3.5" style="289" customWidth="1"/>
    <col min="11286" max="11286" width="5.875" style="289"/>
    <col min="11287" max="11287" width="3.5" style="289" customWidth="1"/>
    <col min="11288" max="11288" width="5.875" style="289"/>
    <col min="11289" max="11289" width="3.5" style="289" customWidth="1"/>
    <col min="11290" max="11290" width="5.875" style="289"/>
    <col min="11291" max="11291" width="3.5" style="289" customWidth="1"/>
    <col min="11292" max="11520" width="5.875" style="289"/>
    <col min="11521" max="11521" width="2.625" style="289" customWidth="1"/>
    <col min="11522" max="11522" width="3.875" style="289" customWidth="1"/>
    <col min="11523" max="11523" width="3.5" style="289" customWidth="1"/>
    <col min="11524" max="11524" width="6.375" style="289" customWidth="1"/>
    <col min="11525" max="11525" width="3.5" style="289" customWidth="1"/>
    <col min="11526" max="11526" width="6.875" style="289" customWidth="1"/>
    <col min="11527" max="11527" width="3.5" style="289" customWidth="1"/>
    <col min="11528" max="11528" width="5.875" style="289" customWidth="1"/>
    <col min="11529" max="11529" width="3.5" style="289" customWidth="1"/>
    <col min="11530" max="11530" width="5.875" style="289" customWidth="1"/>
    <col min="11531" max="11531" width="3.5" style="289" customWidth="1"/>
    <col min="11532" max="11532" width="4.875" style="289" customWidth="1"/>
    <col min="11533" max="11533" width="3.5" style="289" customWidth="1"/>
    <col min="11534" max="11534" width="6.375" style="289" customWidth="1"/>
    <col min="11535" max="11535" width="3.5" style="289" customWidth="1"/>
    <col min="11536" max="11536" width="5.875" style="289" customWidth="1"/>
    <col min="11537" max="11537" width="3.5" style="289" customWidth="1"/>
    <col min="11538" max="11538" width="6.875" style="289" customWidth="1"/>
    <col min="11539" max="11539" width="3.5" style="289" customWidth="1"/>
    <col min="11540" max="11540" width="3.25" style="289" bestFit="1" customWidth="1"/>
    <col min="11541" max="11541" width="3.5" style="289" customWidth="1"/>
    <col min="11542" max="11542" width="5.875" style="289"/>
    <col min="11543" max="11543" width="3.5" style="289" customWidth="1"/>
    <col min="11544" max="11544" width="5.875" style="289"/>
    <col min="11545" max="11545" width="3.5" style="289" customWidth="1"/>
    <col min="11546" max="11546" width="5.875" style="289"/>
    <col min="11547" max="11547" width="3.5" style="289" customWidth="1"/>
    <col min="11548" max="11776" width="5.875" style="289"/>
    <col min="11777" max="11777" width="2.625" style="289" customWidth="1"/>
    <col min="11778" max="11778" width="3.875" style="289" customWidth="1"/>
    <col min="11779" max="11779" width="3.5" style="289" customWidth="1"/>
    <col min="11780" max="11780" width="6.375" style="289" customWidth="1"/>
    <col min="11781" max="11781" width="3.5" style="289" customWidth="1"/>
    <col min="11782" max="11782" width="6.875" style="289" customWidth="1"/>
    <col min="11783" max="11783" width="3.5" style="289" customWidth="1"/>
    <col min="11784" max="11784" width="5.875" style="289" customWidth="1"/>
    <col min="11785" max="11785" width="3.5" style="289" customWidth="1"/>
    <col min="11786" max="11786" width="5.875" style="289" customWidth="1"/>
    <col min="11787" max="11787" width="3.5" style="289" customWidth="1"/>
    <col min="11788" max="11788" width="4.875" style="289" customWidth="1"/>
    <col min="11789" max="11789" width="3.5" style="289" customWidth="1"/>
    <col min="11790" max="11790" width="6.375" style="289" customWidth="1"/>
    <col min="11791" max="11791" width="3.5" style="289" customWidth="1"/>
    <col min="11792" max="11792" width="5.875" style="289" customWidth="1"/>
    <col min="11793" max="11793" width="3.5" style="289" customWidth="1"/>
    <col min="11794" max="11794" width="6.875" style="289" customWidth="1"/>
    <col min="11795" max="11795" width="3.5" style="289" customWidth="1"/>
    <col min="11796" max="11796" width="3.25" style="289" bestFit="1" customWidth="1"/>
    <col min="11797" max="11797" width="3.5" style="289" customWidth="1"/>
    <col min="11798" max="11798" width="5.875" style="289"/>
    <col min="11799" max="11799" width="3.5" style="289" customWidth="1"/>
    <col min="11800" max="11800" width="5.875" style="289"/>
    <col min="11801" max="11801" width="3.5" style="289" customWidth="1"/>
    <col min="11802" max="11802" width="5.875" style="289"/>
    <col min="11803" max="11803" width="3.5" style="289" customWidth="1"/>
    <col min="11804" max="12032" width="5.875" style="289"/>
    <col min="12033" max="12033" width="2.625" style="289" customWidth="1"/>
    <col min="12034" max="12034" width="3.875" style="289" customWidth="1"/>
    <col min="12035" max="12035" width="3.5" style="289" customWidth="1"/>
    <col min="12036" max="12036" width="6.375" style="289" customWidth="1"/>
    <col min="12037" max="12037" width="3.5" style="289" customWidth="1"/>
    <col min="12038" max="12038" width="6.875" style="289" customWidth="1"/>
    <col min="12039" max="12039" width="3.5" style="289" customWidth="1"/>
    <col min="12040" max="12040" width="5.875" style="289" customWidth="1"/>
    <col min="12041" max="12041" width="3.5" style="289" customWidth="1"/>
    <col min="12042" max="12042" width="5.875" style="289" customWidth="1"/>
    <col min="12043" max="12043" width="3.5" style="289" customWidth="1"/>
    <col min="12044" max="12044" width="4.875" style="289" customWidth="1"/>
    <col min="12045" max="12045" width="3.5" style="289" customWidth="1"/>
    <col min="12046" max="12046" width="6.375" style="289" customWidth="1"/>
    <col min="12047" max="12047" width="3.5" style="289" customWidth="1"/>
    <col min="12048" max="12048" width="5.875" style="289" customWidth="1"/>
    <col min="12049" max="12049" width="3.5" style="289" customWidth="1"/>
    <col min="12050" max="12050" width="6.875" style="289" customWidth="1"/>
    <col min="12051" max="12051" width="3.5" style="289" customWidth="1"/>
    <col min="12052" max="12052" width="3.25" style="289" bestFit="1" customWidth="1"/>
    <col min="12053" max="12053" width="3.5" style="289" customWidth="1"/>
    <col min="12054" max="12054" width="5.875" style="289"/>
    <col min="12055" max="12055" width="3.5" style="289" customWidth="1"/>
    <col min="12056" max="12056" width="5.875" style="289"/>
    <col min="12057" max="12057" width="3.5" style="289" customWidth="1"/>
    <col min="12058" max="12058" width="5.875" style="289"/>
    <col min="12059" max="12059" width="3.5" style="289" customWidth="1"/>
    <col min="12060" max="12288" width="5.875" style="289"/>
    <col min="12289" max="12289" width="2.625" style="289" customWidth="1"/>
    <col min="12290" max="12290" width="3.875" style="289" customWidth="1"/>
    <col min="12291" max="12291" width="3.5" style="289" customWidth="1"/>
    <col min="12292" max="12292" width="6.375" style="289" customWidth="1"/>
    <col min="12293" max="12293" width="3.5" style="289" customWidth="1"/>
    <col min="12294" max="12294" width="6.875" style="289" customWidth="1"/>
    <col min="12295" max="12295" width="3.5" style="289" customWidth="1"/>
    <col min="12296" max="12296" width="5.875" style="289" customWidth="1"/>
    <col min="12297" max="12297" width="3.5" style="289" customWidth="1"/>
    <col min="12298" max="12298" width="5.875" style="289" customWidth="1"/>
    <col min="12299" max="12299" width="3.5" style="289" customWidth="1"/>
    <col min="12300" max="12300" width="4.875" style="289" customWidth="1"/>
    <col min="12301" max="12301" width="3.5" style="289" customWidth="1"/>
    <col min="12302" max="12302" width="6.375" style="289" customWidth="1"/>
    <col min="12303" max="12303" width="3.5" style="289" customWidth="1"/>
    <col min="12304" max="12304" width="5.875" style="289" customWidth="1"/>
    <col min="12305" max="12305" width="3.5" style="289" customWidth="1"/>
    <col min="12306" max="12306" width="6.875" style="289" customWidth="1"/>
    <col min="12307" max="12307" width="3.5" style="289" customWidth="1"/>
    <col min="12308" max="12308" width="3.25" style="289" bestFit="1" customWidth="1"/>
    <col min="12309" max="12309" width="3.5" style="289" customWidth="1"/>
    <col min="12310" max="12310" width="5.875" style="289"/>
    <col min="12311" max="12311" width="3.5" style="289" customWidth="1"/>
    <col min="12312" max="12312" width="5.875" style="289"/>
    <col min="12313" max="12313" width="3.5" style="289" customWidth="1"/>
    <col min="12314" max="12314" width="5.875" style="289"/>
    <col min="12315" max="12315" width="3.5" style="289" customWidth="1"/>
    <col min="12316" max="12544" width="5.875" style="289"/>
    <col min="12545" max="12545" width="2.625" style="289" customWidth="1"/>
    <col min="12546" max="12546" width="3.875" style="289" customWidth="1"/>
    <col min="12547" max="12547" width="3.5" style="289" customWidth="1"/>
    <col min="12548" max="12548" width="6.375" style="289" customWidth="1"/>
    <col min="12549" max="12549" width="3.5" style="289" customWidth="1"/>
    <col min="12550" max="12550" width="6.875" style="289" customWidth="1"/>
    <col min="12551" max="12551" width="3.5" style="289" customWidth="1"/>
    <col min="12552" max="12552" width="5.875" style="289" customWidth="1"/>
    <col min="12553" max="12553" width="3.5" style="289" customWidth="1"/>
    <col min="12554" max="12554" width="5.875" style="289" customWidth="1"/>
    <col min="12555" max="12555" width="3.5" style="289" customWidth="1"/>
    <col min="12556" max="12556" width="4.875" style="289" customWidth="1"/>
    <col min="12557" max="12557" width="3.5" style="289" customWidth="1"/>
    <col min="12558" max="12558" width="6.375" style="289" customWidth="1"/>
    <col min="12559" max="12559" width="3.5" style="289" customWidth="1"/>
    <col min="12560" max="12560" width="5.875" style="289" customWidth="1"/>
    <col min="12561" max="12561" width="3.5" style="289" customWidth="1"/>
    <col min="12562" max="12562" width="6.875" style="289" customWidth="1"/>
    <col min="12563" max="12563" width="3.5" style="289" customWidth="1"/>
    <col min="12564" max="12564" width="3.25" style="289" bestFit="1" customWidth="1"/>
    <col min="12565" max="12565" width="3.5" style="289" customWidth="1"/>
    <col min="12566" max="12566" width="5.875" style="289"/>
    <col min="12567" max="12567" width="3.5" style="289" customWidth="1"/>
    <col min="12568" max="12568" width="5.875" style="289"/>
    <col min="12569" max="12569" width="3.5" style="289" customWidth="1"/>
    <col min="12570" max="12570" width="5.875" style="289"/>
    <col min="12571" max="12571" width="3.5" style="289" customWidth="1"/>
    <col min="12572" max="12800" width="5.875" style="289"/>
    <col min="12801" max="12801" width="2.625" style="289" customWidth="1"/>
    <col min="12802" max="12802" width="3.875" style="289" customWidth="1"/>
    <col min="12803" max="12803" width="3.5" style="289" customWidth="1"/>
    <col min="12804" max="12804" width="6.375" style="289" customWidth="1"/>
    <col min="12805" max="12805" width="3.5" style="289" customWidth="1"/>
    <col min="12806" max="12806" width="6.875" style="289" customWidth="1"/>
    <col min="12807" max="12807" width="3.5" style="289" customWidth="1"/>
    <col min="12808" max="12808" width="5.875" style="289" customWidth="1"/>
    <col min="12809" max="12809" width="3.5" style="289" customWidth="1"/>
    <col min="12810" max="12810" width="5.875" style="289" customWidth="1"/>
    <col min="12811" max="12811" width="3.5" style="289" customWidth="1"/>
    <col min="12812" max="12812" width="4.875" style="289" customWidth="1"/>
    <col min="12813" max="12813" width="3.5" style="289" customWidth="1"/>
    <col min="12814" max="12814" width="6.375" style="289" customWidth="1"/>
    <col min="12815" max="12815" width="3.5" style="289" customWidth="1"/>
    <col min="12816" max="12816" width="5.875" style="289" customWidth="1"/>
    <col min="12817" max="12817" width="3.5" style="289" customWidth="1"/>
    <col min="12818" max="12818" width="6.875" style="289" customWidth="1"/>
    <col min="12819" max="12819" width="3.5" style="289" customWidth="1"/>
    <col min="12820" max="12820" width="3.25" style="289" bestFit="1" customWidth="1"/>
    <col min="12821" max="12821" width="3.5" style="289" customWidth="1"/>
    <col min="12822" max="12822" width="5.875" style="289"/>
    <col min="12823" max="12823" width="3.5" style="289" customWidth="1"/>
    <col min="12824" max="12824" width="5.875" style="289"/>
    <col min="12825" max="12825" width="3.5" style="289" customWidth="1"/>
    <col min="12826" max="12826" width="5.875" style="289"/>
    <col min="12827" max="12827" width="3.5" style="289" customWidth="1"/>
    <col min="12828" max="13056" width="5.875" style="289"/>
    <col min="13057" max="13057" width="2.625" style="289" customWidth="1"/>
    <col min="13058" max="13058" width="3.875" style="289" customWidth="1"/>
    <col min="13059" max="13059" width="3.5" style="289" customWidth="1"/>
    <col min="13060" max="13060" width="6.375" style="289" customWidth="1"/>
    <col min="13061" max="13061" width="3.5" style="289" customWidth="1"/>
    <col min="13062" max="13062" width="6.875" style="289" customWidth="1"/>
    <col min="13063" max="13063" width="3.5" style="289" customWidth="1"/>
    <col min="13064" max="13064" width="5.875" style="289" customWidth="1"/>
    <col min="13065" max="13065" width="3.5" style="289" customWidth="1"/>
    <col min="13066" max="13066" width="5.875" style="289" customWidth="1"/>
    <col min="13067" max="13067" width="3.5" style="289" customWidth="1"/>
    <col min="13068" max="13068" width="4.875" style="289" customWidth="1"/>
    <col min="13069" max="13069" width="3.5" style="289" customWidth="1"/>
    <col min="13070" max="13070" width="6.375" style="289" customWidth="1"/>
    <col min="13071" max="13071" width="3.5" style="289" customWidth="1"/>
    <col min="13072" max="13072" width="5.875" style="289" customWidth="1"/>
    <col min="13073" max="13073" width="3.5" style="289" customWidth="1"/>
    <col min="13074" max="13074" width="6.875" style="289" customWidth="1"/>
    <col min="13075" max="13075" width="3.5" style="289" customWidth="1"/>
    <col min="13076" max="13076" width="3.25" style="289" bestFit="1" customWidth="1"/>
    <col min="13077" max="13077" width="3.5" style="289" customWidth="1"/>
    <col min="13078" max="13078" width="5.875" style="289"/>
    <col min="13079" max="13079" width="3.5" style="289" customWidth="1"/>
    <col min="13080" max="13080" width="5.875" style="289"/>
    <col min="13081" max="13081" width="3.5" style="289" customWidth="1"/>
    <col min="13082" max="13082" width="5.875" style="289"/>
    <col min="13083" max="13083" width="3.5" style="289" customWidth="1"/>
    <col min="13084" max="13312" width="5.875" style="289"/>
    <col min="13313" max="13313" width="2.625" style="289" customWidth="1"/>
    <col min="13314" max="13314" width="3.875" style="289" customWidth="1"/>
    <col min="13315" max="13315" width="3.5" style="289" customWidth="1"/>
    <col min="13316" max="13316" width="6.375" style="289" customWidth="1"/>
    <col min="13317" max="13317" width="3.5" style="289" customWidth="1"/>
    <col min="13318" max="13318" width="6.875" style="289" customWidth="1"/>
    <col min="13319" max="13319" width="3.5" style="289" customWidth="1"/>
    <col min="13320" max="13320" width="5.875" style="289" customWidth="1"/>
    <col min="13321" max="13321" width="3.5" style="289" customWidth="1"/>
    <col min="13322" max="13322" width="5.875" style="289" customWidth="1"/>
    <col min="13323" max="13323" width="3.5" style="289" customWidth="1"/>
    <col min="13324" max="13324" width="4.875" style="289" customWidth="1"/>
    <col min="13325" max="13325" width="3.5" style="289" customWidth="1"/>
    <col min="13326" max="13326" width="6.375" style="289" customWidth="1"/>
    <col min="13327" max="13327" width="3.5" style="289" customWidth="1"/>
    <col min="13328" max="13328" width="5.875" style="289" customWidth="1"/>
    <col min="13329" max="13329" width="3.5" style="289" customWidth="1"/>
    <col min="13330" max="13330" width="6.875" style="289" customWidth="1"/>
    <col min="13331" max="13331" width="3.5" style="289" customWidth="1"/>
    <col min="13332" max="13332" width="3.25" style="289" bestFit="1" customWidth="1"/>
    <col min="13333" max="13333" width="3.5" style="289" customWidth="1"/>
    <col min="13334" max="13334" width="5.875" style="289"/>
    <col min="13335" max="13335" width="3.5" style="289" customWidth="1"/>
    <col min="13336" max="13336" width="5.875" style="289"/>
    <col min="13337" max="13337" width="3.5" style="289" customWidth="1"/>
    <col min="13338" max="13338" width="5.875" style="289"/>
    <col min="13339" max="13339" width="3.5" style="289" customWidth="1"/>
    <col min="13340" max="13568" width="5.875" style="289"/>
    <col min="13569" max="13569" width="2.625" style="289" customWidth="1"/>
    <col min="13570" max="13570" width="3.875" style="289" customWidth="1"/>
    <col min="13571" max="13571" width="3.5" style="289" customWidth="1"/>
    <col min="13572" max="13572" width="6.375" style="289" customWidth="1"/>
    <col min="13573" max="13573" width="3.5" style="289" customWidth="1"/>
    <col min="13574" max="13574" width="6.875" style="289" customWidth="1"/>
    <col min="13575" max="13575" width="3.5" style="289" customWidth="1"/>
    <col min="13576" max="13576" width="5.875" style="289" customWidth="1"/>
    <col min="13577" max="13577" width="3.5" style="289" customWidth="1"/>
    <col min="13578" max="13578" width="5.875" style="289" customWidth="1"/>
    <col min="13579" max="13579" width="3.5" style="289" customWidth="1"/>
    <col min="13580" max="13580" width="4.875" style="289" customWidth="1"/>
    <col min="13581" max="13581" width="3.5" style="289" customWidth="1"/>
    <col min="13582" max="13582" width="6.375" style="289" customWidth="1"/>
    <col min="13583" max="13583" width="3.5" style="289" customWidth="1"/>
    <col min="13584" max="13584" width="5.875" style="289" customWidth="1"/>
    <col min="13585" max="13585" width="3.5" style="289" customWidth="1"/>
    <col min="13586" max="13586" width="6.875" style="289" customWidth="1"/>
    <col min="13587" max="13587" width="3.5" style="289" customWidth="1"/>
    <col min="13588" max="13588" width="3.25" style="289" bestFit="1" customWidth="1"/>
    <col min="13589" max="13589" width="3.5" style="289" customWidth="1"/>
    <col min="13590" max="13590" width="5.875" style="289"/>
    <col min="13591" max="13591" width="3.5" style="289" customWidth="1"/>
    <col min="13592" max="13592" width="5.875" style="289"/>
    <col min="13593" max="13593" width="3.5" style="289" customWidth="1"/>
    <col min="13594" max="13594" width="5.875" style="289"/>
    <col min="13595" max="13595" width="3.5" style="289" customWidth="1"/>
    <col min="13596" max="13824" width="5.875" style="289"/>
    <col min="13825" max="13825" width="2.625" style="289" customWidth="1"/>
    <col min="13826" max="13826" width="3.875" style="289" customWidth="1"/>
    <col min="13827" max="13827" width="3.5" style="289" customWidth="1"/>
    <col min="13828" max="13828" width="6.375" style="289" customWidth="1"/>
    <col min="13829" max="13829" width="3.5" style="289" customWidth="1"/>
    <col min="13830" max="13830" width="6.875" style="289" customWidth="1"/>
    <col min="13831" max="13831" width="3.5" style="289" customWidth="1"/>
    <col min="13832" max="13832" width="5.875" style="289" customWidth="1"/>
    <col min="13833" max="13833" width="3.5" style="289" customWidth="1"/>
    <col min="13834" max="13834" width="5.875" style="289" customWidth="1"/>
    <col min="13835" max="13835" width="3.5" style="289" customWidth="1"/>
    <col min="13836" max="13836" width="4.875" style="289" customWidth="1"/>
    <col min="13837" max="13837" width="3.5" style="289" customWidth="1"/>
    <col min="13838" max="13838" width="6.375" style="289" customWidth="1"/>
    <col min="13839" max="13839" width="3.5" style="289" customWidth="1"/>
    <col min="13840" max="13840" width="5.875" style="289" customWidth="1"/>
    <col min="13841" max="13841" width="3.5" style="289" customWidth="1"/>
    <col min="13842" max="13842" width="6.875" style="289" customWidth="1"/>
    <col min="13843" max="13843" width="3.5" style="289" customWidth="1"/>
    <col min="13844" max="13844" width="3.25" style="289" bestFit="1" customWidth="1"/>
    <col min="13845" max="13845" width="3.5" style="289" customWidth="1"/>
    <col min="13846" max="13846" width="5.875" style="289"/>
    <col min="13847" max="13847" width="3.5" style="289" customWidth="1"/>
    <col min="13848" max="13848" width="5.875" style="289"/>
    <col min="13849" max="13849" width="3.5" style="289" customWidth="1"/>
    <col min="13850" max="13850" width="5.875" style="289"/>
    <col min="13851" max="13851" width="3.5" style="289" customWidth="1"/>
    <col min="13852" max="14080" width="5.875" style="289"/>
    <col min="14081" max="14081" width="2.625" style="289" customWidth="1"/>
    <col min="14082" max="14082" width="3.875" style="289" customWidth="1"/>
    <col min="14083" max="14083" width="3.5" style="289" customWidth="1"/>
    <col min="14084" max="14084" width="6.375" style="289" customWidth="1"/>
    <col min="14085" max="14085" width="3.5" style="289" customWidth="1"/>
    <col min="14086" max="14086" width="6.875" style="289" customWidth="1"/>
    <col min="14087" max="14087" width="3.5" style="289" customWidth="1"/>
    <col min="14088" max="14088" width="5.875" style="289" customWidth="1"/>
    <col min="14089" max="14089" width="3.5" style="289" customWidth="1"/>
    <col min="14090" max="14090" width="5.875" style="289" customWidth="1"/>
    <col min="14091" max="14091" width="3.5" style="289" customWidth="1"/>
    <col min="14092" max="14092" width="4.875" style="289" customWidth="1"/>
    <col min="14093" max="14093" width="3.5" style="289" customWidth="1"/>
    <col min="14094" max="14094" width="6.375" style="289" customWidth="1"/>
    <col min="14095" max="14095" width="3.5" style="289" customWidth="1"/>
    <col min="14096" max="14096" width="5.875" style="289" customWidth="1"/>
    <col min="14097" max="14097" width="3.5" style="289" customWidth="1"/>
    <col min="14098" max="14098" width="6.875" style="289" customWidth="1"/>
    <col min="14099" max="14099" width="3.5" style="289" customWidth="1"/>
    <col min="14100" max="14100" width="3.25" style="289" bestFit="1" customWidth="1"/>
    <col min="14101" max="14101" width="3.5" style="289" customWidth="1"/>
    <col min="14102" max="14102" width="5.875" style="289"/>
    <col min="14103" max="14103" width="3.5" style="289" customWidth="1"/>
    <col min="14104" max="14104" width="5.875" style="289"/>
    <col min="14105" max="14105" width="3.5" style="289" customWidth="1"/>
    <col min="14106" max="14106" width="5.875" style="289"/>
    <col min="14107" max="14107" width="3.5" style="289" customWidth="1"/>
    <col min="14108" max="14336" width="5.875" style="289"/>
    <col min="14337" max="14337" width="2.625" style="289" customWidth="1"/>
    <col min="14338" max="14338" width="3.875" style="289" customWidth="1"/>
    <col min="14339" max="14339" width="3.5" style="289" customWidth="1"/>
    <col min="14340" max="14340" width="6.375" style="289" customWidth="1"/>
    <col min="14341" max="14341" width="3.5" style="289" customWidth="1"/>
    <col min="14342" max="14342" width="6.875" style="289" customWidth="1"/>
    <col min="14343" max="14343" width="3.5" style="289" customWidth="1"/>
    <col min="14344" max="14344" width="5.875" style="289" customWidth="1"/>
    <col min="14345" max="14345" width="3.5" style="289" customWidth="1"/>
    <col min="14346" max="14346" width="5.875" style="289" customWidth="1"/>
    <col min="14347" max="14347" width="3.5" style="289" customWidth="1"/>
    <col min="14348" max="14348" width="4.875" style="289" customWidth="1"/>
    <col min="14349" max="14349" width="3.5" style="289" customWidth="1"/>
    <col min="14350" max="14350" width="6.375" style="289" customWidth="1"/>
    <col min="14351" max="14351" width="3.5" style="289" customWidth="1"/>
    <col min="14352" max="14352" width="5.875" style="289" customWidth="1"/>
    <col min="14353" max="14353" width="3.5" style="289" customWidth="1"/>
    <col min="14354" max="14354" width="6.875" style="289" customWidth="1"/>
    <col min="14355" max="14355" width="3.5" style="289" customWidth="1"/>
    <col min="14356" max="14356" width="3.25" style="289" bestFit="1" customWidth="1"/>
    <col min="14357" max="14357" width="3.5" style="289" customWidth="1"/>
    <col min="14358" max="14358" width="5.875" style="289"/>
    <col min="14359" max="14359" width="3.5" style="289" customWidth="1"/>
    <col min="14360" max="14360" width="5.875" style="289"/>
    <col min="14361" max="14361" width="3.5" style="289" customWidth="1"/>
    <col min="14362" max="14362" width="5.875" style="289"/>
    <col min="14363" max="14363" width="3.5" style="289" customWidth="1"/>
    <col min="14364" max="14592" width="5.875" style="289"/>
    <col min="14593" max="14593" width="2.625" style="289" customWidth="1"/>
    <col min="14594" max="14594" width="3.875" style="289" customWidth="1"/>
    <col min="14595" max="14595" width="3.5" style="289" customWidth="1"/>
    <col min="14596" max="14596" width="6.375" style="289" customWidth="1"/>
    <col min="14597" max="14597" width="3.5" style="289" customWidth="1"/>
    <col min="14598" max="14598" width="6.875" style="289" customWidth="1"/>
    <col min="14599" max="14599" width="3.5" style="289" customWidth="1"/>
    <col min="14600" max="14600" width="5.875" style="289" customWidth="1"/>
    <col min="14601" max="14601" width="3.5" style="289" customWidth="1"/>
    <col min="14602" max="14602" width="5.875" style="289" customWidth="1"/>
    <col min="14603" max="14603" width="3.5" style="289" customWidth="1"/>
    <col min="14604" max="14604" width="4.875" style="289" customWidth="1"/>
    <col min="14605" max="14605" width="3.5" style="289" customWidth="1"/>
    <col min="14606" max="14606" width="6.375" style="289" customWidth="1"/>
    <col min="14607" max="14607" width="3.5" style="289" customWidth="1"/>
    <col min="14608" max="14608" width="5.875" style="289" customWidth="1"/>
    <col min="14609" max="14609" width="3.5" style="289" customWidth="1"/>
    <col min="14610" max="14610" width="6.875" style="289" customWidth="1"/>
    <col min="14611" max="14611" width="3.5" style="289" customWidth="1"/>
    <col min="14612" max="14612" width="3.25" style="289" bestFit="1" customWidth="1"/>
    <col min="14613" max="14613" width="3.5" style="289" customWidth="1"/>
    <col min="14614" max="14614" width="5.875" style="289"/>
    <col min="14615" max="14615" width="3.5" style="289" customWidth="1"/>
    <col min="14616" max="14616" width="5.875" style="289"/>
    <col min="14617" max="14617" width="3.5" style="289" customWidth="1"/>
    <col min="14618" max="14618" width="5.875" style="289"/>
    <col min="14619" max="14619" width="3.5" style="289" customWidth="1"/>
    <col min="14620" max="14848" width="5.875" style="289"/>
    <col min="14849" max="14849" width="2.625" style="289" customWidth="1"/>
    <col min="14850" max="14850" width="3.875" style="289" customWidth="1"/>
    <col min="14851" max="14851" width="3.5" style="289" customWidth="1"/>
    <col min="14852" max="14852" width="6.375" style="289" customWidth="1"/>
    <col min="14853" max="14853" width="3.5" style="289" customWidth="1"/>
    <col min="14854" max="14854" width="6.875" style="289" customWidth="1"/>
    <col min="14855" max="14855" width="3.5" style="289" customWidth="1"/>
    <col min="14856" max="14856" width="5.875" style="289" customWidth="1"/>
    <col min="14857" max="14857" width="3.5" style="289" customWidth="1"/>
    <col min="14858" max="14858" width="5.875" style="289" customWidth="1"/>
    <col min="14859" max="14859" width="3.5" style="289" customWidth="1"/>
    <col min="14860" max="14860" width="4.875" style="289" customWidth="1"/>
    <col min="14861" max="14861" width="3.5" style="289" customWidth="1"/>
    <col min="14862" max="14862" width="6.375" style="289" customWidth="1"/>
    <col min="14863" max="14863" width="3.5" style="289" customWidth="1"/>
    <col min="14864" max="14864" width="5.875" style="289" customWidth="1"/>
    <col min="14865" max="14865" width="3.5" style="289" customWidth="1"/>
    <col min="14866" max="14866" width="6.875" style="289" customWidth="1"/>
    <col min="14867" max="14867" width="3.5" style="289" customWidth="1"/>
    <col min="14868" max="14868" width="3.25" style="289" bestFit="1" customWidth="1"/>
    <col min="14869" max="14869" width="3.5" style="289" customWidth="1"/>
    <col min="14870" max="14870" width="5.875" style="289"/>
    <col min="14871" max="14871" width="3.5" style="289" customWidth="1"/>
    <col min="14872" max="14872" width="5.875" style="289"/>
    <col min="14873" max="14873" width="3.5" style="289" customWidth="1"/>
    <col min="14874" max="14874" width="5.875" style="289"/>
    <col min="14875" max="14875" width="3.5" style="289" customWidth="1"/>
    <col min="14876" max="15104" width="5.875" style="289"/>
    <col min="15105" max="15105" width="2.625" style="289" customWidth="1"/>
    <col min="15106" max="15106" width="3.875" style="289" customWidth="1"/>
    <col min="15107" max="15107" width="3.5" style="289" customWidth="1"/>
    <col min="15108" max="15108" width="6.375" style="289" customWidth="1"/>
    <col min="15109" max="15109" width="3.5" style="289" customWidth="1"/>
    <col min="15110" max="15110" width="6.875" style="289" customWidth="1"/>
    <col min="15111" max="15111" width="3.5" style="289" customWidth="1"/>
    <col min="15112" max="15112" width="5.875" style="289" customWidth="1"/>
    <col min="15113" max="15113" width="3.5" style="289" customWidth="1"/>
    <col min="15114" max="15114" width="5.875" style="289" customWidth="1"/>
    <col min="15115" max="15115" width="3.5" style="289" customWidth="1"/>
    <col min="15116" max="15116" width="4.875" style="289" customWidth="1"/>
    <col min="15117" max="15117" width="3.5" style="289" customWidth="1"/>
    <col min="15118" max="15118" width="6.375" style="289" customWidth="1"/>
    <col min="15119" max="15119" width="3.5" style="289" customWidth="1"/>
    <col min="15120" max="15120" width="5.875" style="289" customWidth="1"/>
    <col min="15121" max="15121" width="3.5" style="289" customWidth="1"/>
    <col min="15122" max="15122" width="6.875" style="289" customWidth="1"/>
    <col min="15123" max="15123" width="3.5" style="289" customWidth="1"/>
    <col min="15124" max="15124" width="3.25" style="289" bestFit="1" customWidth="1"/>
    <col min="15125" max="15125" width="3.5" style="289" customWidth="1"/>
    <col min="15126" max="15126" width="5.875" style="289"/>
    <col min="15127" max="15127" width="3.5" style="289" customWidth="1"/>
    <col min="15128" max="15128" width="5.875" style="289"/>
    <col min="15129" max="15129" width="3.5" style="289" customWidth="1"/>
    <col min="15130" max="15130" width="5.875" style="289"/>
    <col min="15131" max="15131" width="3.5" style="289" customWidth="1"/>
    <col min="15132" max="15360" width="5.875" style="289"/>
    <col min="15361" max="15361" width="2.625" style="289" customWidth="1"/>
    <col min="15362" max="15362" width="3.875" style="289" customWidth="1"/>
    <col min="15363" max="15363" width="3.5" style="289" customWidth="1"/>
    <col min="15364" max="15364" width="6.375" style="289" customWidth="1"/>
    <col min="15365" max="15365" width="3.5" style="289" customWidth="1"/>
    <col min="15366" max="15366" width="6.875" style="289" customWidth="1"/>
    <col min="15367" max="15367" width="3.5" style="289" customWidth="1"/>
    <col min="15368" max="15368" width="5.875" style="289" customWidth="1"/>
    <col min="15369" max="15369" width="3.5" style="289" customWidth="1"/>
    <col min="15370" max="15370" width="5.875" style="289" customWidth="1"/>
    <col min="15371" max="15371" width="3.5" style="289" customWidth="1"/>
    <col min="15372" max="15372" width="4.875" style="289" customWidth="1"/>
    <col min="15373" max="15373" width="3.5" style="289" customWidth="1"/>
    <col min="15374" max="15374" width="6.375" style="289" customWidth="1"/>
    <col min="15375" max="15375" width="3.5" style="289" customWidth="1"/>
    <col min="15376" max="15376" width="5.875" style="289" customWidth="1"/>
    <col min="15377" max="15377" width="3.5" style="289" customWidth="1"/>
    <col min="15378" max="15378" width="6.875" style="289" customWidth="1"/>
    <col min="15379" max="15379" width="3.5" style="289" customWidth="1"/>
    <col min="15380" max="15380" width="3.25" style="289" bestFit="1" customWidth="1"/>
    <col min="15381" max="15381" width="3.5" style="289" customWidth="1"/>
    <col min="15382" max="15382" width="5.875" style="289"/>
    <col min="15383" max="15383" width="3.5" style="289" customWidth="1"/>
    <col min="15384" max="15384" width="5.875" style="289"/>
    <col min="15385" max="15385" width="3.5" style="289" customWidth="1"/>
    <col min="15386" max="15386" width="5.875" style="289"/>
    <col min="15387" max="15387" width="3.5" style="289" customWidth="1"/>
    <col min="15388" max="15616" width="5.875" style="289"/>
    <col min="15617" max="15617" width="2.625" style="289" customWidth="1"/>
    <col min="15618" max="15618" width="3.875" style="289" customWidth="1"/>
    <col min="15619" max="15619" width="3.5" style="289" customWidth="1"/>
    <col min="15620" max="15620" width="6.375" style="289" customWidth="1"/>
    <col min="15621" max="15621" width="3.5" style="289" customWidth="1"/>
    <col min="15622" max="15622" width="6.875" style="289" customWidth="1"/>
    <col min="15623" max="15623" width="3.5" style="289" customWidth="1"/>
    <col min="15624" max="15624" width="5.875" style="289" customWidth="1"/>
    <col min="15625" max="15625" width="3.5" style="289" customWidth="1"/>
    <col min="15626" max="15626" width="5.875" style="289" customWidth="1"/>
    <col min="15627" max="15627" width="3.5" style="289" customWidth="1"/>
    <col min="15628" max="15628" width="4.875" style="289" customWidth="1"/>
    <col min="15629" max="15629" width="3.5" style="289" customWidth="1"/>
    <col min="15630" max="15630" width="6.375" style="289" customWidth="1"/>
    <col min="15631" max="15631" width="3.5" style="289" customWidth="1"/>
    <col min="15632" max="15632" width="5.875" style="289" customWidth="1"/>
    <col min="15633" max="15633" width="3.5" style="289" customWidth="1"/>
    <col min="15634" max="15634" width="6.875" style="289" customWidth="1"/>
    <col min="15635" max="15635" width="3.5" style="289" customWidth="1"/>
    <col min="15636" max="15636" width="3.25" style="289" bestFit="1" customWidth="1"/>
    <col min="15637" max="15637" width="3.5" style="289" customWidth="1"/>
    <col min="15638" max="15638" width="5.875" style="289"/>
    <col min="15639" max="15639" width="3.5" style="289" customWidth="1"/>
    <col min="15640" max="15640" width="5.875" style="289"/>
    <col min="15641" max="15641" width="3.5" style="289" customWidth="1"/>
    <col min="15642" max="15642" width="5.875" style="289"/>
    <col min="15643" max="15643" width="3.5" style="289" customWidth="1"/>
    <col min="15644" max="15872" width="5.875" style="289"/>
    <col min="15873" max="15873" width="2.625" style="289" customWidth="1"/>
    <col min="15874" max="15874" width="3.875" style="289" customWidth="1"/>
    <col min="15875" max="15875" width="3.5" style="289" customWidth="1"/>
    <col min="15876" max="15876" width="6.375" style="289" customWidth="1"/>
    <col min="15877" max="15877" width="3.5" style="289" customWidth="1"/>
    <col min="15878" max="15878" width="6.875" style="289" customWidth="1"/>
    <col min="15879" max="15879" width="3.5" style="289" customWidth="1"/>
    <col min="15880" max="15880" width="5.875" style="289" customWidth="1"/>
    <col min="15881" max="15881" width="3.5" style="289" customWidth="1"/>
    <col min="15882" max="15882" width="5.875" style="289" customWidth="1"/>
    <col min="15883" max="15883" width="3.5" style="289" customWidth="1"/>
    <col min="15884" max="15884" width="4.875" style="289" customWidth="1"/>
    <col min="15885" max="15885" width="3.5" style="289" customWidth="1"/>
    <col min="15886" max="15886" width="6.375" style="289" customWidth="1"/>
    <col min="15887" max="15887" width="3.5" style="289" customWidth="1"/>
    <col min="15888" max="15888" width="5.875" style="289" customWidth="1"/>
    <col min="15889" max="15889" width="3.5" style="289" customWidth="1"/>
    <col min="15890" max="15890" width="6.875" style="289" customWidth="1"/>
    <col min="15891" max="15891" width="3.5" style="289" customWidth="1"/>
    <col min="15892" max="15892" width="3.25" style="289" bestFit="1" customWidth="1"/>
    <col min="15893" max="15893" width="3.5" style="289" customWidth="1"/>
    <col min="15894" max="15894" width="5.875" style="289"/>
    <col min="15895" max="15895" width="3.5" style="289" customWidth="1"/>
    <col min="15896" max="15896" width="5.875" style="289"/>
    <col min="15897" max="15897" width="3.5" style="289" customWidth="1"/>
    <col min="15898" max="15898" width="5.875" style="289"/>
    <col min="15899" max="15899" width="3.5" style="289" customWidth="1"/>
    <col min="15900" max="16128" width="5.875" style="289"/>
    <col min="16129" max="16129" width="2.625" style="289" customWidth="1"/>
    <col min="16130" max="16130" width="3.875" style="289" customWidth="1"/>
    <col min="16131" max="16131" width="3.5" style="289" customWidth="1"/>
    <col min="16132" max="16132" width="6.375" style="289" customWidth="1"/>
    <col min="16133" max="16133" width="3.5" style="289" customWidth="1"/>
    <col min="16134" max="16134" width="6.875" style="289" customWidth="1"/>
    <col min="16135" max="16135" width="3.5" style="289" customWidth="1"/>
    <col min="16136" max="16136" width="5.875" style="289" customWidth="1"/>
    <col min="16137" max="16137" width="3.5" style="289" customWidth="1"/>
    <col min="16138" max="16138" width="5.875" style="289" customWidth="1"/>
    <col min="16139" max="16139" width="3.5" style="289" customWidth="1"/>
    <col min="16140" max="16140" width="4.875" style="289" customWidth="1"/>
    <col min="16141" max="16141" width="3.5" style="289" customWidth="1"/>
    <col min="16142" max="16142" width="6.375" style="289" customWidth="1"/>
    <col min="16143" max="16143" width="3.5" style="289" customWidth="1"/>
    <col min="16144" max="16144" width="5.875" style="289" customWidth="1"/>
    <col min="16145" max="16145" width="3.5" style="289" customWidth="1"/>
    <col min="16146" max="16146" width="6.875" style="289" customWidth="1"/>
    <col min="16147" max="16147" width="3.5" style="289" customWidth="1"/>
    <col min="16148" max="16148" width="3.25" style="289" bestFit="1" customWidth="1"/>
    <col min="16149" max="16149" width="3.5" style="289" customWidth="1"/>
    <col min="16150" max="16150" width="5.875" style="289"/>
    <col min="16151" max="16151" width="3.5" style="289" customWidth="1"/>
    <col min="16152" max="16152" width="5.875" style="289"/>
    <col min="16153" max="16153" width="3.5" style="289" customWidth="1"/>
    <col min="16154" max="16154" width="5.875" style="289"/>
    <col min="16155" max="16155" width="3.5" style="289" customWidth="1"/>
    <col min="16156" max="16384" width="5.875" style="289"/>
  </cols>
  <sheetData>
    <row r="1" spans="1:20">
      <c r="T1" s="290" t="s">
        <v>1174</v>
      </c>
    </row>
    <row r="2" spans="1:20" ht="28.5">
      <c r="A2" s="921" t="s">
        <v>18</v>
      </c>
      <c r="B2" s="921"/>
      <c r="C2" s="921"/>
      <c r="D2" s="921"/>
      <c r="E2" s="921"/>
      <c r="F2" s="921"/>
      <c r="G2" s="921"/>
      <c r="H2" s="921"/>
      <c r="I2" s="921"/>
      <c r="J2" s="921"/>
      <c r="K2" s="921"/>
      <c r="L2" s="921"/>
      <c r="M2" s="921"/>
      <c r="N2" s="921"/>
      <c r="O2" s="921"/>
      <c r="P2" s="921"/>
      <c r="Q2" s="921"/>
      <c r="R2" s="921"/>
      <c r="S2" s="921"/>
      <c r="T2" s="921"/>
    </row>
    <row r="3" spans="1:20">
      <c r="A3" s="949" t="s">
        <v>1152</v>
      </c>
      <c r="B3" s="949"/>
      <c r="C3" s="949"/>
      <c r="D3" s="949"/>
      <c r="E3" s="949"/>
      <c r="F3" s="949"/>
      <c r="G3" s="949"/>
      <c r="H3" s="949"/>
      <c r="I3" s="949"/>
      <c r="J3" s="949"/>
      <c r="K3" s="949"/>
      <c r="L3" s="949"/>
      <c r="M3" s="949"/>
      <c r="N3" s="949"/>
      <c r="O3" s="949"/>
      <c r="P3" s="949"/>
      <c r="Q3" s="949"/>
      <c r="R3" s="949"/>
      <c r="S3" s="949"/>
      <c r="T3" s="949"/>
    </row>
    <row r="4" spans="1:20">
      <c r="A4" s="470"/>
      <c r="B4" s="470"/>
      <c r="C4" s="470"/>
      <c r="D4" s="470"/>
      <c r="E4" s="470"/>
      <c r="F4" s="470"/>
      <c r="G4" s="470"/>
      <c r="H4" s="470"/>
      <c r="I4" s="470"/>
      <c r="J4" s="470"/>
      <c r="K4" s="470"/>
      <c r="L4" s="470"/>
      <c r="M4" s="470"/>
      <c r="N4" s="470"/>
      <c r="O4" s="470"/>
      <c r="P4" s="470"/>
      <c r="Q4" s="470"/>
      <c r="R4" s="470"/>
      <c r="S4" s="470"/>
      <c r="T4" s="470"/>
    </row>
    <row r="5" spans="1:20">
      <c r="A5" s="289" t="s">
        <v>1153</v>
      </c>
      <c r="C5" s="485"/>
      <c r="D5" s="485"/>
      <c r="E5" s="485"/>
    </row>
    <row r="6" spans="1:20">
      <c r="A6" s="470"/>
      <c r="B6" s="470"/>
      <c r="C6" s="470"/>
      <c r="D6" s="470"/>
      <c r="E6" s="470"/>
      <c r="F6" s="470"/>
      <c r="G6" s="470"/>
      <c r="H6" s="470"/>
      <c r="I6" s="470"/>
      <c r="J6" s="470"/>
      <c r="K6" s="470"/>
      <c r="L6" s="470"/>
      <c r="M6" s="470"/>
      <c r="N6" s="470"/>
      <c r="O6" s="470"/>
      <c r="P6" s="470"/>
      <c r="Q6" s="470"/>
      <c r="R6" s="470"/>
      <c r="S6" s="470"/>
      <c r="T6" s="470"/>
    </row>
    <row r="7" spans="1:20">
      <c r="M7" s="415"/>
      <c r="O7" s="486"/>
      <c r="P7" s="486"/>
      <c r="Q7" s="428"/>
      <c r="R7" s="428"/>
      <c r="S7" s="428"/>
      <c r="T7" s="481" t="s">
        <v>1175</v>
      </c>
    </row>
    <row r="8" spans="1:20">
      <c r="M8" s="485"/>
      <c r="N8" s="485"/>
      <c r="O8" s="485"/>
    </row>
    <row r="9" spans="1:20">
      <c r="A9" s="289" t="s">
        <v>20</v>
      </c>
      <c r="C9" s="485"/>
      <c r="D9" s="485"/>
      <c r="E9" s="485"/>
    </row>
    <row r="10" spans="1:20">
      <c r="C10" s="485"/>
      <c r="D10" s="485"/>
      <c r="E10" s="485"/>
    </row>
    <row r="11" spans="1:20">
      <c r="C11" s="485"/>
      <c r="D11" s="485"/>
      <c r="E11" s="485"/>
    </row>
    <row r="12" spans="1:20" ht="21" customHeight="1">
      <c r="C12" s="485"/>
      <c r="D12" s="485"/>
      <c r="E12" s="485"/>
      <c r="F12" s="1276" t="s">
        <v>275</v>
      </c>
      <c r="G12" s="1276"/>
      <c r="H12" s="1276"/>
      <c r="I12" s="1276"/>
      <c r="J12" s="1276"/>
      <c r="K12" s="1426"/>
      <c r="L12" s="1426"/>
      <c r="M12" s="1426"/>
      <c r="N12" s="1426"/>
      <c r="O12" s="1426"/>
      <c r="P12" s="1426"/>
      <c r="Q12" s="1426"/>
      <c r="R12" s="1426"/>
    </row>
    <row r="13" spans="1:20" ht="21" customHeight="1">
      <c r="C13" s="485"/>
      <c r="D13" s="485"/>
      <c r="E13" s="485"/>
      <c r="F13" s="1276" t="s">
        <v>276</v>
      </c>
      <c r="G13" s="1276"/>
      <c r="H13" s="1276"/>
      <c r="I13" s="1276"/>
      <c r="J13" s="1276"/>
      <c r="K13" s="1426"/>
      <c r="L13" s="1426"/>
      <c r="M13" s="1426"/>
      <c r="N13" s="1426"/>
      <c r="O13" s="1426"/>
      <c r="P13" s="1426"/>
      <c r="Q13" s="1426"/>
      <c r="R13" s="1426"/>
    </row>
    <row r="14" spans="1:20" ht="21" customHeight="1">
      <c r="C14" s="485"/>
      <c r="D14" s="485"/>
      <c r="E14" s="485"/>
      <c r="F14" s="1276" t="s">
        <v>277</v>
      </c>
      <c r="G14" s="1276"/>
      <c r="H14" s="1276"/>
      <c r="I14" s="1276"/>
      <c r="J14" s="1276"/>
      <c r="K14" s="1426"/>
      <c r="L14" s="1426"/>
      <c r="M14" s="1426"/>
      <c r="N14" s="1426"/>
      <c r="O14" s="1426"/>
      <c r="P14" s="1426"/>
      <c r="Q14" s="1426"/>
      <c r="R14" s="1426"/>
      <c r="S14" s="949"/>
      <c r="T14" s="949"/>
    </row>
    <row r="15" spans="1:20" ht="21" customHeight="1">
      <c r="C15" s="485"/>
      <c r="D15" s="485"/>
      <c r="E15" s="485"/>
      <c r="F15" s="1276" t="s">
        <v>21</v>
      </c>
      <c r="G15" s="1276"/>
      <c r="H15" s="1276"/>
      <c r="I15" s="1276"/>
      <c r="J15" s="1276"/>
      <c r="K15" s="1427"/>
      <c r="L15" s="1427"/>
      <c r="M15" s="1427"/>
      <c r="N15" s="1427"/>
      <c r="O15" s="1427"/>
      <c r="P15" s="1427"/>
      <c r="Q15" s="1427"/>
      <c r="R15" s="1427"/>
    </row>
    <row r="16" spans="1:20">
      <c r="C16" s="485"/>
      <c r="D16" s="485"/>
      <c r="E16" s="485"/>
      <c r="F16" s="487"/>
      <c r="G16" s="487"/>
      <c r="H16" s="487"/>
      <c r="I16" s="487"/>
      <c r="J16" s="487"/>
      <c r="K16" s="625"/>
      <c r="L16" s="625"/>
      <c r="M16" s="625"/>
      <c r="N16" s="625"/>
      <c r="O16" s="625"/>
      <c r="P16" s="625"/>
      <c r="Q16" s="625"/>
      <c r="R16" s="625"/>
    </row>
    <row r="17" spans="1:16">
      <c r="C17" s="485"/>
      <c r="D17" s="485"/>
      <c r="E17" s="485"/>
    </row>
    <row r="18" spans="1:16">
      <c r="A18" s="864"/>
      <c r="B18" s="864"/>
      <c r="C18" s="864"/>
      <c r="D18" s="864"/>
      <c r="E18" s="864"/>
      <c r="F18" s="864"/>
      <c r="G18" s="864"/>
      <c r="H18" s="864"/>
      <c r="I18" s="864"/>
      <c r="J18" s="864"/>
      <c r="K18" s="864"/>
      <c r="L18" s="864"/>
      <c r="M18" s="864"/>
      <c r="N18" s="864"/>
      <c r="O18" s="864"/>
      <c r="P18" s="864"/>
    </row>
    <row r="19" spans="1:16">
      <c r="C19" s="485"/>
      <c r="D19" s="485"/>
      <c r="E19" s="485"/>
    </row>
    <row r="20" spans="1:16" ht="18.75">
      <c r="A20" s="289" t="s">
        <v>23</v>
      </c>
      <c r="C20" s="485"/>
      <c r="D20" s="485"/>
      <c r="E20" s="1428">
        <f>R56+R70</f>
        <v>0</v>
      </c>
      <c r="F20" s="1428"/>
      <c r="G20" s="1428"/>
      <c r="H20" s="1428"/>
      <c r="I20" s="1428"/>
      <c r="J20" s="146" t="s">
        <v>2</v>
      </c>
    </row>
    <row r="21" spans="1:16" ht="18.75">
      <c r="C21" s="485"/>
      <c r="D21" s="485"/>
      <c r="E21" s="626"/>
      <c r="F21" s="626"/>
      <c r="G21" s="626"/>
      <c r="H21" s="626"/>
      <c r="I21" s="626"/>
      <c r="J21" s="146"/>
    </row>
    <row r="22" spans="1:16">
      <c r="C22" s="485"/>
      <c r="D22" s="485"/>
      <c r="E22" s="485"/>
    </row>
    <row r="23" spans="1:16">
      <c r="A23" s="289" t="s">
        <v>24</v>
      </c>
      <c r="C23" s="485"/>
      <c r="D23" s="485"/>
      <c r="E23" s="485"/>
    </row>
    <row r="24" spans="1:16" ht="8.25" customHeight="1">
      <c r="C24" s="485"/>
      <c r="D24" s="485"/>
      <c r="E24" s="485"/>
    </row>
    <row r="25" spans="1:16" ht="15" customHeight="1">
      <c r="A25" s="289" t="s">
        <v>1154</v>
      </c>
      <c r="C25" s="485"/>
      <c r="D25" s="485"/>
      <c r="E25" s="485"/>
    </row>
    <row r="26" spans="1:16" ht="15" customHeight="1">
      <c r="C26" s="485"/>
      <c r="D26" s="485"/>
      <c r="E26" s="485"/>
    </row>
    <row r="28" spans="1:16" ht="15" customHeight="1">
      <c r="A28" s="333" t="s">
        <v>1402</v>
      </c>
      <c r="C28" s="293"/>
      <c r="D28" s="293"/>
      <c r="E28" s="293"/>
      <c r="F28" s="293"/>
      <c r="G28" s="293"/>
      <c r="H28" s="293"/>
      <c r="I28" s="293"/>
      <c r="J28" s="293"/>
      <c r="K28" s="293"/>
      <c r="O28" s="293" t="s">
        <v>1127</v>
      </c>
      <c r="P28" s="293"/>
    </row>
    <row r="29" spans="1:16" ht="15" customHeight="1">
      <c r="A29" s="333"/>
      <c r="C29" s="293"/>
      <c r="D29" s="293"/>
      <c r="E29" s="293"/>
      <c r="F29" s="293"/>
      <c r="G29" s="293"/>
      <c r="H29" s="293"/>
      <c r="I29" s="293"/>
      <c r="J29" s="293"/>
      <c r="K29" s="293"/>
      <c r="O29" s="293"/>
      <c r="P29" s="293"/>
    </row>
    <row r="31" spans="1:16" ht="15" customHeight="1">
      <c r="A31" s="289" t="s">
        <v>1176</v>
      </c>
      <c r="F31" s="325"/>
      <c r="G31" s="1440" t="str">
        <f>入力シート!E11</f>
        <v/>
      </c>
      <c r="H31" s="1440"/>
      <c r="I31" s="1440"/>
      <c r="J31" s="1440"/>
      <c r="K31" s="1440"/>
      <c r="L31" s="1440"/>
    </row>
    <row r="32" spans="1:16" ht="15" customHeight="1">
      <c r="F32" s="325"/>
      <c r="G32" s="325"/>
      <c r="H32" s="325"/>
      <c r="J32" s="474"/>
      <c r="K32" s="474"/>
      <c r="L32" s="474"/>
    </row>
    <row r="33" spans="1:20">
      <c r="A33" s="307"/>
      <c r="B33" s="307"/>
      <c r="C33" s="307"/>
      <c r="D33" s="307"/>
      <c r="E33" s="307"/>
      <c r="F33" s="307"/>
      <c r="G33" s="308"/>
      <c r="H33" s="307"/>
      <c r="I33" s="307"/>
      <c r="J33" s="307"/>
      <c r="K33" s="307"/>
      <c r="L33" s="307"/>
      <c r="M33" s="307"/>
      <c r="N33" s="307"/>
      <c r="O33" s="307"/>
    </row>
    <row r="34" spans="1:20">
      <c r="A34" s="307" t="s">
        <v>267</v>
      </c>
      <c r="B34" s="307"/>
      <c r="C34" s="307"/>
      <c r="D34" s="307"/>
      <c r="E34" s="307"/>
      <c r="F34" s="218"/>
      <c r="G34" s="337"/>
      <c r="H34" s="311"/>
      <c r="I34" s="311"/>
      <c r="J34" s="218"/>
      <c r="K34" s="311"/>
      <c r="L34" s="311"/>
      <c r="M34" s="307"/>
      <c r="N34" s="307"/>
      <c r="O34" s="307"/>
    </row>
    <row r="35" spans="1:20" ht="8.25" customHeight="1" thickBot="1">
      <c r="A35" s="307"/>
      <c r="B35" s="307"/>
      <c r="C35" s="307"/>
      <c r="D35" s="307"/>
      <c r="E35" s="307"/>
      <c r="F35" s="218"/>
      <c r="G35" s="337"/>
      <c r="H35" s="311"/>
      <c r="I35" s="311"/>
      <c r="J35" s="218"/>
      <c r="K35" s="311"/>
      <c r="L35" s="311"/>
      <c r="M35" s="307"/>
      <c r="N35" s="307"/>
      <c r="O35" s="307"/>
    </row>
    <row r="36" spans="1:20" ht="30" customHeight="1">
      <c r="A36" s="307"/>
      <c r="B36" s="1429" t="s">
        <v>268</v>
      </c>
      <c r="C36" s="1430"/>
      <c r="D36" s="1430"/>
      <c r="E36" s="1431"/>
      <c r="F36" s="1432"/>
      <c r="G36" s="1433"/>
      <c r="H36" s="1433"/>
      <c r="I36" s="1433"/>
      <c r="J36" s="1433"/>
      <c r="K36" s="1434"/>
      <c r="L36" s="1435" t="s">
        <v>272</v>
      </c>
      <c r="M36" s="1436"/>
      <c r="N36" s="1436"/>
      <c r="O36" s="1437"/>
      <c r="P36" s="1438"/>
      <c r="Q36" s="1438"/>
      <c r="R36" s="1438"/>
      <c r="S36" s="1438"/>
      <c r="T36" s="1439"/>
    </row>
    <row r="37" spans="1:20" ht="30" customHeight="1">
      <c r="A37" s="307"/>
      <c r="B37" s="1441" t="s">
        <v>269</v>
      </c>
      <c r="C37" s="1442"/>
      <c r="D37" s="1442"/>
      <c r="E37" s="1443"/>
      <c r="F37" s="1444"/>
      <c r="G37" s="1445"/>
      <c r="H37" s="1445"/>
      <c r="I37" s="1445"/>
      <c r="J37" s="1445"/>
      <c r="K37" s="1446"/>
      <c r="L37" s="1447" t="s">
        <v>273</v>
      </c>
      <c r="M37" s="1448"/>
      <c r="N37" s="1448"/>
      <c r="O37" s="1449"/>
      <c r="P37" s="1450"/>
      <c r="Q37" s="1450"/>
      <c r="R37" s="1450"/>
      <c r="S37" s="1450"/>
      <c r="T37" s="1451"/>
    </row>
    <row r="38" spans="1:20" ht="30" customHeight="1">
      <c r="A38" s="307"/>
      <c r="B38" s="1441" t="s">
        <v>270</v>
      </c>
      <c r="C38" s="1442"/>
      <c r="D38" s="1442"/>
      <c r="E38" s="1443"/>
      <c r="F38" s="1452"/>
      <c r="G38" s="1453"/>
      <c r="H38" s="1453"/>
      <c r="I38" s="1453"/>
      <c r="J38" s="1453"/>
      <c r="K38" s="1454"/>
      <c r="L38" s="1447" t="s">
        <v>274</v>
      </c>
      <c r="M38" s="1448"/>
      <c r="N38" s="1448"/>
      <c r="O38" s="1449"/>
      <c r="P38" s="1450"/>
      <c r="Q38" s="1450"/>
      <c r="R38" s="1450"/>
      <c r="S38" s="1450"/>
      <c r="T38" s="1451"/>
    </row>
    <row r="39" spans="1:20" ht="30" customHeight="1">
      <c r="A39" s="307"/>
      <c r="B39" s="1455" t="s">
        <v>188</v>
      </c>
      <c r="C39" s="1456"/>
      <c r="D39" s="1456"/>
      <c r="E39" s="1457"/>
      <c r="F39" s="1458"/>
      <c r="G39" s="1459"/>
      <c r="H39" s="1459"/>
      <c r="I39" s="1459"/>
      <c r="J39" s="1459"/>
      <c r="K39" s="1459"/>
      <c r="L39" s="1459"/>
      <c r="M39" s="1459"/>
      <c r="N39" s="1459"/>
      <c r="O39" s="1459"/>
      <c r="P39" s="1459"/>
      <c r="Q39" s="1459"/>
      <c r="R39" s="1459"/>
      <c r="S39" s="1459"/>
      <c r="T39" s="1460"/>
    </row>
    <row r="40" spans="1:20" ht="30" customHeight="1" thickBot="1">
      <c r="A40" s="307"/>
      <c r="B40" s="1461" t="s">
        <v>271</v>
      </c>
      <c r="C40" s="1462"/>
      <c r="D40" s="1462"/>
      <c r="E40" s="1463"/>
      <c r="F40" s="1464"/>
      <c r="G40" s="1465"/>
      <c r="H40" s="1465"/>
      <c r="I40" s="1465"/>
      <c r="J40" s="1465"/>
      <c r="K40" s="1465"/>
      <c r="L40" s="1465"/>
      <c r="M40" s="1465"/>
      <c r="N40" s="1465"/>
      <c r="O40" s="1465"/>
      <c r="P40" s="1465"/>
      <c r="Q40" s="1465"/>
      <c r="R40" s="1465"/>
      <c r="S40" s="1465"/>
      <c r="T40" s="1466"/>
    </row>
    <row r="41" spans="1:20" ht="14.25" customHeight="1">
      <c r="A41" s="307"/>
      <c r="B41" s="307"/>
      <c r="C41" s="307"/>
      <c r="D41" s="307"/>
      <c r="E41" s="307"/>
      <c r="F41" s="218"/>
      <c r="G41" s="337"/>
      <c r="H41" s="311"/>
      <c r="I41" s="311"/>
      <c r="J41" s="311"/>
      <c r="K41" s="311"/>
      <c r="L41" s="311"/>
      <c r="M41" s="307"/>
      <c r="N41" s="307"/>
      <c r="O41" s="307"/>
    </row>
    <row r="42" spans="1:20" ht="14.25" customHeight="1">
      <c r="A42" s="236" t="s">
        <v>1404</v>
      </c>
      <c r="B42" s="307"/>
      <c r="C42" s="307"/>
      <c r="D42" s="307"/>
      <c r="E42" s="307"/>
      <c r="F42" s="218"/>
      <c r="G42" s="337"/>
      <c r="H42" s="311"/>
      <c r="I42" s="311"/>
      <c r="J42" s="311"/>
      <c r="K42" s="311"/>
      <c r="L42" s="311"/>
      <c r="M42" s="307"/>
      <c r="N42" s="307"/>
      <c r="O42" s="307"/>
    </row>
    <row r="43" spans="1:20" ht="14.25" customHeight="1">
      <c r="A43" s="236" t="s">
        <v>1403</v>
      </c>
      <c r="B43" s="307"/>
      <c r="C43" s="307"/>
      <c r="D43" s="307"/>
      <c r="E43" s="307"/>
      <c r="F43" s="218"/>
      <c r="G43" s="337"/>
      <c r="H43" s="311"/>
      <c r="I43" s="311"/>
      <c r="J43" s="311"/>
      <c r="K43" s="311"/>
      <c r="L43" s="311"/>
      <c r="M43" s="307"/>
      <c r="N43" s="307"/>
      <c r="O43" s="307"/>
    </row>
    <row r="44" spans="1:20" ht="14.25" customHeight="1">
      <c r="A44" s="236" t="s">
        <v>1405</v>
      </c>
      <c r="B44" s="236"/>
      <c r="C44" s="307"/>
      <c r="D44" s="307"/>
      <c r="E44" s="307"/>
      <c r="F44" s="218"/>
      <c r="G44" s="337"/>
      <c r="H44" s="311"/>
      <c r="I44" s="311"/>
      <c r="J44" s="311"/>
      <c r="K44" s="311"/>
      <c r="L44" s="311"/>
      <c r="M44" s="307"/>
      <c r="N44" s="307"/>
      <c r="O44" s="307"/>
    </row>
    <row r="45" spans="1:20" ht="14.25" customHeight="1">
      <c r="A45" s="236" t="s">
        <v>1406</v>
      </c>
      <c r="B45" s="307"/>
      <c r="C45" s="307"/>
      <c r="D45" s="307"/>
      <c r="E45" s="307"/>
      <c r="F45" s="218"/>
      <c r="G45" s="337"/>
      <c r="H45" s="311"/>
      <c r="I45" s="311"/>
      <c r="J45" s="311"/>
      <c r="K45" s="311"/>
      <c r="L45" s="311"/>
      <c r="M45" s="307"/>
      <c r="N45" s="307"/>
      <c r="O45" s="307"/>
    </row>
    <row r="46" spans="1:20" ht="14.25" customHeight="1">
      <c r="A46" s="236" t="s">
        <v>1407</v>
      </c>
      <c r="B46" s="236"/>
      <c r="C46" s="307"/>
      <c r="D46" s="307"/>
      <c r="E46" s="307"/>
      <c r="F46" s="218"/>
      <c r="G46" s="337"/>
      <c r="H46" s="311"/>
      <c r="I46" s="311"/>
      <c r="J46" s="311"/>
      <c r="K46" s="311"/>
      <c r="L46" s="311"/>
      <c r="M46" s="307"/>
      <c r="N46" s="307"/>
      <c r="O46" s="307"/>
    </row>
    <row r="47" spans="1:20" ht="14.25" customHeight="1">
      <c r="A47" s="236" t="s">
        <v>1408</v>
      </c>
      <c r="B47" s="307"/>
      <c r="C47" s="307"/>
      <c r="D47" s="307"/>
      <c r="E47" s="307"/>
      <c r="F47" s="218"/>
      <c r="G47" s="337"/>
      <c r="H47" s="311"/>
      <c r="I47" s="311"/>
      <c r="J47" s="311"/>
      <c r="K47" s="311"/>
      <c r="L47" s="311"/>
      <c r="M47" s="307"/>
      <c r="N47" s="307"/>
      <c r="O47" s="307"/>
    </row>
    <row r="48" spans="1:20" ht="14.25" customHeight="1">
      <c r="A48" s="236" t="s">
        <v>1409</v>
      </c>
      <c r="B48" s="307"/>
      <c r="C48" s="307"/>
      <c r="D48" s="307"/>
      <c r="E48" s="307"/>
      <c r="F48" s="218"/>
      <c r="G48" s="337"/>
      <c r="H48" s="311"/>
      <c r="I48" s="311"/>
      <c r="J48" s="311"/>
      <c r="K48" s="311"/>
      <c r="L48" s="311"/>
      <c r="M48" s="307"/>
      <c r="N48" s="307"/>
      <c r="O48" s="307"/>
    </row>
    <row r="49" spans="1:20" ht="14.25" customHeight="1">
      <c r="A49" s="307"/>
      <c r="B49" s="307" t="s">
        <v>1412</v>
      </c>
      <c r="C49" s="307"/>
      <c r="D49" s="307"/>
      <c r="E49" s="307"/>
      <c r="F49" s="218"/>
      <c r="G49" s="337"/>
      <c r="H49" s="311"/>
      <c r="I49" s="311"/>
      <c r="J49" s="311"/>
      <c r="K49" s="311"/>
      <c r="L49" s="311"/>
      <c r="M49" s="307"/>
      <c r="N49" s="307"/>
      <c r="O49" s="307"/>
    </row>
    <row r="50" spans="1:20" ht="14.25" customHeight="1">
      <c r="A50" s="307"/>
      <c r="B50" s="307"/>
      <c r="C50" s="307"/>
      <c r="D50" s="307"/>
      <c r="E50" s="307"/>
      <c r="F50" s="218"/>
      <c r="G50" s="337"/>
      <c r="H50" s="311"/>
      <c r="I50" s="311"/>
      <c r="J50" s="311"/>
      <c r="K50" s="311"/>
      <c r="L50" s="311"/>
      <c r="M50" s="307"/>
      <c r="N50" s="307"/>
      <c r="O50" s="307"/>
    </row>
    <row r="51" spans="1:20" ht="15" thickBot="1">
      <c r="A51" s="307"/>
      <c r="B51" s="307" t="s">
        <v>1155</v>
      </c>
      <c r="C51" s="307"/>
      <c r="D51" s="307"/>
      <c r="E51" s="307"/>
      <c r="F51" s="627"/>
      <c r="G51" s="628"/>
      <c r="H51" s="629"/>
      <c r="I51" s="629"/>
      <c r="J51" s="629"/>
      <c r="K51" s="629"/>
      <c r="L51" s="629"/>
      <c r="M51" s="629"/>
      <c r="N51" s="629"/>
      <c r="O51" s="629"/>
      <c r="P51" s="478"/>
      <c r="Q51" s="478"/>
      <c r="R51" s="478"/>
      <c r="S51" s="236"/>
      <c r="T51" s="236"/>
    </row>
    <row r="52" spans="1:20" ht="14.25" customHeight="1">
      <c r="A52" s="307"/>
      <c r="B52" s="1484" t="s">
        <v>1156</v>
      </c>
      <c r="C52" s="1469"/>
      <c r="D52" s="1469"/>
      <c r="E52" s="1471" t="s">
        <v>1179</v>
      </c>
      <c r="F52" s="1488"/>
      <c r="G52" s="1472"/>
      <c r="H52" s="1467" t="s">
        <v>1130</v>
      </c>
      <c r="I52" s="1468"/>
      <c r="J52" s="1467" t="s">
        <v>1142</v>
      </c>
      <c r="K52" s="1469"/>
      <c r="L52" s="1471" t="s">
        <v>1157</v>
      </c>
      <c r="M52" s="1472"/>
      <c r="N52" s="1475" t="s">
        <v>100</v>
      </c>
      <c r="O52" s="1475"/>
      <c r="P52" s="1475"/>
      <c r="Q52" s="1475"/>
      <c r="R52" s="1475"/>
      <c r="S52" s="1475"/>
      <c r="T52" s="1476" t="s">
        <v>683</v>
      </c>
    </row>
    <row r="53" spans="1:20">
      <c r="A53" s="307"/>
      <c r="B53" s="1485"/>
      <c r="C53" s="1470"/>
      <c r="D53" s="1470"/>
      <c r="E53" s="1473"/>
      <c r="F53" s="1489"/>
      <c r="G53" s="1474"/>
      <c r="H53" s="1048"/>
      <c r="I53" s="1049"/>
      <c r="J53" s="1048"/>
      <c r="K53" s="1470"/>
      <c r="L53" s="1473"/>
      <c r="M53" s="1474"/>
      <c r="N53" s="1478" t="s">
        <v>1158</v>
      </c>
      <c r="O53" s="1479"/>
      <c r="P53" s="1478" t="s">
        <v>1159</v>
      </c>
      <c r="Q53" s="1479"/>
      <c r="R53" s="1480" t="s">
        <v>36</v>
      </c>
      <c r="S53" s="1481"/>
      <c r="T53" s="1477"/>
    </row>
    <row r="54" spans="1:20">
      <c r="A54" s="307"/>
      <c r="B54" s="1485"/>
      <c r="C54" s="1470"/>
      <c r="D54" s="1470"/>
      <c r="E54" s="1473"/>
      <c r="F54" s="1489"/>
      <c r="G54" s="1474"/>
      <c r="H54" s="1048"/>
      <c r="I54" s="1049"/>
      <c r="J54" s="1048"/>
      <c r="K54" s="1470"/>
      <c r="L54" s="1473"/>
      <c r="M54" s="1474"/>
      <c r="N54" s="1473"/>
      <c r="O54" s="1474"/>
      <c r="P54" s="1473"/>
      <c r="Q54" s="1474"/>
      <c r="R54" s="256" t="s">
        <v>1160</v>
      </c>
      <c r="S54" s="476"/>
      <c r="T54" s="1477"/>
    </row>
    <row r="55" spans="1:20">
      <c r="A55" s="307"/>
      <c r="B55" s="1486" t="s">
        <v>1161</v>
      </c>
      <c r="C55" s="1487"/>
      <c r="D55" s="1487"/>
      <c r="E55" s="1482" t="s">
        <v>1162</v>
      </c>
      <c r="F55" s="1487"/>
      <c r="G55" s="1483"/>
      <c r="H55" s="480"/>
      <c r="I55" s="473"/>
      <c r="J55" s="1496" t="s">
        <v>1163</v>
      </c>
      <c r="K55" s="1497"/>
      <c r="L55" s="1482" t="s">
        <v>1164</v>
      </c>
      <c r="M55" s="1483"/>
      <c r="N55" s="1482" t="s">
        <v>1165</v>
      </c>
      <c r="O55" s="1483"/>
      <c r="P55" s="1482" t="s">
        <v>1166</v>
      </c>
      <c r="Q55" s="1483"/>
      <c r="R55" s="1482" t="s">
        <v>1167</v>
      </c>
      <c r="S55" s="1483"/>
      <c r="T55" s="1477"/>
    </row>
    <row r="56" spans="1:20" ht="36" customHeight="1">
      <c r="A56" s="307"/>
      <c r="B56" s="1504"/>
      <c r="C56" s="1505"/>
      <c r="D56" s="1506"/>
      <c r="E56" s="1507">
        <v>226000</v>
      </c>
      <c r="F56" s="1508"/>
      <c r="G56" s="1509"/>
      <c r="H56" s="1492"/>
      <c r="I56" s="1493"/>
      <c r="J56" s="1494"/>
      <c r="K56" s="1495"/>
      <c r="L56" s="1490">
        <f>H56*2000</f>
        <v>0</v>
      </c>
      <c r="M56" s="1491"/>
      <c r="N56" s="1490">
        <f>IF(D56&gt;E56,(E56),(D56))</f>
        <v>0</v>
      </c>
      <c r="O56" s="1491"/>
      <c r="P56" s="1490">
        <f>IF(J56&gt;L56,(L56),(J56))</f>
        <v>0</v>
      </c>
      <c r="Q56" s="1491"/>
      <c r="R56" s="1490">
        <f>N56+P56</f>
        <v>0</v>
      </c>
      <c r="S56" s="1491"/>
      <c r="T56" s="631"/>
    </row>
    <row r="57" spans="1:20" ht="21" customHeight="1" thickBot="1">
      <c r="A57" s="307"/>
      <c r="B57" s="632"/>
      <c r="C57" s="633"/>
      <c r="D57" s="634" t="s">
        <v>2</v>
      </c>
      <c r="E57" s="635"/>
      <c r="F57" s="636"/>
      <c r="G57" s="634" t="s">
        <v>2</v>
      </c>
      <c r="H57" s="1500"/>
      <c r="I57" s="1501"/>
      <c r="J57" s="1502" t="s">
        <v>2</v>
      </c>
      <c r="K57" s="1503"/>
      <c r="L57" s="1498" t="s">
        <v>2</v>
      </c>
      <c r="M57" s="1499"/>
      <c r="N57" s="1498" t="s">
        <v>2</v>
      </c>
      <c r="O57" s="1499"/>
      <c r="P57" s="1498" t="s">
        <v>2</v>
      </c>
      <c r="Q57" s="1499"/>
      <c r="R57" s="1498" t="s">
        <v>2</v>
      </c>
      <c r="S57" s="1499"/>
      <c r="T57" s="637"/>
    </row>
    <row r="58" spans="1:20" ht="9" customHeight="1">
      <c r="A58" s="307"/>
      <c r="B58" s="457"/>
      <c r="C58" s="457"/>
      <c r="D58" s="458"/>
      <c r="E58" s="458"/>
      <c r="F58" s="459"/>
      <c r="G58" s="459"/>
      <c r="H58" s="457"/>
      <c r="I58" s="457"/>
      <c r="J58" s="460"/>
      <c r="K58" s="460"/>
      <c r="L58" s="459"/>
      <c r="M58" s="459"/>
      <c r="N58" s="459"/>
      <c r="O58" s="459"/>
      <c r="P58" s="461"/>
      <c r="Q58" s="461"/>
      <c r="R58" s="459"/>
      <c r="S58" s="459"/>
    </row>
    <row r="59" spans="1:20" ht="14.25" customHeight="1">
      <c r="A59" s="216" t="s">
        <v>1410</v>
      </c>
      <c r="B59" s="236"/>
      <c r="C59" s="236"/>
      <c r="D59" s="236"/>
      <c r="E59" s="236"/>
      <c r="F59" s="236"/>
      <c r="G59" s="236"/>
      <c r="H59" s="236"/>
      <c r="I59" s="236"/>
      <c r="J59" s="236"/>
      <c r="K59" s="236"/>
      <c r="L59" s="236"/>
      <c r="M59" s="236"/>
      <c r="N59" s="236"/>
      <c r="O59" s="236"/>
      <c r="P59" s="236"/>
      <c r="Q59" s="236"/>
      <c r="R59" s="236"/>
      <c r="S59" s="236"/>
      <c r="T59" s="216"/>
    </row>
    <row r="60" spans="1:20" ht="14.25" customHeight="1">
      <c r="A60" s="216" t="s">
        <v>1411</v>
      </c>
      <c r="B60" s="236"/>
      <c r="C60" s="236"/>
      <c r="D60" s="236"/>
      <c r="E60" s="236"/>
      <c r="F60" s="236"/>
      <c r="G60" s="236"/>
      <c r="H60" s="236"/>
      <c r="I60" s="236"/>
      <c r="J60" s="236"/>
      <c r="K60" s="236"/>
      <c r="L60" s="236"/>
      <c r="M60" s="236"/>
      <c r="N60" s="236"/>
      <c r="O60" s="236"/>
      <c r="P60" s="236"/>
      <c r="Q60" s="236"/>
      <c r="R60" s="236"/>
      <c r="S60" s="236"/>
      <c r="T60" s="216"/>
    </row>
    <row r="61" spans="1:20" ht="14.25" customHeight="1">
      <c r="A61" s="216" t="s">
        <v>1177</v>
      </c>
      <c r="B61" s="236"/>
      <c r="C61" s="236"/>
      <c r="D61" s="236"/>
      <c r="E61" s="236"/>
      <c r="F61" s="236"/>
      <c r="G61" s="236"/>
      <c r="H61" s="236"/>
      <c r="I61" s="236"/>
      <c r="J61" s="236"/>
      <c r="K61" s="236"/>
      <c r="L61" s="236"/>
      <c r="M61" s="236"/>
      <c r="N61" s="236"/>
      <c r="O61" s="236"/>
      <c r="P61" s="236"/>
      <c r="Q61" s="236"/>
      <c r="R61" s="236"/>
      <c r="S61" s="236"/>
      <c r="T61" s="216"/>
    </row>
    <row r="62" spans="1:20" ht="14.25" customHeight="1">
      <c r="A62" s="216" t="s">
        <v>1178</v>
      </c>
      <c r="B62" s="236"/>
      <c r="E62" s="236"/>
      <c r="F62" s="236"/>
      <c r="G62" s="236"/>
      <c r="H62" s="236"/>
      <c r="I62" s="236"/>
      <c r="J62" s="236"/>
      <c r="K62" s="236"/>
      <c r="L62" s="236"/>
      <c r="M62" s="236"/>
      <c r="N62" s="236"/>
      <c r="O62" s="236"/>
      <c r="P62" s="236"/>
      <c r="Q62" s="236"/>
      <c r="R62" s="236"/>
      <c r="S62" s="236"/>
      <c r="T62" s="216"/>
    </row>
    <row r="63" spans="1:20" ht="14.25" customHeight="1">
      <c r="A63" s="216"/>
      <c r="B63" s="236"/>
      <c r="C63" s="236"/>
      <c r="E63" s="236"/>
      <c r="F63" s="236"/>
      <c r="G63" s="236"/>
      <c r="H63" s="236"/>
      <c r="I63" s="236"/>
      <c r="J63" s="236"/>
      <c r="K63" s="236"/>
      <c r="L63" s="236"/>
      <c r="M63" s="236"/>
      <c r="N63" s="236"/>
      <c r="O63" s="630"/>
      <c r="Q63" s="630"/>
      <c r="R63" s="630"/>
      <c r="S63" s="236"/>
      <c r="T63" s="216"/>
    </row>
    <row r="64" spans="1:20" ht="14.25" customHeight="1">
      <c r="A64" s="216"/>
      <c r="B64" s="236"/>
      <c r="C64" s="236"/>
      <c r="D64" s="236"/>
      <c r="E64" s="236"/>
      <c r="F64" s="236"/>
      <c r="G64" s="236"/>
      <c r="I64" s="236"/>
      <c r="J64" s="236"/>
      <c r="K64" s="236"/>
      <c r="L64" s="236"/>
      <c r="M64" s="236"/>
      <c r="N64" s="236"/>
      <c r="O64" s="236"/>
      <c r="P64" s="236"/>
      <c r="Q64" s="236"/>
      <c r="R64" s="236"/>
      <c r="S64" s="236"/>
      <c r="T64" s="216"/>
    </row>
    <row r="65" spans="1:20" ht="14.25" customHeight="1" thickBot="1">
      <c r="A65" s="307"/>
      <c r="B65" s="307" t="s">
        <v>1168</v>
      </c>
      <c r="C65" s="307"/>
      <c r="D65" s="307"/>
      <c r="E65" s="307"/>
      <c r="F65" s="627"/>
      <c r="G65" s="628"/>
      <c r="H65" s="629"/>
      <c r="I65" s="629"/>
      <c r="J65" s="629"/>
      <c r="K65" s="629"/>
      <c r="L65" s="629"/>
      <c r="M65" s="629"/>
      <c r="N65" s="629"/>
      <c r="O65" s="629"/>
      <c r="P65" s="478"/>
      <c r="Q65" s="478"/>
      <c r="R65" s="478"/>
      <c r="S65" s="236"/>
      <c r="T65" s="236"/>
    </row>
    <row r="66" spans="1:20" ht="14.25" customHeight="1">
      <c r="A66" s="307"/>
      <c r="B66" s="1484" t="s">
        <v>1180</v>
      </c>
      <c r="C66" s="1469"/>
      <c r="D66" s="1469"/>
      <c r="E66" s="1471" t="s">
        <v>1181</v>
      </c>
      <c r="F66" s="1488"/>
      <c r="G66" s="1472"/>
      <c r="H66" s="1467" t="s">
        <v>1130</v>
      </c>
      <c r="I66" s="1468"/>
      <c r="J66" s="1467" t="s">
        <v>1142</v>
      </c>
      <c r="K66" s="1469"/>
      <c r="L66" s="1471" t="s">
        <v>1157</v>
      </c>
      <c r="M66" s="1472"/>
      <c r="N66" s="1475" t="s">
        <v>100</v>
      </c>
      <c r="O66" s="1475"/>
      <c r="P66" s="1475"/>
      <c r="Q66" s="1475"/>
      <c r="R66" s="1475"/>
      <c r="S66" s="1475"/>
      <c r="T66" s="1476" t="s">
        <v>683</v>
      </c>
    </row>
    <row r="67" spans="1:20">
      <c r="A67" s="307"/>
      <c r="B67" s="1485"/>
      <c r="C67" s="1470"/>
      <c r="D67" s="1470"/>
      <c r="E67" s="1473"/>
      <c r="F67" s="1489"/>
      <c r="G67" s="1474"/>
      <c r="H67" s="1048"/>
      <c r="I67" s="1049"/>
      <c r="J67" s="1048"/>
      <c r="K67" s="1470"/>
      <c r="L67" s="1473"/>
      <c r="M67" s="1474"/>
      <c r="N67" s="1478" t="s">
        <v>1169</v>
      </c>
      <c r="O67" s="1479"/>
      <c r="P67" s="1478" t="s">
        <v>1159</v>
      </c>
      <c r="Q67" s="1479"/>
      <c r="R67" s="1480" t="s">
        <v>36</v>
      </c>
      <c r="S67" s="1481"/>
      <c r="T67" s="1477"/>
    </row>
    <row r="68" spans="1:20">
      <c r="A68" s="307"/>
      <c r="B68" s="1485"/>
      <c r="C68" s="1470"/>
      <c r="D68" s="1470"/>
      <c r="E68" s="1473"/>
      <c r="F68" s="1489"/>
      <c r="G68" s="1474"/>
      <c r="H68" s="1048"/>
      <c r="I68" s="1049"/>
      <c r="J68" s="1048"/>
      <c r="K68" s="1470"/>
      <c r="L68" s="1473"/>
      <c r="M68" s="1474"/>
      <c r="N68" s="1473"/>
      <c r="O68" s="1474"/>
      <c r="P68" s="1473"/>
      <c r="Q68" s="1474"/>
      <c r="R68" s="256" t="s">
        <v>1160</v>
      </c>
      <c r="S68" s="476"/>
      <c r="T68" s="1477"/>
    </row>
    <row r="69" spans="1:20">
      <c r="A69" s="307"/>
      <c r="B69" s="1486" t="s">
        <v>1161</v>
      </c>
      <c r="C69" s="1487"/>
      <c r="D69" s="1487"/>
      <c r="E69" s="1482" t="s">
        <v>1162</v>
      </c>
      <c r="F69" s="1487"/>
      <c r="G69" s="1483"/>
      <c r="H69" s="480"/>
      <c r="I69" s="473"/>
      <c r="J69" s="1496" t="s">
        <v>1170</v>
      </c>
      <c r="K69" s="1497"/>
      <c r="L69" s="1482" t="s">
        <v>329</v>
      </c>
      <c r="M69" s="1483"/>
      <c r="N69" s="1482" t="s">
        <v>1171</v>
      </c>
      <c r="O69" s="1483"/>
      <c r="P69" s="1482" t="s">
        <v>1172</v>
      </c>
      <c r="Q69" s="1483"/>
      <c r="R69" s="1482" t="s">
        <v>1173</v>
      </c>
      <c r="S69" s="1483"/>
      <c r="T69" s="1477"/>
    </row>
    <row r="70" spans="1:20" ht="36" customHeight="1">
      <c r="A70" s="307"/>
      <c r="B70" s="1504"/>
      <c r="C70" s="1505"/>
      <c r="D70" s="1506"/>
      <c r="E70" s="1507">
        <v>2873000</v>
      </c>
      <c r="F70" s="1508"/>
      <c r="G70" s="1509"/>
      <c r="H70" s="1492"/>
      <c r="I70" s="1493"/>
      <c r="J70" s="1494"/>
      <c r="K70" s="1495"/>
      <c r="L70" s="1490">
        <f>H70*34000</f>
        <v>0</v>
      </c>
      <c r="M70" s="1491"/>
      <c r="N70" s="1490">
        <f>IF(D70&gt;E70,(E70),(D70))</f>
        <v>0</v>
      </c>
      <c r="O70" s="1491"/>
      <c r="P70" s="1490">
        <f>IF(J70&gt;L70,(L70),(J70))</f>
        <v>0</v>
      </c>
      <c r="Q70" s="1491"/>
      <c r="R70" s="1490">
        <f>N70+P70</f>
        <v>0</v>
      </c>
      <c r="S70" s="1491"/>
      <c r="T70" s="631"/>
    </row>
    <row r="71" spans="1:20" ht="21" customHeight="1" thickBot="1">
      <c r="A71" s="307"/>
      <c r="B71" s="632"/>
      <c r="C71" s="633"/>
      <c r="D71" s="634" t="s">
        <v>2</v>
      </c>
      <c r="E71" s="635"/>
      <c r="F71" s="636"/>
      <c r="G71" s="634" t="s">
        <v>2</v>
      </c>
      <c r="H71" s="1500"/>
      <c r="I71" s="1501"/>
      <c r="J71" s="1502" t="s">
        <v>2</v>
      </c>
      <c r="K71" s="1503"/>
      <c r="L71" s="1498" t="s">
        <v>2</v>
      </c>
      <c r="M71" s="1499"/>
      <c r="N71" s="1498" t="s">
        <v>2</v>
      </c>
      <c r="O71" s="1499"/>
      <c r="P71" s="1498" t="s">
        <v>2</v>
      </c>
      <c r="Q71" s="1499"/>
      <c r="R71" s="1498" t="s">
        <v>2</v>
      </c>
      <c r="S71" s="1499"/>
      <c r="T71" s="637"/>
    </row>
    <row r="72" spans="1:20">
      <c r="A72" s="307"/>
      <c r="B72" s="457"/>
      <c r="C72" s="457"/>
      <c r="D72" s="458"/>
      <c r="E72" s="458"/>
      <c r="F72" s="459"/>
      <c r="G72" s="459"/>
      <c r="H72" s="457"/>
      <c r="I72" s="457"/>
      <c r="J72" s="460"/>
      <c r="K72" s="460"/>
      <c r="L72" s="459"/>
      <c r="M72" s="459"/>
      <c r="N72" s="459"/>
      <c r="O72" s="459"/>
      <c r="P72" s="461"/>
      <c r="Q72" s="461"/>
      <c r="R72" s="459"/>
      <c r="S72" s="459"/>
    </row>
    <row r="73" spans="1:20">
      <c r="A73" s="216" t="s">
        <v>1410</v>
      </c>
      <c r="B73" s="236"/>
      <c r="C73" s="236"/>
      <c r="D73" s="236"/>
      <c r="E73" s="236"/>
      <c r="F73" s="236"/>
      <c r="G73" s="236"/>
      <c r="H73" s="236"/>
      <c r="I73" s="236"/>
      <c r="J73" s="236"/>
      <c r="K73" s="236"/>
      <c r="L73" s="236"/>
      <c r="M73" s="236"/>
      <c r="N73" s="236"/>
      <c r="O73" s="236"/>
      <c r="P73" s="236"/>
      <c r="Q73" s="236"/>
      <c r="R73" s="236"/>
      <c r="S73" s="236"/>
      <c r="T73" s="216"/>
    </row>
    <row r="74" spans="1:20">
      <c r="A74" s="216" t="s">
        <v>1411</v>
      </c>
      <c r="B74" s="236"/>
      <c r="C74" s="236"/>
      <c r="D74" s="236"/>
      <c r="E74" s="236"/>
      <c r="F74" s="236"/>
      <c r="G74" s="236"/>
      <c r="H74" s="236"/>
      <c r="I74" s="236"/>
      <c r="J74" s="236"/>
      <c r="K74" s="236"/>
      <c r="L74" s="236"/>
      <c r="M74" s="236"/>
      <c r="N74" s="236"/>
      <c r="O74" s="236"/>
      <c r="P74" s="236"/>
      <c r="Q74" s="236"/>
      <c r="R74" s="236"/>
      <c r="S74" s="236"/>
      <c r="T74" s="216"/>
    </row>
    <row r="75" spans="1:20">
      <c r="A75" s="216" t="s">
        <v>1177</v>
      </c>
      <c r="B75" s="236"/>
      <c r="C75" s="236"/>
      <c r="D75" s="236"/>
      <c r="E75" s="236"/>
      <c r="F75" s="236"/>
      <c r="G75" s="236"/>
      <c r="H75" s="236"/>
      <c r="I75" s="236"/>
      <c r="J75" s="236"/>
      <c r="K75" s="236"/>
      <c r="L75" s="236"/>
      <c r="M75" s="236"/>
      <c r="N75" s="236"/>
      <c r="O75" s="236"/>
      <c r="P75" s="236"/>
      <c r="Q75" s="236"/>
      <c r="R75" s="236"/>
      <c r="S75" s="236"/>
      <c r="T75" s="216"/>
    </row>
    <row r="76" spans="1:20">
      <c r="A76" s="216" t="s">
        <v>1178</v>
      </c>
      <c r="B76" s="236"/>
      <c r="E76" s="236"/>
      <c r="F76" s="236"/>
      <c r="G76" s="236"/>
      <c r="H76" s="236"/>
      <c r="I76" s="236"/>
      <c r="J76" s="236"/>
      <c r="K76" s="236"/>
      <c r="L76" s="236"/>
      <c r="M76" s="236"/>
      <c r="N76" s="236"/>
      <c r="O76" s="236"/>
      <c r="P76" s="236"/>
      <c r="Q76" s="236"/>
      <c r="R76" s="236"/>
      <c r="S76" s="236"/>
      <c r="T76" s="216"/>
    </row>
  </sheetData>
  <mergeCells count="90">
    <mergeCell ref="H66:I68"/>
    <mergeCell ref="E55:G55"/>
    <mergeCell ref="B56:D56"/>
    <mergeCell ref="E56:G56"/>
    <mergeCell ref="P70:Q70"/>
    <mergeCell ref="B66:D68"/>
    <mergeCell ref="E66:G68"/>
    <mergeCell ref="B69:D69"/>
    <mergeCell ref="E69:G69"/>
    <mergeCell ref="B70:D70"/>
    <mergeCell ref="E70:G70"/>
    <mergeCell ref="R71:S71"/>
    <mergeCell ref="P69:Q69"/>
    <mergeCell ref="R69:S69"/>
    <mergeCell ref="H71:I71"/>
    <mergeCell ref="J71:K71"/>
    <mergeCell ref="L71:M71"/>
    <mergeCell ref="N71:O71"/>
    <mergeCell ref="P71:Q71"/>
    <mergeCell ref="R70:S70"/>
    <mergeCell ref="H70:I70"/>
    <mergeCell ref="J70:K70"/>
    <mergeCell ref="L70:M70"/>
    <mergeCell ref="N70:O70"/>
    <mergeCell ref="T66:T69"/>
    <mergeCell ref="N67:O68"/>
    <mergeCell ref="P67:Q68"/>
    <mergeCell ref="R67:S67"/>
    <mergeCell ref="J69:K69"/>
    <mergeCell ref="L69:M69"/>
    <mergeCell ref="N69:O69"/>
    <mergeCell ref="J66:K68"/>
    <mergeCell ref="L66:M68"/>
    <mergeCell ref="N66:S66"/>
    <mergeCell ref="R57:S57"/>
    <mergeCell ref="H57:I57"/>
    <mergeCell ref="J57:K57"/>
    <mergeCell ref="L57:M57"/>
    <mergeCell ref="N57:O57"/>
    <mergeCell ref="P57:Q57"/>
    <mergeCell ref="R56:S56"/>
    <mergeCell ref="P55:Q55"/>
    <mergeCell ref="R55:S55"/>
    <mergeCell ref="H56:I56"/>
    <mergeCell ref="J56:K56"/>
    <mergeCell ref="L56:M56"/>
    <mergeCell ref="N56:O56"/>
    <mergeCell ref="P56:Q56"/>
    <mergeCell ref="J55:K55"/>
    <mergeCell ref="L55:M55"/>
    <mergeCell ref="B39:E39"/>
    <mergeCell ref="F39:T39"/>
    <mergeCell ref="B40:E40"/>
    <mergeCell ref="F40:T40"/>
    <mergeCell ref="H52:I54"/>
    <mergeCell ref="J52:K54"/>
    <mergeCell ref="L52:M54"/>
    <mergeCell ref="N52:S52"/>
    <mergeCell ref="T52:T55"/>
    <mergeCell ref="N53:O54"/>
    <mergeCell ref="P53:Q54"/>
    <mergeCell ref="R53:S53"/>
    <mergeCell ref="N55:O55"/>
    <mergeCell ref="B52:D54"/>
    <mergeCell ref="B55:D55"/>
    <mergeCell ref="E52:G54"/>
    <mergeCell ref="B37:E37"/>
    <mergeCell ref="F37:K37"/>
    <mergeCell ref="L37:N37"/>
    <mergeCell ref="O37:T37"/>
    <mergeCell ref="B38:E38"/>
    <mergeCell ref="F38:K38"/>
    <mergeCell ref="L38:N38"/>
    <mergeCell ref="O38:T38"/>
    <mergeCell ref="F15:J15"/>
    <mergeCell ref="K15:R15"/>
    <mergeCell ref="A18:P18"/>
    <mergeCell ref="E20:I20"/>
    <mergeCell ref="B36:E36"/>
    <mergeCell ref="F36:K36"/>
    <mergeCell ref="L36:N36"/>
    <mergeCell ref="O36:T36"/>
    <mergeCell ref="G31:L31"/>
    <mergeCell ref="A2:T2"/>
    <mergeCell ref="A3:T3"/>
    <mergeCell ref="F12:J12"/>
    <mergeCell ref="K12:R14"/>
    <mergeCell ref="F13:J13"/>
    <mergeCell ref="F14:J14"/>
    <mergeCell ref="S14:T14"/>
  </mergeCells>
  <phoneticPr fontId="3"/>
  <pageMargins left="0.78740157480314965" right="0.15748031496062992" top="0.59055118110236227" bottom="0.59055118110236227" header="0.51181102362204722" footer="0.51181102362204722"/>
  <pageSetup paperSize="9" orientation="portrait" blackAndWhite="1" horizontalDpi="200" verticalDpi="200" r:id="rId1"/>
  <headerFooter alignWithMargins="0"/>
  <rowBreaks count="1" manualBreakCount="1">
    <brk id="48" max="19" man="1"/>
  </rowBreaks>
  <colBreaks count="1" manualBreakCount="1">
    <brk id="25" max="42" man="1"/>
  </colBreaks>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T52"/>
  <sheetViews>
    <sheetView view="pageBreakPreview" topLeftCell="A40" zoomScaleNormal="100" zoomScaleSheetLayoutView="100" workbookViewId="0">
      <selection activeCell="R5" sqref="R5"/>
    </sheetView>
  </sheetViews>
  <sheetFormatPr defaultColWidth="5.875" defaultRowHeight="14.25"/>
  <cols>
    <col min="1" max="14" width="5.875" style="114"/>
    <col min="15" max="15" width="10" style="114" customWidth="1"/>
    <col min="16" max="16384" width="5.875" style="114"/>
  </cols>
  <sheetData>
    <row r="1" spans="1:20">
      <c r="O1" s="138" t="s">
        <v>699</v>
      </c>
    </row>
    <row r="2" spans="1:20">
      <c r="O2" s="138"/>
    </row>
    <row r="3" spans="1:20" ht="28.5">
      <c r="A3" s="921" t="s">
        <v>691</v>
      </c>
      <c r="B3" s="921"/>
      <c r="C3" s="921"/>
      <c r="D3" s="921"/>
      <c r="E3" s="921"/>
      <c r="F3" s="921"/>
      <c r="G3" s="921"/>
      <c r="H3" s="921"/>
      <c r="I3" s="921"/>
      <c r="J3" s="921"/>
      <c r="K3" s="921"/>
      <c r="L3" s="921"/>
      <c r="M3" s="921"/>
      <c r="N3" s="921"/>
      <c r="O3" s="921"/>
      <c r="P3" s="724"/>
      <c r="Q3" s="724"/>
      <c r="R3" s="724"/>
      <c r="S3" s="724"/>
      <c r="T3" s="724"/>
    </row>
    <row r="5" spans="1:20">
      <c r="L5" s="303" t="s">
        <v>1346</v>
      </c>
      <c r="M5" s="162"/>
      <c r="N5" s="162"/>
      <c r="O5" s="143"/>
    </row>
    <row r="7" spans="1:20">
      <c r="A7" s="114" t="s">
        <v>613</v>
      </c>
      <c r="O7" s="192"/>
    </row>
    <row r="9" spans="1:20">
      <c r="F9" s="114" t="str">
        <f>入力シート!C1</f>
        <v>令和4年7月10日執行参議院青森県選挙区選出議員選挙</v>
      </c>
      <c r="J9" s="292"/>
      <c r="K9" s="292"/>
    </row>
    <row r="11" spans="1:20">
      <c r="H11" s="138" t="s">
        <v>544</v>
      </c>
      <c r="J11" s="144">
        <f>入力シート!C8</f>
        <v>0</v>
      </c>
      <c r="K11" s="141"/>
      <c r="L11" s="141">
        <f>入力シート!C10</f>
        <v>0</v>
      </c>
    </row>
    <row r="13" spans="1:20">
      <c r="A13" s="114" t="s">
        <v>265</v>
      </c>
    </row>
    <row r="14" spans="1:20" ht="14.25" customHeight="1">
      <c r="A14" s="116"/>
      <c r="B14" s="116"/>
      <c r="C14" s="116"/>
      <c r="D14" s="116"/>
      <c r="E14" s="116"/>
      <c r="F14" s="193"/>
      <c r="G14" s="116"/>
      <c r="H14" s="116"/>
      <c r="I14" s="116"/>
      <c r="J14" s="116"/>
      <c r="K14" s="116"/>
      <c r="L14" s="116"/>
      <c r="M14" s="116"/>
      <c r="N14" s="116"/>
    </row>
    <row r="15" spans="1:20" ht="14.25" customHeight="1">
      <c r="A15" s="1579" t="s">
        <v>589</v>
      </c>
      <c r="B15" s="1579"/>
      <c r="C15" s="1579"/>
      <c r="D15" s="1579"/>
      <c r="E15" s="1579"/>
      <c r="F15" s="1579"/>
      <c r="G15" s="1579"/>
      <c r="H15" s="1579"/>
      <c r="I15" s="1579"/>
      <c r="J15" s="1579"/>
      <c r="K15" s="1579"/>
      <c r="L15" s="1579"/>
      <c r="M15" s="1579"/>
      <c r="N15" s="1579"/>
      <c r="O15" s="1579"/>
    </row>
    <row r="16" spans="1:20" ht="14.25" customHeight="1">
      <c r="A16" s="194"/>
      <c r="B16" s="194"/>
      <c r="C16" s="194"/>
      <c r="D16" s="194"/>
      <c r="E16" s="194"/>
      <c r="F16" s="194"/>
      <c r="G16" s="194"/>
      <c r="H16" s="194"/>
      <c r="I16" s="194"/>
      <c r="J16" s="194"/>
      <c r="K16" s="194"/>
      <c r="L16" s="194"/>
      <c r="M16" s="194"/>
      <c r="N16" s="194"/>
    </row>
    <row r="17" spans="1:15" ht="14.25" customHeight="1">
      <c r="A17" s="116" t="s">
        <v>701</v>
      </c>
      <c r="B17" s="116"/>
      <c r="C17" s="116"/>
      <c r="D17" s="116"/>
      <c r="E17" s="116"/>
      <c r="F17" s="116"/>
      <c r="G17" s="116"/>
      <c r="H17" s="116"/>
      <c r="I17" s="116"/>
      <c r="K17" s="116"/>
      <c r="L17" s="116"/>
      <c r="M17" s="116"/>
      <c r="N17" s="116"/>
    </row>
    <row r="18" spans="1:15" ht="14.25" customHeight="1">
      <c r="A18" s="116"/>
      <c r="B18" s="116"/>
      <c r="C18" s="116"/>
      <c r="D18" s="116"/>
      <c r="E18" s="116"/>
      <c r="F18" s="116"/>
      <c r="G18" s="195"/>
      <c r="H18" s="116"/>
      <c r="I18" s="116"/>
      <c r="J18" s="116"/>
      <c r="K18" s="116"/>
      <c r="L18" s="116"/>
      <c r="M18" s="116"/>
      <c r="N18" s="116"/>
    </row>
    <row r="19" spans="1:15" ht="14.25" customHeight="1">
      <c r="A19" s="1029" t="s">
        <v>702</v>
      </c>
      <c r="B19" s="1030"/>
      <c r="C19" s="1031"/>
      <c r="D19" s="1513" t="s">
        <v>396</v>
      </c>
      <c r="E19" s="1514"/>
      <c r="F19" s="1514"/>
      <c r="G19" s="1514"/>
      <c r="H19" s="1540"/>
      <c r="I19" s="1029" t="s">
        <v>704</v>
      </c>
      <c r="J19" s="1030"/>
      <c r="K19" s="1030"/>
      <c r="L19" s="1030"/>
      <c r="M19" s="1030"/>
      <c r="N19" s="1031"/>
      <c r="O19" s="1510" t="s">
        <v>683</v>
      </c>
    </row>
    <row r="20" spans="1:15" ht="14.25" customHeight="1">
      <c r="A20" s="1578"/>
      <c r="B20" s="1579"/>
      <c r="C20" s="1521"/>
      <c r="D20" s="1515"/>
      <c r="E20" s="1516"/>
      <c r="F20" s="1516"/>
      <c r="G20" s="1516"/>
      <c r="H20" s="1541"/>
      <c r="I20" s="1032"/>
      <c r="J20" s="1033"/>
      <c r="K20" s="1033"/>
      <c r="L20" s="1033"/>
      <c r="M20" s="1033"/>
      <c r="N20" s="1034"/>
      <c r="O20" s="1511"/>
    </row>
    <row r="21" spans="1:15" ht="14.25" customHeight="1">
      <c r="A21" s="1578"/>
      <c r="B21" s="1579"/>
      <c r="C21" s="1521"/>
      <c r="D21" s="1515"/>
      <c r="E21" s="1516"/>
      <c r="F21" s="1516"/>
      <c r="G21" s="1516"/>
      <c r="H21" s="1541"/>
      <c r="I21" s="1029" t="s">
        <v>703</v>
      </c>
      <c r="J21" s="1030"/>
      <c r="K21" s="1031"/>
      <c r="L21" s="1571" t="s">
        <v>388</v>
      </c>
      <c r="M21" s="1584"/>
      <c r="N21" s="1572"/>
      <c r="O21" s="1511"/>
    </row>
    <row r="22" spans="1:15" ht="14.25" customHeight="1">
      <c r="A22" s="1032"/>
      <c r="B22" s="1033"/>
      <c r="C22" s="1034"/>
      <c r="D22" s="1515"/>
      <c r="E22" s="1516"/>
      <c r="F22" s="1516"/>
      <c r="G22" s="1516"/>
      <c r="H22" s="1541"/>
      <c r="I22" s="1032"/>
      <c r="J22" s="1033"/>
      <c r="K22" s="1034"/>
      <c r="L22" s="1573"/>
      <c r="M22" s="1585"/>
      <c r="N22" s="1574"/>
      <c r="O22" s="1512"/>
    </row>
    <row r="23" spans="1:15" ht="18.75" customHeight="1">
      <c r="A23" s="180"/>
      <c r="B23" s="116"/>
      <c r="C23" s="181"/>
      <c r="D23" s="1522"/>
      <c r="E23" s="1523"/>
      <c r="F23" s="1523"/>
      <c r="G23" s="1523"/>
      <c r="H23" s="1524"/>
      <c r="I23" s="1522"/>
      <c r="J23" s="1523"/>
      <c r="K23" s="1524"/>
      <c r="L23" s="1531"/>
      <c r="M23" s="1532"/>
      <c r="N23" s="1533"/>
      <c r="O23" s="1510"/>
    </row>
    <row r="24" spans="1:15" ht="18.75" customHeight="1">
      <c r="A24" s="1566" t="s">
        <v>1413</v>
      </c>
      <c r="B24" s="1567"/>
      <c r="C24" s="1568"/>
      <c r="D24" s="1525"/>
      <c r="E24" s="1526"/>
      <c r="F24" s="1526"/>
      <c r="G24" s="1526"/>
      <c r="H24" s="1527"/>
      <c r="I24" s="1525"/>
      <c r="J24" s="1526"/>
      <c r="K24" s="1527"/>
      <c r="L24" s="1534"/>
      <c r="M24" s="1535"/>
      <c r="N24" s="1536"/>
      <c r="O24" s="1511"/>
    </row>
    <row r="25" spans="1:15" ht="18.75" customHeight="1">
      <c r="A25" s="182"/>
      <c r="B25" s="158"/>
      <c r="C25" s="183"/>
      <c r="D25" s="1528"/>
      <c r="E25" s="1529"/>
      <c r="F25" s="1529"/>
      <c r="G25" s="1529"/>
      <c r="H25" s="1530"/>
      <c r="I25" s="1528"/>
      <c r="J25" s="1529"/>
      <c r="K25" s="1530"/>
      <c r="L25" s="1537"/>
      <c r="M25" s="1538"/>
      <c r="N25" s="1539"/>
      <c r="O25" s="1512"/>
    </row>
    <row r="26" spans="1:15">
      <c r="A26" s="116"/>
      <c r="B26" s="116"/>
      <c r="C26" s="116"/>
      <c r="D26" s="116"/>
      <c r="E26" s="116"/>
      <c r="F26" s="116"/>
      <c r="G26" s="116"/>
      <c r="H26" s="116"/>
      <c r="I26" s="116"/>
      <c r="J26" s="116"/>
      <c r="K26" s="116"/>
      <c r="L26" s="116"/>
      <c r="M26" s="116"/>
      <c r="N26" s="116"/>
    </row>
    <row r="27" spans="1:15">
      <c r="A27" s="116" t="s">
        <v>705</v>
      </c>
      <c r="B27" s="116"/>
      <c r="C27" s="116"/>
      <c r="D27" s="116"/>
      <c r="E27" s="116"/>
      <c r="G27" s="116"/>
      <c r="H27" s="116"/>
      <c r="I27" s="116"/>
      <c r="J27" s="116"/>
      <c r="K27" s="116"/>
      <c r="L27" s="116"/>
      <c r="M27" s="116"/>
      <c r="N27" s="116"/>
    </row>
    <row r="28" spans="1:15" s="157" customFormat="1" ht="14.25" customHeight="1">
      <c r="A28" s="196"/>
      <c r="B28" s="196"/>
      <c r="C28" s="196"/>
      <c r="D28" s="196"/>
      <c r="E28" s="196"/>
      <c r="F28" s="196"/>
      <c r="G28" s="196"/>
      <c r="H28" s="196"/>
      <c r="I28" s="196"/>
      <c r="J28" s="196"/>
      <c r="K28" s="196"/>
      <c r="L28" s="196"/>
      <c r="M28" s="196"/>
      <c r="N28" s="196"/>
    </row>
    <row r="29" spans="1:15" s="157" customFormat="1" ht="14.25" customHeight="1">
      <c r="A29" s="197"/>
      <c r="B29" s="198" t="s">
        <v>0</v>
      </c>
      <c r="C29" s="1029" t="s">
        <v>702</v>
      </c>
      <c r="D29" s="1030"/>
      <c r="E29" s="1031"/>
      <c r="F29" s="1513" t="s">
        <v>396</v>
      </c>
      <c r="G29" s="1514"/>
      <c r="H29" s="1514"/>
      <c r="I29" s="1514"/>
      <c r="J29" s="1514"/>
      <c r="K29" s="1029" t="s">
        <v>704</v>
      </c>
      <c r="L29" s="1030"/>
      <c r="M29" s="1030"/>
      <c r="N29" s="1031"/>
      <c r="O29" s="1031" t="s">
        <v>683</v>
      </c>
    </row>
    <row r="30" spans="1:15" s="157" customFormat="1" ht="14.25" customHeight="1">
      <c r="A30" s="199"/>
      <c r="B30" s="200"/>
      <c r="C30" s="1578"/>
      <c r="D30" s="1579"/>
      <c r="E30" s="1521"/>
      <c r="F30" s="1515"/>
      <c r="G30" s="1516"/>
      <c r="H30" s="1516"/>
      <c r="I30" s="1516"/>
      <c r="J30" s="1516"/>
      <c r="K30" s="1032"/>
      <c r="L30" s="1033"/>
      <c r="M30" s="1033"/>
      <c r="N30" s="1034"/>
      <c r="O30" s="1521"/>
    </row>
    <row r="31" spans="1:15" s="157" customFormat="1" ht="14.25" customHeight="1">
      <c r="A31" s="199" t="s">
        <v>1</v>
      </c>
      <c r="B31" s="201"/>
      <c r="C31" s="1578"/>
      <c r="D31" s="1579"/>
      <c r="E31" s="1521"/>
      <c r="F31" s="1515"/>
      <c r="G31" s="1516"/>
      <c r="H31" s="1516"/>
      <c r="I31" s="1516"/>
      <c r="J31" s="1516"/>
      <c r="K31" s="1517" t="s">
        <v>706</v>
      </c>
      <c r="L31" s="1518"/>
      <c r="M31" s="1571" t="s">
        <v>389</v>
      </c>
      <c r="N31" s="1572"/>
      <c r="O31" s="1521"/>
    </row>
    <row r="32" spans="1:15" s="157" customFormat="1" ht="14.25" customHeight="1">
      <c r="A32" s="202"/>
      <c r="B32" s="203"/>
      <c r="C32" s="1032"/>
      <c r="D32" s="1033"/>
      <c r="E32" s="1034"/>
      <c r="F32" s="1515"/>
      <c r="G32" s="1516"/>
      <c r="H32" s="1516"/>
      <c r="I32" s="1516"/>
      <c r="J32" s="1516"/>
      <c r="K32" s="1519"/>
      <c r="L32" s="1520"/>
      <c r="M32" s="1573"/>
      <c r="N32" s="1574"/>
      <c r="O32" s="1034"/>
    </row>
    <row r="33" spans="1:15" s="157" customFormat="1" ht="19.5" customHeight="1">
      <c r="A33" s="1580" t="s">
        <v>278</v>
      </c>
      <c r="B33" s="1581"/>
      <c r="C33" s="1545"/>
      <c r="D33" s="1546"/>
      <c r="E33" s="1547"/>
      <c r="F33" s="1554"/>
      <c r="G33" s="1575"/>
      <c r="H33" s="1575"/>
      <c r="I33" s="1575"/>
      <c r="J33" s="1555"/>
      <c r="K33" s="1554"/>
      <c r="L33" s="1555"/>
      <c r="M33" s="1560"/>
      <c r="N33" s="1561"/>
      <c r="O33" s="1542"/>
    </row>
    <row r="34" spans="1:15" s="157" customFormat="1" ht="19.5" customHeight="1">
      <c r="A34" s="1580"/>
      <c r="B34" s="1581"/>
      <c r="C34" s="1548"/>
      <c r="D34" s="1549"/>
      <c r="E34" s="1550"/>
      <c r="F34" s="1556"/>
      <c r="G34" s="1576"/>
      <c r="H34" s="1576"/>
      <c r="I34" s="1576"/>
      <c r="J34" s="1557"/>
      <c r="K34" s="1556"/>
      <c r="L34" s="1557"/>
      <c r="M34" s="1562"/>
      <c r="N34" s="1563"/>
      <c r="O34" s="1543"/>
    </row>
    <row r="35" spans="1:15" s="157" customFormat="1" ht="19.5" customHeight="1">
      <c r="A35" s="1580"/>
      <c r="B35" s="1581"/>
      <c r="C35" s="1551"/>
      <c r="D35" s="1552"/>
      <c r="E35" s="1553"/>
      <c r="F35" s="1558"/>
      <c r="G35" s="1577"/>
      <c r="H35" s="1577"/>
      <c r="I35" s="1577"/>
      <c r="J35" s="1559"/>
      <c r="K35" s="1558"/>
      <c r="L35" s="1559"/>
      <c r="M35" s="1564"/>
      <c r="N35" s="1565"/>
      <c r="O35" s="1544"/>
    </row>
    <row r="36" spans="1:15" s="157" customFormat="1" ht="19.5" customHeight="1">
      <c r="A36" s="1569" t="s">
        <v>3</v>
      </c>
      <c r="B36" s="1570"/>
      <c r="C36" s="1545"/>
      <c r="D36" s="1546"/>
      <c r="E36" s="1547"/>
      <c r="F36" s="1582"/>
      <c r="G36" s="1575"/>
      <c r="H36" s="1575"/>
      <c r="I36" s="1575"/>
      <c r="J36" s="1555"/>
      <c r="K36" s="1583"/>
      <c r="L36" s="1555"/>
      <c r="M36" s="1560"/>
      <c r="N36" s="1561"/>
      <c r="O36" s="1542"/>
    </row>
    <row r="37" spans="1:15" s="157" customFormat="1" ht="19.5" customHeight="1">
      <c r="A37" s="1569"/>
      <c r="B37" s="1570"/>
      <c r="C37" s="1548"/>
      <c r="D37" s="1549"/>
      <c r="E37" s="1550"/>
      <c r="F37" s="1556"/>
      <c r="G37" s="1576"/>
      <c r="H37" s="1576"/>
      <c r="I37" s="1576"/>
      <c r="J37" s="1557"/>
      <c r="K37" s="1556"/>
      <c r="L37" s="1557"/>
      <c r="M37" s="1562"/>
      <c r="N37" s="1563"/>
      <c r="O37" s="1543"/>
    </row>
    <row r="38" spans="1:15" s="157" customFormat="1" ht="19.5" customHeight="1">
      <c r="A38" s="1569"/>
      <c r="B38" s="1570"/>
      <c r="C38" s="1551"/>
      <c r="D38" s="1552"/>
      <c r="E38" s="1553"/>
      <c r="F38" s="1558"/>
      <c r="G38" s="1577"/>
      <c r="H38" s="1577"/>
      <c r="I38" s="1577"/>
      <c r="J38" s="1559"/>
      <c r="K38" s="1558"/>
      <c r="L38" s="1559"/>
      <c r="M38" s="1564"/>
      <c r="N38" s="1565"/>
      <c r="O38" s="1544"/>
    </row>
    <row r="39" spans="1:15" s="157" customFormat="1" ht="19.5" customHeight="1">
      <c r="A39" s="1569" t="s">
        <v>4</v>
      </c>
      <c r="B39" s="1570"/>
      <c r="C39" s="1545"/>
      <c r="D39" s="1546"/>
      <c r="E39" s="1547"/>
      <c r="F39" s="1589"/>
      <c r="G39" s="1590"/>
      <c r="H39" s="1590"/>
      <c r="I39" s="1590"/>
      <c r="J39" s="1591"/>
      <c r="K39" s="1589"/>
      <c r="L39" s="1591"/>
      <c r="M39" s="1560"/>
      <c r="N39" s="1561"/>
      <c r="O39" s="1586"/>
    </row>
    <row r="40" spans="1:15" s="157" customFormat="1" ht="19.5" customHeight="1">
      <c r="A40" s="1569"/>
      <c r="B40" s="1570"/>
      <c r="C40" s="1548"/>
      <c r="D40" s="1549"/>
      <c r="E40" s="1550"/>
      <c r="F40" s="1592"/>
      <c r="G40" s="1593"/>
      <c r="H40" s="1593"/>
      <c r="I40" s="1593"/>
      <c r="J40" s="1594"/>
      <c r="K40" s="1592"/>
      <c r="L40" s="1594"/>
      <c r="M40" s="1562"/>
      <c r="N40" s="1563"/>
      <c r="O40" s="1587"/>
    </row>
    <row r="41" spans="1:15" s="157" customFormat="1" ht="19.5" customHeight="1">
      <c r="A41" s="1569"/>
      <c r="B41" s="1570"/>
      <c r="C41" s="1551"/>
      <c r="D41" s="1552"/>
      <c r="E41" s="1553"/>
      <c r="F41" s="1595"/>
      <c r="G41" s="1596"/>
      <c r="H41" s="1596"/>
      <c r="I41" s="1596"/>
      <c r="J41" s="1597"/>
      <c r="K41" s="1595"/>
      <c r="L41" s="1597"/>
      <c r="M41" s="1564"/>
      <c r="N41" s="1565"/>
      <c r="O41" s="1588"/>
    </row>
    <row r="42" spans="1:15" s="157" customFormat="1" ht="14.25" customHeight="1">
      <c r="B42" s="155"/>
      <c r="C42" s="161"/>
      <c r="D42" s="161"/>
    </row>
    <row r="43" spans="1:15">
      <c r="A43" s="114" t="s">
        <v>5</v>
      </c>
      <c r="B43" s="139"/>
      <c r="C43" s="147"/>
      <c r="D43" s="147"/>
    </row>
    <row r="44" spans="1:15">
      <c r="A44" s="114" t="s">
        <v>397</v>
      </c>
      <c r="B44" s="139"/>
      <c r="C44" s="147"/>
      <c r="D44" s="147"/>
    </row>
    <row r="45" spans="1:15">
      <c r="A45" s="114" t="s">
        <v>279</v>
      </c>
      <c r="B45" s="139"/>
      <c r="C45" s="147"/>
      <c r="D45" s="147"/>
    </row>
    <row r="46" spans="1:15">
      <c r="A46" s="114" t="s">
        <v>398</v>
      </c>
      <c r="B46" s="139"/>
      <c r="C46" s="147"/>
      <c r="D46" s="147"/>
    </row>
    <row r="47" spans="1:15">
      <c r="A47" s="114" t="s">
        <v>280</v>
      </c>
      <c r="B47" s="139"/>
      <c r="C47" s="147"/>
      <c r="D47" s="147"/>
      <c r="H47" s="141"/>
    </row>
    <row r="48" spans="1:15">
      <c r="A48" s="114" t="s">
        <v>281</v>
      </c>
      <c r="B48" s="139"/>
      <c r="C48" s="147"/>
      <c r="D48" s="147"/>
      <c r="H48" s="141"/>
    </row>
    <row r="49" spans="1:7">
      <c r="A49" s="114" t="s">
        <v>282</v>
      </c>
      <c r="B49" s="139"/>
      <c r="C49" s="147"/>
      <c r="D49" s="147"/>
    </row>
    <row r="50" spans="1:7">
      <c r="A50" s="289" t="s">
        <v>1414</v>
      </c>
      <c r="B50" s="139"/>
      <c r="C50" s="147"/>
      <c r="D50" s="147"/>
      <c r="G50" s="141"/>
    </row>
    <row r="51" spans="1:7">
      <c r="A51" s="289" t="s">
        <v>1415</v>
      </c>
      <c r="B51" s="139"/>
      <c r="C51" s="147"/>
      <c r="D51" s="147"/>
    </row>
    <row r="52" spans="1:7">
      <c r="A52" s="289" t="s">
        <v>1416</v>
      </c>
    </row>
  </sheetData>
  <mergeCells count="37">
    <mergeCell ref="O39:O41"/>
    <mergeCell ref="A39:B41"/>
    <mergeCell ref="F39:J41"/>
    <mergeCell ref="K39:L41"/>
    <mergeCell ref="M39:N41"/>
    <mergeCell ref="C39:E41"/>
    <mergeCell ref="A19:C22"/>
    <mergeCell ref="L21:N22"/>
    <mergeCell ref="I19:N20"/>
    <mergeCell ref="A15:O15"/>
    <mergeCell ref="A3:O3"/>
    <mergeCell ref="A24:C24"/>
    <mergeCell ref="A36:B38"/>
    <mergeCell ref="M31:N32"/>
    <mergeCell ref="F33:J35"/>
    <mergeCell ref="C29:E32"/>
    <mergeCell ref="M36:N38"/>
    <mergeCell ref="A33:B35"/>
    <mergeCell ref="F36:J38"/>
    <mergeCell ref="K36:L38"/>
    <mergeCell ref="O33:O35"/>
    <mergeCell ref="O36:O38"/>
    <mergeCell ref="C36:E38"/>
    <mergeCell ref="C33:E35"/>
    <mergeCell ref="K33:L35"/>
    <mergeCell ref="M33:N35"/>
    <mergeCell ref="O23:O25"/>
    <mergeCell ref="F29:J32"/>
    <mergeCell ref="K31:L32"/>
    <mergeCell ref="I21:K22"/>
    <mergeCell ref="O29:O32"/>
    <mergeCell ref="K29:N30"/>
    <mergeCell ref="D23:H25"/>
    <mergeCell ref="I23:K25"/>
    <mergeCell ref="L23:N25"/>
    <mergeCell ref="D19:H22"/>
    <mergeCell ref="O19:O22"/>
  </mergeCells>
  <phoneticPr fontId="3"/>
  <pageMargins left="0.78740157480314965" right="0.19685039370078741" top="0.78740157480314965" bottom="0.78740157480314965" header="0.51181102362204722" footer="0.51181102362204722"/>
  <pageSetup paperSize="9" scale="95" orientation="portrait" blackAndWhite="1" horizontalDpi="200" verticalDpi="200" r:id="rId1"/>
  <headerFooter alignWithMargins="0"/>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T45"/>
  <sheetViews>
    <sheetView view="pageBreakPreview" zoomScaleNormal="100" zoomScaleSheetLayoutView="100" workbookViewId="0">
      <selection activeCell="F18" sqref="F18:O20"/>
    </sheetView>
  </sheetViews>
  <sheetFormatPr defaultColWidth="5.875" defaultRowHeight="14.25"/>
  <cols>
    <col min="1" max="14" width="5.875" style="114" customWidth="1"/>
    <col min="15" max="15" width="6.75" style="114" customWidth="1"/>
    <col min="16" max="16384" width="5.875" style="114"/>
  </cols>
  <sheetData>
    <row r="1" spans="1:20">
      <c r="O1" s="138" t="s">
        <v>531</v>
      </c>
    </row>
    <row r="3" spans="1:20" ht="28.5">
      <c r="A3" s="921" t="s">
        <v>6</v>
      </c>
      <c r="B3" s="921"/>
      <c r="C3" s="921"/>
      <c r="D3" s="921"/>
      <c r="E3" s="921"/>
      <c r="F3" s="921"/>
      <c r="G3" s="921"/>
      <c r="H3" s="921"/>
      <c r="I3" s="921"/>
      <c r="J3" s="921"/>
      <c r="K3" s="921"/>
      <c r="L3" s="921"/>
      <c r="M3" s="921"/>
      <c r="N3" s="921"/>
      <c r="O3" s="921"/>
      <c r="P3" s="724"/>
      <c r="Q3" s="724"/>
      <c r="R3" s="724"/>
      <c r="S3" s="724"/>
      <c r="T3" s="724"/>
    </row>
    <row r="5" spans="1:20">
      <c r="A5" s="114" t="s">
        <v>346</v>
      </c>
      <c r="L5" s="204"/>
      <c r="M5" s="204"/>
      <c r="N5" s="204"/>
    </row>
    <row r="6" spans="1:20">
      <c r="L6" s="204"/>
      <c r="M6" s="204"/>
      <c r="N6" s="204"/>
    </row>
    <row r="7" spans="1:20">
      <c r="B7" s="304" t="s">
        <v>1326</v>
      </c>
      <c r="C7" s="162"/>
      <c r="D7" s="162"/>
      <c r="E7" s="143"/>
      <c r="F7" s="143"/>
    </row>
    <row r="9" spans="1:20">
      <c r="B9" s="114" t="str">
        <f>入力シート!C1</f>
        <v>令和4年7月10日執行参議院青森県選挙区選出議員選挙</v>
      </c>
      <c r="J9" s="293"/>
      <c r="K9" s="293"/>
    </row>
    <row r="11" spans="1:20">
      <c r="H11" s="138" t="s">
        <v>544</v>
      </c>
      <c r="J11" s="144">
        <f>入力シート!C8</f>
        <v>0</v>
      </c>
      <c r="K11" s="141"/>
      <c r="L11" s="141">
        <f>入力シート!C10</f>
        <v>0</v>
      </c>
    </row>
    <row r="12" spans="1:20" ht="14.25" customHeight="1">
      <c r="A12" s="116"/>
      <c r="B12" s="116"/>
      <c r="C12" s="116"/>
      <c r="D12" s="116"/>
      <c r="E12" s="116"/>
      <c r="F12" s="193"/>
      <c r="G12" s="116"/>
      <c r="H12" s="116"/>
      <c r="I12" s="116"/>
      <c r="J12" s="116"/>
      <c r="K12" s="116"/>
      <c r="L12" s="116"/>
      <c r="M12" s="116"/>
      <c r="N12" s="116"/>
    </row>
    <row r="13" spans="1:20" ht="14.25" customHeight="1">
      <c r="A13" s="1579" t="s">
        <v>589</v>
      </c>
      <c r="B13" s="1579"/>
      <c r="C13" s="1579"/>
      <c r="D13" s="1579"/>
      <c r="E13" s="1579"/>
      <c r="F13" s="1579"/>
      <c r="G13" s="1579"/>
      <c r="H13" s="1579"/>
      <c r="I13" s="1579"/>
      <c r="J13" s="1579"/>
      <c r="K13" s="1579"/>
      <c r="L13" s="1579"/>
      <c r="M13" s="1579"/>
      <c r="N13" s="1579"/>
      <c r="O13" s="1579"/>
    </row>
    <row r="14" spans="1:20" ht="14.25" customHeight="1">
      <c r="A14" s="194"/>
      <c r="B14" s="194"/>
      <c r="C14" s="194"/>
      <c r="D14" s="194"/>
      <c r="E14" s="194"/>
      <c r="F14" s="194"/>
      <c r="G14" s="194"/>
      <c r="H14" s="194"/>
      <c r="I14" s="194"/>
      <c r="J14" s="194"/>
      <c r="K14" s="194"/>
      <c r="L14" s="194"/>
      <c r="M14" s="194"/>
      <c r="N14" s="194"/>
    </row>
    <row r="15" spans="1:20" ht="24" customHeight="1">
      <c r="A15" s="1615" t="s">
        <v>7</v>
      </c>
      <c r="B15" s="1480"/>
      <c r="C15" s="1480"/>
      <c r="D15" s="1480"/>
      <c r="E15" s="1481"/>
      <c r="F15" s="205"/>
      <c r="G15" s="1631" t="s">
        <v>387</v>
      </c>
      <c r="H15" s="1631"/>
      <c r="I15" s="1631"/>
      <c r="J15" s="1632"/>
      <c r="K15" s="206"/>
      <c r="L15" s="207"/>
      <c r="M15" s="207"/>
      <c r="N15" s="207"/>
      <c r="O15" s="208"/>
    </row>
    <row r="16" spans="1:20" ht="24" customHeight="1">
      <c r="A16" s="1048" t="s">
        <v>9</v>
      </c>
      <c r="B16" s="1470"/>
      <c r="C16" s="1470"/>
      <c r="D16" s="1470"/>
      <c r="E16" s="1049"/>
      <c r="F16" s="209" t="s">
        <v>399</v>
      </c>
      <c r="G16" s="1633"/>
      <c r="H16" s="1633"/>
      <c r="I16" s="1633"/>
      <c r="J16" s="1634"/>
      <c r="K16" s="1628" t="s">
        <v>10</v>
      </c>
      <c r="L16" s="1629"/>
      <c r="M16" s="1629"/>
      <c r="N16" s="1629"/>
      <c r="O16" s="1630"/>
    </row>
    <row r="17" spans="1:15" ht="24" customHeight="1">
      <c r="A17" s="1482" t="s">
        <v>400</v>
      </c>
      <c r="B17" s="1487"/>
      <c r="C17" s="1487"/>
      <c r="D17" s="1487"/>
      <c r="E17" s="1483"/>
      <c r="F17" s="210"/>
      <c r="G17" s="1635"/>
      <c r="H17" s="1635"/>
      <c r="I17" s="1635"/>
      <c r="J17" s="1636"/>
      <c r="K17" s="210"/>
      <c r="L17" s="211"/>
      <c r="M17" s="211"/>
      <c r="N17" s="211"/>
      <c r="O17" s="212"/>
    </row>
    <row r="18" spans="1:15" ht="24" customHeight="1">
      <c r="A18" s="1615" t="s">
        <v>391</v>
      </c>
      <c r="B18" s="1480"/>
      <c r="C18" s="1480"/>
      <c r="D18" s="1480"/>
      <c r="E18" s="1481"/>
      <c r="F18" s="1522"/>
      <c r="G18" s="1523"/>
      <c r="H18" s="1523"/>
      <c r="I18" s="1523"/>
      <c r="J18" s="1523"/>
      <c r="K18" s="1523"/>
      <c r="L18" s="1523"/>
      <c r="M18" s="1523"/>
      <c r="N18" s="1523"/>
      <c r="O18" s="1524"/>
    </row>
    <row r="19" spans="1:15" ht="24" customHeight="1">
      <c r="A19" s="1048" t="s">
        <v>8</v>
      </c>
      <c r="B19" s="1470"/>
      <c r="C19" s="1470"/>
      <c r="D19" s="1470"/>
      <c r="E19" s="1049"/>
      <c r="F19" s="1525"/>
      <c r="G19" s="1526"/>
      <c r="H19" s="1526"/>
      <c r="I19" s="1526"/>
      <c r="J19" s="1526"/>
      <c r="K19" s="1526"/>
      <c r="L19" s="1526"/>
      <c r="M19" s="1526"/>
      <c r="N19" s="1526"/>
      <c r="O19" s="1527"/>
    </row>
    <row r="20" spans="1:15" ht="24" customHeight="1">
      <c r="A20" s="1482" t="s">
        <v>14</v>
      </c>
      <c r="B20" s="1487"/>
      <c r="C20" s="1487"/>
      <c r="D20" s="1487"/>
      <c r="E20" s="1483"/>
      <c r="F20" s="1528"/>
      <c r="G20" s="1529"/>
      <c r="H20" s="1529"/>
      <c r="I20" s="1529"/>
      <c r="J20" s="1529"/>
      <c r="K20" s="1529"/>
      <c r="L20" s="1529"/>
      <c r="M20" s="1529"/>
      <c r="N20" s="1529"/>
      <c r="O20" s="1530"/>
    </row>
    <row r="21" spans="1:15" ht="24" customHeight="1">
      <c r="A21" s="1602" t="s">
        <v>11</v>
      </c>
      <c r="B21" s="1603"/>
      <c r="C21" s="1603"/>
      <c r="D21" s="1604"/>
      <c r="E21" s="1602" t="s">
        <v>12</v>
      </c>
      <c r="F21" s="1603"/>
      <c r="G21" s="1604"/>
      <c r="H21" s="1602" t="s">
        <v>13</v>
      </c>
      <c r="I21" s="1603"/>
      <c r="J21" s="1603"/>
      <c r="K21" s="1604"/>
      <c r="L21" s="1602" t="s">
        <v>683</v>
      </c>
      <c r="M21" s="1603"/>
      <c r="N21" s="1603"/>
      <c r="O21" s="1604"/>
    </row>
    <row r="22" spans="1:15" ht="24" customHeight="1">
      <c r="A22" s="1616"/>
      <c r="B22" s="1617"/>
      <c r="C22" s="1617"/>
      <c r="D22" s="1618"/>
      <c r="E22" s="1612" t="s">
        <v>1417</v>
      </c>
      <c r="F22" s="1613"/>
      <c r="G22" s="1614"/>
      <c r="H22" s="1610"/>
      <c r="I22" s="1611"/>
      <c r="J22" s="1611"/>
      <c r="K22" s="213"/>
      <c r="L22" s="1609"/>
      <c r="M22" s="973"/>
      <c r="N22" s="973"/>
      <c r="O22" s="974"/>
    </row>
    <row r="23" spans="1:15" ht="24" customHeight="1">
      <c r="A23" s="1619"/>
      <c r="B23" s="1620"/>
      <c r="C23" s="1620"/>
      <c r="D23" s="1621"/>
      <c r="E23" s="1606" t="s">
        <v>401</v>
      </c>
      <c r="F23" s="1607"/>
      <c r="G23" s="1608"/>
      <c r="H23" s="1598"/>
      <c r="I23" s="1599"/>
      <c r="J23" s="1599"/>
      <c r="K23" s="214" t="s">
        <v>2</v>
      </c>
      <c r="L23" s="1625"/>
      <c r="M23" s="1626"/>
      <c r="N23" s="1626"/>
      <c r="O23" s="1627"/>
    </row>
    <row r="24" spans="1:15" ht="21" customHeight="1">
      <c r="A24" s="1622"/>
      <c r="B24" s="1623"/>
      <c r="C24" s="1623"/>
      <c r="D24" s="1624"/>
      <c r="E24" s="1637" t="s">
        <v>1417</v>
      </c>
      <c r="F24" s="1638"/>
      <c r="G24" s="1639"/>
      <c r="H24" s="1600"/>
      <c r="I24" s="1601"/>
      <c r="J24" s="1601"/>
      <c r="K24" s="215"/>
      <c r="L24" s="1605"/>
      <c r="M24" s="977"/>
      <c r="N24" s="977"/>
      <c r="O24" s="978"/>
    </row>
    <row r="25" spans="1:15">
      <c r="A25" s="216"/>
      <c r="B25" s="216"/>
      <c r="C25" s="216"/>
      <c r="D25" s="216"/>
      <c r="E25" s="216"/>
      <c r="F25" s="216"/>
      <c r="G25" s="216"/>
      <c r="H25" s="216"/>
      <c r="I25" s="216"/>
      <c r="J25" s="216"/>
      <c r="K25" s="216"/>
      <c r="L25" s="216"/>
      <c r="M25" s="216"/>
      <c r="N25" s="216"/>
      <c r="O25" s="216"/>
    </row>
    <row r="26" spans="1:15">
      <c r="A26" s="216" t="s">
        <v>347</v>
      </c>
      <c r="B26" s="216"/>
      <c r="C26" s="216"/>
      <c r="D26" s="216"/>
      <c r="E26" s="216"/>
      <c r="F26" s="216"/>
      <c r="G26" s="216"/>
      <c r="H26" s="216"/>
      <c r="I26" s="216"/>
      <c r="J26" s="216"/>
      <c r="K26" s="216"/>
      <c r="L26" s="216"/>
      <c r="M26" s="216"/>
      <c r="N26" s="216"/>
      <c r="O26" s="216"/>
    </row>
    <row r="27" spans="1:15">
      <c r="A27" s="216" t="s">
        <v>402</v>
      </c>
      <c r="B27" s="216"/>
      <c r="C27" s="216"/>
      <c r="D27" s="216"/>
      <c r="E27" s="216"/>
      <c r="F27" s="216"/>
      <c r="G27" s="216"/>
      <c r="H27" s="216"/>
      <c r="I27" s="216"/>
      <c r="J27" s="216"/>
      <c r="K27" s="216"/>
      <c r="L27" s="216"/>
      <c r="M27" s="216"/>
      <c r="N27" s="216"/>
      <c r="O27" s="216"/>
    </row>
    <row r="28" spans="1:15">
      <c r="A28" s="216" t="s">
        <v>403</v>
      </c>
      <c r="B28" s="216"/>
      <c r="C28" s="216"/>
      <c r="D28" s="216"/>
      <c r="E28" s="216"/>
      <c r="F28" s="216"/>
      <c r="G28" s="216"/>
      <c r="H28" s="216"/>
      <c r="I28" s="216"/>
      <c r="J28" s="216"/>
      <c r="K28" s="216"/>
      <c r="L28" s="216"/>
      <c r="M28" s="216"/>
      <c r="N28" s="216"/>
      <c r="O28" s="216"/>
    </row>
    <row r="29" spans="1:15">
      <c r="A29" s="216" t="s">
        <v>404</v>
      </c>
      <c r="B29" s="216"/>
    </row>
    <row r="30" spans="1:15">
      <c r="A30" s="216" t="s">
        <v>405</v>
      </c>
      <c r="B30" s="216"/>
      <c r="C30" s="216"/>
      <c r="D30" s="216"/>
      <c r="E30" s="216"/>
      <c r="F30" s="216"/>
      <c r="G30" s="216"/>
      <c r="H30" s="216"/>
      <c r="I30" s="216"/>
      <c r="J30" s="216"/>
      <c r="K30" s="216"/>
    </row>
    <row r="31" spans="1:15">
      <c r="A31" s="216" t="s">
        <v>15</v>
      </c>
      <c r="B31" s="216"/>
    </row>
    <row r="32" spans="1:15">
      <c r="A32" s="216" t="s">
        <v>16</v>
      </c>
      <c r="B32" s="216"/>
    </row>
    <row r="33" spans="1:15">
      <c r="A33" s="216" t="s">
        <v>1418</v>
      </c>
      <c r="B33" s="216"/>
    </row>
    <row r="34" spans="1:15">
      <c r="A34" s="216" t="s">
        <v>406</v>
      </c>
    </row>
    <row r="35" spans="1:15">
      <c r="A35" s="216" t="s">
        <v>407</v>
      </c>
    </row>
    <row r="36" spans="1:15">
      <c r="A36" s="216" t="s">
        <v>408</v>
      </c>
    </row>
    <row r="37" spans="1:15">
      <c r="A37" s="216" t="s">
        <v>409</v>
      </c>
    </row>
    <row r="38" spans="1:15">
      <c r="A38" s="216" t="s">
        <v>410</v>
      </c>
    </row>
    <row r="39" spans="1:15">
      <c r="A39" s="216" t="s">
        <v>411</v>
      </c>
    </row>
    <row r="40" spans="1:15">
      <c r="A40" s="216" t="s">
        <v>1419</v>
      </c>
    </row>
    <row r="41" spans="1:15">
      <c r="A41" s="216" t="s">
        <v>348</v>
      </c>
    </row>
    <row r="42" spans="1:15">
      <c r="A42" s="216" t="s">
        <v>412</v>
      </c>
    </row>
    <row r="43" spans="1:15">
      <c r="A43" s="216" t="s">
        <v>413</v>
      </c>
    </row>
    <row r="44" spans="1:15">
      <c r="A44" s="216" t="s">
        <v>1027</v>
      </c>
      <c r="B44" s="216"/>
      <c r="C44" s="216"/>
      <c r="D44" s="216"/>
      <c r="E44" s="216"/>
      <c r="F44" s="216"/>
      <c r="G44" s="216"/>
      <c r="H44" s="216"/>
      <c r="I44" s="216"/>
      <c r="J44" s="216"/>
      <c r="K44" s="216"/>
      <c r="L44" s="216"/>
      <c r="M44" s="216"/>
      <c r="N44" s="216"/>
      <c r="O44" s="216"/>
    </row>
    <row r="45" spans="1:15">
      <c r="A45" s="216" t="s">
        <v>1028</v>
      </c>
      <c r="B45" s="216"/>
      <c r="C45" s="216"/>
      <c r="D45" s="216"/>
      <c r="E45" s="216"/>
      <c r="F45" s="216"/>
      <c r="G45" s="216"/>
      <c r="H45" s="216"/>
      <c r="I45" s="216"/>
      <c r="J45" s="216"/>
      <c r="K45" s="216"/>
      <c r="L45" s="216"/>
      <c r="M45" s="216"/>
      <c r="N45" s="216"/>
      <c r="O45" s="216"/>
    </row>
  </sheetData>
  <mergeCells count="25">
    <mergeCell ref="A3:O3"/>
    <mergeCell ref="E22:G22"/>
    <mergeCell ref="A17:E17"/>
    <mergeCell ref="A18:E18"/>
    <mergeCell ref="A19:E19"/>
    <mergeCell ref="A15:E15"/>
    <mergeCell ref="A13:O13"/>
    <mergeCell ref="F18:O20"/>
    <mergeCell ref="A22:D24"/>
    <mergeCell ref="L23:O23"/>
    <mergeCell ref="K16:O16"/>
    <mergeCell ref="L21:O21"/>
    <mergeCell ref="A21:D21"/>
    <mergeCell ref="A20:E20"/>
    <mergeCell ref="G15:J17"/>
    <mergeCell ref="E24:G24"/>
    <mergeCell ref="H23:J23"/>
    <mergeCell ref="H24:J24"/>
    <mergeCell ref="A16:E16"/>
    <mergeCell ref="H21:K21"/>
    <mergeCell ref="L24:O24"/>
    <mergeCell ref="E23:G23"/>
    <mergeCell ref="E21:G21"/>
    <mergeCell ref="L22:O22"/>
    <mergeCell ref="H22:J22"/>
  </mergeCells>
  <phoneticPr fontId="3"/>
  <pageMargins left="0.98425196850393704" right="0.55118110236220474" top="0.78740157480314965" bottom="0.78740157480314965" header="0.51181102362204722" footer="0.51181102362204722"/>
  <pageSetup paperSize="9" scale="94" orientation="portrait" blackAndWhite="1" horizontalDpi="20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8"/>
  <sheetViews>
    <sheetView showZeros="0" view="pageBreakPreview" zoomScaleNormal="100" zoomScaleSheetLayoutView="100" workbookViewId="0">
      <selection activeCell="J27" sqref="J27:N29"/>
    </sheetView>
  </sheetViews>
  <sheetFormatPr defaultColWidth="5.875" defaultRowHeight="14.25"/>
  <cols>
    <col min="1" max="1" width="5.875" style="114" customWidth="1"/>
    <col min="2" max="11" width="5.875" style="114"/>
    <col min="12" max="12" width="10.5" style="114" bestFit="1" customWidth="1"/>
    <col min="13" max="16384" width="5.875" style="114"/>
  </cols>
  <sheetData>
    <row r="1" spans="1:14" ht="15" thickBot="1">
      <c r="N1" s="290" t="s">
        <v>699</v>
      </c>
    </row>
    <row r="2" spans="1:14" ht="15" thickBot="1">
      <c r="A2" s="111" t="s">
        <v>478</v>
      </c>
      <c r="B2" s="112"/>
      <c r="C2" s="113"/>
      <c r="E2" s="839" t="s">
        <v>481</v>
      </c>
      <c r="F2" s="840"/>
      <c r="G2" s="841" t="s">
        <v>482</v>
      </c>
      <c r="H2" s="841"/>
      <c r="I2" s="841"/>
      <c r="J2" s="841"/>
      <c r="K2" s="841"/>
      <c r="L2" s="841"/>
      <c r="M2" s="840"/>
    </row>
    <row r="3" spans="1:14">
      <c r="A3" s="115" t="s">
        <v>479</v>
      </c>
      <c r="B3" s="116"/>
      <c r="C3" s="117"/>
      <c r="E3" s="118"/>
      <c r="F3" s="117"/>
      <c r="G3" s="116"/>
      <c r="H3" s="116"/>
      <c r="I3" s="116"/>
      <c r="J3" s="116"/>
      <c r="K3" s="116"/>
      <c r="L3" s="116"/>
      <c r="M3" s="117"/>
    </row>
    <row r="4" spans="1:14" ht="15" thickBot="1">
      <c r="A4" s="119" t="s">
        <v>480</v>
      </c>
      <c r="B4" s="120"/>
      <c r="C4" s="121"/>
      <c r="E4" s="118"/>
      <c r="F4" s="117"/>
      <c r="G4" s="116"/>
      <c r="H4" s="116"/>
      <c r="I4" s="116"/>
      <c r="J4" s="116"/>
      <c r="K4" s="116"/>
      <c r="L4" s="116"/>
      <c r="M4" s="117"/>
    </row>
    <row r="5" spans="1:14">
      <c r="E5" s="118"/>
      <c r="F5" s="117"/>
      <c r="G5" s="116"/>
      <c r="H5" s="116"/>
      <c r="I5" s="116"/>
      <c r="J5" s="116"/>
      <c r="K5" s="116"/>
      <c r="L5" s="116"/>
      <c r="M5" s="117"/>
    </row>
    <row r="6" spans="1:14" ht="15" thickBot="1">
      <c r="A6" s="869" t="str">
        <f>入力シート!C3</f>
        <v>令和4年6月22日</v>
      </c>
      <c r="B6" s="869"/>
      <c r="C6" s="869"/>
      <c r="E6" s="122"/>
      <c r="F6" s="121"/>
      <c r="G6" s="120"/>
      <c r="H6" s="120"/>
      <c r="I6" s="120"/>
      <c r="J6" s="120"/>
      <c r="K6" s="120"/>
      <c r="L6" s="120"/>
      <c r="M6" s="121"/>
    </row>
    <row r="7" spans="1:14">
      <c r="A7" s="266" t="s">
        <v>468</v>
      </c>
    </row>
    <row r="9" spans="1:14" ht="17.25">
      <c r="A9" s="851" t="s">
        <v>719</v>
      </c>
      <c r="B9" s="851"/>
      <c r="C9" s="851"/>
      <c r="D9" s="851"/>
      <c r="E9" s="851"/>
      <c r="F9" s="851"/>
      <c r="G9" s="851"/>
      <c r="H9" s="851"/>
      <c r="I9" s="851"/>
      <c r="J9" s="851"/>
      <c r="K9" s="851"/>
      <c r="L9" s="851"/>
      <c r="M9" s="851"/>
      <c r="N9" s="851"/>
    </row>
    <row r="10" spans="1:14" ht="18.75">
      <c r="A10" s="123"/>
      <c r="B10" s="123"/>
      <c r="C10" s="123"/>
      <c r="D10" s="123"/>
      <c r="E10" s="123"/>
      <c r="F10" s="123"/>
      <c r="G10" s="123"/>
      <c r="H10" s="123"/>
      <c r="I10" s="123"/>
      <c r="J10" s="123"/>
      <c r="K10" s="123"/>
      <c r="L10" s="123"/>
      <c r="M10" s="123"/>
      <c r="N10" s="123"/>
    </row>
    <row r="11" spans="1:14" ht="15" thickBot="1"/>
    <row r="12" spans="1:14" ht="10.5" customHeight="1">
      <c r="A12" s="124"/>
      <c r="B12" s="112"/>
      <c r="C12" s="861">
        <f>入力シート!C9</f>
        <v>0</v>
      </c>
      <c r="D12" s="862"/>
      <c r="E12" s="862"/>
      <c r="F12" s="862"/>
      <c r="G12" s="862">
        <f>入力シート!C11</f>
        <v>0</v>
      </c>
      <c r="H12" s="862"/>
      <c r="I12" s="862"/>
      <c r="J12" s="870"/>
      <c r="K12" s="118"/>
      <c r="L12" s="116"/>
      <c r="M12" s="116"/>
      <c r="N12" s="116"/>
    </row>
    <row r="13" spans="1:14" ht="14.25" customHeight="1">
      <c r="A13" s="874" t="s">
        <v>483</v>
      </c>
      <c r="B13" s="875"/>
      <c r="C13" s="863"/>
      <c r="D13" s="864"/>
      <c r="E13" s="864"/>
      <c r="F13" s="864"/>
      <c r="G13" s="864"/>
      <c r="H13" s="864"/>
      <c r="I13" s="864"/>
      <c r="J13" s="871"/>
      <c r="K13" s="118"/>
      <c r="L13" s="116"/>
      <c r="M13" s="116"/>
      <c r="N13" s="116"/>
    </row>
    <row r="14" spans="1:14" ht="10.5" customHeight="1" thickBot="1">
      <c r="A14" s="125"/>
      <c r="B14" s="126"/>
      <c r="C14" s="865"/>
      <c r="D14" s="866"/>
      <c r="E14" s="866"/>
      <c r="F14" s="866"/>
      <c r="G14" s="866"/>
      <c r="H14" s="866"/>
      <c r="I14" s="866"/>
      <c r="J14" s="872"/>
      <c r="K14" s="122"/>
      <c r="L14" s="120"/>
      <c r="M14" s="120"/>
      <c r="N14" s="120"/>
    </row>
    <row r="15" spans="1:14">
      <c r="A15" s="118"/>
      <c r="B15" s="116"/>
      <c r="C15" s="867">
        <f>入力シート!C8</f>
        <v>0</v>
      </c>
      <c r="D15" s="868"/>
      <c r="E15" s="868"/>
      <c r="F15" s="868"/>
      <c r="G15" s="868">
        <f>入力シート!C10</f>
        <v>0</v>
      </c>
      <c r="H15" s="868"/>
      <c r="I15" s="868"/>
      <c r="J15" s="873"/>
      <c r="K15" s="127"/>
      <c r="L15" s="852">
        <f>入力シート!C12</f>
        <v>0</v>
      </c>
      <c r="M15" s="853"/>
      <c r="N15" s="854"/>
    </row>
    <row r="16" spans="1:14">
      <c r="A16" s="874" t="s">
        <v>490</v>
      </c>
      <c r="B16" s="875"/>
      <c r="C16" s="855"/>
      <c r="D16" s="856"/>
      <c r="E16" s="856"/>
      <c r="F16" s="856"/>
      <c r="G16" s="856"/>
      <c r="H16" s="856"/>
      <c r="I16" s="856"/>
      <c r="J16" s="857"/>
      <c r="K16" s="115" t="s">
        <v>491</v>
      </c>
      <c r="L16" s="855"/>
      <c r="M16" s="856"/>
      <c r="N16" s="857"/>
    </row>
    <row r="17" spans="1:14" ht="15" thickBot="1">
      <c r="A17" s="122"/>
      <c r="B17" s="120"/>
      <c r="C17" s="858"/>
      <c r="D17" s="859"/>
      <c r="E17" s="859"/>
      <c r="F17" s="859"/>
      <c r="G17" s="859"/>
      <c r="H17" s="859"/>
      <c r="I17" s="859"/>
      <c r="J17" s="860"/>
      <c r="K17" s="128"/>
      <c r="L17" s="858"/>
      <c r="M17" s="859"/>
      <c r="N17" s="860"/>
    </row>
    <row r="18" spans="1:14">
      <c r="A18" s="124"/>
      <c r="B18" s="112"/>
      <c r="C18" s="842">
        <f>入力シート!C21</f>
        <v>0</v>
      </c>
      <c r="D18" s="843"/>
      <c r="E18" s="843"/>
      <c r="F18" s="843"/>
      <c r="G18" s="843"/>
      <c r="H18" s="843"/>
      <c r="I18" s="843"/>
      <c r="J18" s="843"/>
      <c r="K18" s="843"/>
      <c r="L18" s="843"/>
      <c r="M18" s="843"/>
      <c r="N18" s="844"/>
    </row>
    <row r="19" spans="1:14">
      <c r="A19" s="874" t="s">
        <v>486</v>
      </c>
      <c r="B19" s="875"/>
      <c r="C19" s="845"/>
      <c r="D19" s="846"/>
      <c r="E19" s="846"/>
      <c r="F19" s="846"/>
      <c r="G19" s="846"/>
      <c r="H19" s="846"/>
      <c r="I19" s="846"/>
      <c r="J19" s="846"/>
      <c r="K19" s="846"/>
      <c r="L19" s="846"/>
      <c r="M19" s="846"/>
      <c r="N19" s="847"/>
    </row>
    <row r="20" spans="1:14" ht="15" thickBot="1">
      <c r="A20" s="122"/>
      <c r="B20" s="120"/>
      <c r="C20" s="848"/>
      <c r="D20" s="849"/>
      <c r="E20" s="849"/>
      <c r="F20" s="849"/>
      <c r="G20" s="849"/>
      <c r="H20" s="849"/>
      <c r="I20" s="849"/>
      <c r="J20" s="849"/>
      <c r="K20" s="849"/>
      <c r="L20" s="849"/>
      <c r="M20" s="849"/>
      <c r="N20" s="850"/>
    </row>
    <row r="21" spans="1:14">
      <c r="A21" s="124"/>
      <c r="B21" s="112"/>
      <c r="C21" s="842">
        <f>入力シート!C22</f>
        <v>0</v>
      </c>
      <c r="D21" s="843"/>
      <c r="E21" s="843"/>
      <c r="F21" s="843"/>
      <c r="G21" s="843"/>
      <c r="H21" s="843"/>
      <c r="I21" s="843"/>
      <c r="J21" s="843"/>
      <c r="K21" s="843"/>
      <c r="L21" s="843"/>
      <c r="M21" s="843"/>
      <c r="N21" s="844"/>
    </row>
    <row r="22" spans="1:14">
      <c r="A22" s="874" t="s">
        <v>487</v>
      </c>
      <c r="B22" s="875"/>
      <c r="C22" s="845"/>
      <c r="D22" s="846"/>
      <c r="E22" s="846"/>
      <c r="F22" s="846"/>
      <c r="G22" s="846"/>
      <c r="H22" s="846"/>
      <c r="I22" s="846"/>
      <c r="J22" s="846"/>
      <c r="K22" s="846"/>
      <c r="L22" s="846"/>
      <c r="M22" s="846"/>
      <c r="N22" s="847"/>
    </row>
    <row r="23" spans="1:14" ht="15" thickBot="1">
      <c r="A23" s="122"/>
      <c r="B23" s="120"/>
      <c r="C23" s="848"/>
      <c r="D23" s="849"/>
      <c r="E23" s="849"/>
      <c r="F23" s="849"/>
      <c r="G23" s="849"/>
      <c r="H23" s="849"/>
      <c r="I23" s="849"/>
      <c r="J23" s="849"/>
      <c r="K23" s="849"/>
      <c r="L23" s="849"/>
      <c r="M23" s="849"/>
      <c r="N23" s="850"/>
    </row>
    <row r="24" spans="1:14">
      <c r="A24" s="124"/>
      <c r="B24" s="112"/>
      <c r="C24" s="892" t="str">
        <f>入力シート!E18</f>
        <v>//</v>
      </c>
      <c r="D24" s="893"/>
      <c r="E24" s="893"/>
      <c r="F24" s="893"/>
      <c r="G24" s="893"/>
      <c r="H24" s="893"/>
      <c r="I24" s="893"/>
      <c r="J24" s="893"/>
      <c r="K24" s="500"/>
      <c r="L24" s="500"/>
      <c r="M24" s="500"/>
      <c r="N24" s="501"/>
    </row>
    <row r="25" spans="1:14" ht="17.25">
      <c r="A25" s="874" t="s">
        <v>484</v>
      </c>
      <c r="B25" s="875"/>
      <c r="C25" s="894"/>
      <c r="D25" s="895"/>
      <c r="E25" s="895"/>
      <c r="F25" s="895"/>
      <c r="G25" s="895"/>
      <c r="H25" s="895"/>
      <c r="I25" s="895"/>
      <c r="J25" s="895"/>
      <c r="K25" s="502" t="s">
        <v>508</v>
      </c>
      <c r="L25" s="484" t="e">
        <f>入力シート!E16</f>
        <v>#VALUE!</v>
      </c>
      <c r="M25" s="503" t="s">
        <v>509</v>
      </c>
      <c r="N25" s="504"/>
    </row>
    <row r="26" spans="1:14" ht="15" thickBot="1">
      <c r="A26" s="122"/>
      <c r="B26" s="120"/>
      <c r="C26" s="896"/>
      <c r="D26" s="897"/>
      <c r="E26" s="897"/>
      <c r="F26" s="897"/>
      <c r="G26" s="897"/>
      <c r="H26" s="897"/>
      <c r="I26" s="897"/>
      <c r="J26" s="897"/>
      <c r="K26" s="505"/>
      <c r="L26" s="505"/>
      <c r="M26" s="505"/>
      <c r="N26" s="506"/>
    </row>
    <row r="27" spans="1:14">
      <c r="A27" s="124"/>
      <c r="B27" s="112"/>
      <c r="C27" s="898">
        <f>入力シート!C29</f>
        <v>0</v>
      </c>
      <c r="D27" s="899"/>
      <c r="E27" s="899"/>
      <c r="F27" s="899"/>
      <c r="G27" s="899"/>
      <c r="H27" s="900"/>
      <c r="I27" s="127"/>
      <c r="J27" s="907">
        <f>入力シート!C27</f>
        <v>0</v>
      </c>
      <c r="K27" s="908"/>
      <c r="L27" s="908"/>
      <c r="M27" s="908"/>
      <c r="N27" s="909"/>
    </row>
    <row r="28" spans="1:14">
      <c r="A28" s="874" t="s">
        <v>488</v>
      </c>
      <c r="B28" s="875"/>
      <c r="C28" s="901"/>
      <c r="D28" s="902"/>
      <c r="E28" s="902"/>
      <c r="F28" s="902"/>
      <c r="G28" s="902"/>
      <c r="H28" s="903"/>
      <c r="I28" s="115" t="s">
        <v>492</v>
      </c>
      <c r="J28" s="910"/>
      <c r="K28" s="911"/>
      <c r="L28" s="911"/>
      <c r="M28" s="911"/>
      <c r="N28" s="912"/>
    </row>
    <row r="29" spans="1:14" ht="15" thickBot="1">
      <c r="A29" s="122"/>
      <c r="B29" s="120"/>
      <c r="C29" s="904"/>
      <c r="D29" s="905"/>
      <c r="E29" s="905"/>
      <c r="F29" s="905"/>
      <c r="G29" s="905"/>
      <c r="H29" s="906"/>
      <c r="I29" s="128"/>
      <c r="J29" s="913"/>
      <c r="K29" s="914"/>
      <c r="L29" s="914"/>
      <c r="M29" s="914"/>
      <c r="N29" s="915"/>
    </row>
    <row r="30" spans="1:14">
      <c r="A30" s="124"/>
      <c r="B30" s="112"/>
      <c r="C30" s="842" t="str">
        <f>入力シート!C1</f>
        <v>令和4年7月10日執行参議院青森県選挙区選出議員選挙</v>
      </c>
      <c r="D30" s="843"/>
      <c r="E30" s="843"/>
      <c r="F30" s="843"/>
      <c r="G30" s="843"/>
      <c r="H30" s="843"/>
      <c r="I30" s="843"/>
      <c r="J30" s="843"/>
      <c r="K30" s="843"/>
      <c r="L30" s="843"/>
      <c r="M30" s="843"/>
      <c r="N30" s="844"/>
    </row>
    <row r="31" spans="1:14">
      <c r="A31" s="874" t="s">
        <v>489</v>
      </c>
      <c r="B31" s="875"/>
      <c r="C31" s="845"/>
      <c r="D31" s="846"/>
      <c r="E31" s="846"/>
      <c r="F31" s="846"/>
      <c r="G31" s="846"/>
      <c r="H31" s="846"/>
      <c r="I31" s="846"/>
      <c r="J31" s="846"/>
      <c r="K31" s="846"/>
      <c r="L31" s="846"/>
      <c r="M31" s="846"/>
      <c r="N31" s="847"/>
    </row>
    <row r="32" spans="1:14" ht="15" thickBot="1">
      <c r="A32" s="122"/>
      <c r="B32" s="120"/>
      <c r="C32" s="848"/>
      <c r="D32" s="849"/>
      <c r="E32" s="849"/>
      <c r="F32" s="849"/>
      <c r="G32" s="849"/>
      <c r="H32" s="849"/>
      <c r="I32" s="849"/>
      <c r="J32" s="849"/>
      <c r="K32" s="849"/>
      <c r="L32" s="849"/>
      <c r="M32" s="849"/>
      <c r="N32" s="850"/>
    </row>
    <row r="33" spans="1:14">
      <c r="A33" s="876" t="s">
        <v>817</v>
      </c>
      <c r="B33" s="877"/>
      <c r="C33" s="883">
        <f>入力シート!C28</f>
        <v>0</v>
      </c>
      <c r="D33" s="884"/>
      <c r="E33" s="884"/>
      <c r="F33" s="884"/>
      <c r="G33" s="884"/>
      <c r="H33" s="884"/>
      <c r="I33" s="884"/>
      <c r="J33" s="884"/>
      <c r="K33" s="884"/>
      <c r="L33" s="884"/>
      <c r="M33" s="884"/>
      <c r="N33" s="885"/>
    </row>
    <row r="34" spans="1:14">
      <c r="A34" s="878"/>
      <c r="B34" s="879"/>
      <c r="C34" s="886"/>
      <c r="D34" s="887"/>
      <c r="E34" s="887"/>
      <c r="F34" s="887"/>
      <c r="G34" s="887"/>
      <c r="H34" s="887"/>
      <c r="I34" s="887"/>
      <c r="J34" s="887"/>
      <c r="K34" s="887"/>
      <c r="L34" s="887"/>
      <c r="M34" s="887"/>
      <c r="N34" s="888"/>
    </row>
    <row r="35" spans="1:14" ht="15" thickBot="1">
      <c r="A35" s="880"/>
      <c r="B35" s="881"/>
      <c r="C35" s="889"/>
      <c r="D35" s="890"/>
      <c r="E35" s="890"/>
      <c r="F35" s="890"/>
      <c r="G35" s="890"/>
      <c r="H35" s="890"/>
      <c r="I35" s="890"/>
      <c r="J35" s="890"/>
      <c r="K35" s="890"/>
      <c r="L35" s="890"/>
      <c r="M35" s="890"/>
      <c r="N35" s="891"/>
    </row>
    <row r="36" spans="1:14">
      <c r="A36" s="118"/>
      <c r="B36" s="116"/>
      <c r="C36" s="118"/>
      <c r="D36" s="116"/>
      <c r="E36" s="116"/>
      <c r="F36" s="116"/>
      <c r="G36" s="116"/>
      <c r="H36" s="116"/>
      <c r="I36" s="116"/>
      <c r="J36" s="116"/>
      <c r="K36" s="116"/>
      <c r="L36" s="116"/>
      <c r="M36" s="116"/>
      <c r="N36" s="117"/>
    </row>
    <row r="37" spans="1:14">
      <c r="A37" s="874" t="s">
        <v>485</v>
      </c>
      <c r="B37" s="875"/>
      <c r="C37" s="129" t="s">
        <v>467</v>
      </c>
      <c r="D37" s="289" t="s">
        <v>1308</v>
      </c>
      <c r="E37" s="116"/>
      <c r="F37" s="116"/>
      <c r="G37" s="116"/>
      <c r="H37" s="116"/>
      <c r="I37" s="130" t="s">
        <v>494</v>
      </c>
      <c r="J37" s="307" t="s">
        <v>1311</v>
      </c>
      <c r="K37" s="116"/>
      <c r="L37" s="116"/>
      <c r="M37" s="116"/>
      <c r="N37" s="117"/>
    </row>
    <row r="38" spans="1:14">
      <c r="A38" s="118"/>
      <c r="B38" s="116"/>
      <c r="C38" s="131"/>
      <c r="D38" s="116"/>
      <c r="E38" s="116"/>
      <c r="F38" s="116"/>
      <c r="G38" s="116"/>
      <c r="H38" s="116"/>
      <c r="I38" s="132"/>
      <c r="J38" s="116"/>
      <c r="K38" s="116"/>
      <c r="L38" s="116"/>
      <c r="M38" s="116"/>
      <c r="N38" s="117"/>
    </row>
    <row r="39" spans="1:14">
      <c r="A39" s="118"/>
      <c r="B39" s="116"/>
      <c r="C39" s="129" t="s">
        <v>493</v>
      </c>
      <c r="D39" s="289" t="s">
        <v>1309</v>
      </c>
      <c r="E39" s="116"/>
      <c r="F39" s="116"/>
      <c r="G39" s="116"/>
      <c r="H39" s="116"/>
      <c r="I39" s="130" t="s">
        <v>495</v>
      </c>
      <c r="J39" s="307" t="s">
        <v>1312</v>
      </c>
      <c r="K39" s="116"/>
      <c r="L39" s="116"/>
      <c r="M39" s="116"/>
      <c r="N39" s="117"/>
    </row>
    <row r="40" spans="1:14">
      <c r="A40" s="118"/>
      <c r="B40" s="116"/>
      <c r="C40" s="131"/>
      <c r="D40" s="116"/>
      <c r="E40" s="116"/>
      <c r="F40" s="116"/>
      <c r="G40" s="116"/>
      <c r="H40" s="116"/>
      <c r="I40" s="132"/>
      <c r="J40" s="116"/>
      <c r="K40" s="116"/>
      <c r="L40" s="116"/>
      <c r="M40" s="116"/>
      <c r="N40" s="117"/>
    </row>
    <row r="41" spans="1:14">
      <c r="A41" s="118"/>
      <c r="B41" s="116"/>
      <c r="C41" s="129" t="s">
        <v>466</v>
      </c>
      <c r="D41" s="289" t="s">
        <v>1310</v>
      </c>
      <c r="E41" s="116"/>
      <c r="F41" s="116"/>
      <c r="G41" s="116"/>
      <c r="H41" s="116"/>
      <c r="I41" s="401" t="s">
        <v>720</v>
      </c>
      <c r="J41" s="307" t="s">
        <v>1313</v>
      </c>
      <c r="K41" s="116"/>
      <c r="L41" s="116"/>
      <c r="M41" s="116"/>
      <c r="N41" s="117"/>
    </row>
    <row r="42" spans="1:14" ht="15" thickBot="1">
      <c r="A42" s="122"/>
      <c r="B42" s="120"/>
      <c r="C42" s="122"/>
      <c r="D42" s="120"/>
      <c r="E42" s="120"/>
      <c r="F42" s="120"/>
      <c r="G42" s="120"/>
      <c r="H42" s="120"/>
      <c r="I42" s="120"/>
      <c r="J42" s="120"/>
      <c r="K42" s="120"/>
      <c r="L42" s="120"/>
      <c r="M42" s="120"/>
      <c r="N42" s="121"/>
    </row>
    <row r="43" spans="1:14">
      <c r="A43" s="116"/>
      <c r="B43" s="116"/>
      <c r="C43" s="116"/>
      <c r="D43" s="116"/>
      <c r="E43" s="116"/>
      <c r="F43" s="116"/>
      <c r="G43" s="116"/>
      <c r="H43" s="116"/>
      <c r="I43" s="116"/>
      <c r="J43" s="116"/>
      <c r="K43" s="116"/>
      <c r="L43" s="116"/>
      <c r="M43" s="116"/>
      <c r="N43" s="116"/>
    </row>
    <row r="45" spans="1:14">
      <c r="A45" s="114" t="s">
        <v>512</v>
      </c>
    </row>
    <row r="47" spans="1:14">
      <c r="D47" s="916" t="str">
        <f>入力シート!C3</f>
        <v>令和4年6月22日</v>
      </c>
      <c r="E47" s="916"/>
      <c r="F47" s="916"/>
      <c r="G47" s="916"/>
    </row>
    <row r="48" spans="1:14">
      <c r="D48" s="133"/>
      <c r="E48" s="133"/>
      <c r="F48" s="133"/>
      <c r="G48" s="133"/>
    </row>
    <row r="49" spans="1:14">
      <c r="D49" s="133"/>
      <c r="E49" s="133"/>
      <c r="F49" s="133"/>
      <c r="G49" s="133"/>
    </row>
    <row r="50" spans="1:14" ht="21">
      <c r="D50" s="133"/>
      <c r="E50" s="133"/>
      <c r="F50" s="134" t="s">
        <v>496</v>
      </c>
      <c r="G50" s="133"/>
      <c r="H50" s="882">
        <f>入力シート!C8</f>
        <v>0</v>
      </c>
      <c r="I50" s="882"/>
      <c r="J50" s="882"/>
      <c r="K50" s="882">
        <f>入力シート!C10</f>
        <v>0</v>
      </c>
      <c r="L50" s="882"/>
    </row>
    <row r="51" spans="1:14" ht="14.25" customHeight="1">
      <c r="D51" s="133"/>
      <c r="E51" s="133"/>
      <c r="F51" s="134"/>
      <c r="G51" s="133"/>
      <c r="I51" s="135"/>
      <c r="J51" s="135"/>
      <c r="K51" s="136"/>
      <c r="L51" s="136"/>
    </row>
    <row r="52" spans="1:14">
      <c r="A52" s="137"/>
    </row>
    <row r="53" spans="1:14">
      <c r="A53" s="289" t="s">
        <v>1314</v>
      </c>
      <c r="K53" s="157"/>
      <c r="L53" s="157"/>
      <c r="M53" s="138"/>
    </row>
    <row r="57" spans="1:14">
      <c r="A57" s="289" t="s">
        <v>1315</v>
      </c>
      <c r="B57" s="289"/>
      <c r="C57" s="289"/>
      <c r="D57" s="289"/>
      <c r="E57" s="289"/>
      <c r="F57" s="289"/>
      <c r="G57" s="289"/>
      <c r="H57" s="289"/>
      <c r="I57" s="289"/>
      <c r="J57" s="289"/>
      <c r="K57" s="289"/>
      <c r="L57" s="289"/>
      <c r="M57" s="289"/>
      <c r="N57" s="289"/>
    </row>
    <row r="58" spans="1:14">
      <c r="A58" s="289"/>
      <c r="B58" s="289"/>
      <c r="C58" s="289"/>
      <c r="D58" s="289"/>
      <c r="E58" s="289"/>
      <c r="F58" s="289"/>
      <c r="G58" s="289"/>
      <c r="H58" s="289"/>
      <c r="I58" s="289"/>
      <c r="J58" s="289"/>
      <c r="K58" s="289"/>
      <c r="L58" s="289"/>
      <c r="M58" s="289"/>
      <c r="N58" s="289"/>
    </row>
    <row r="59" spans="1:14">
      <c r="A59" s="289" t="s">
        <v>1316</v>
      </c>
      <c r="B59" s="289"/>
      <c r="C59" s="289"/>
      <c r="D59" s="289"/>
      <c r="E59" s="289"/>
      <c r="F59" s="289"/>
      <c r="G59" s="289"/>
      <c r="H59" s="289"/>
      <c r="I59" s="289"/>
      <c r="J59" s="289"/>
      <c r="K59" s="289"/>
      <c r="L59" s="289"/>
      <c r="M59" s="289"/>
      <c r="N59" s="289"/>
    </row>
    <row r="60" spans="1:14">
      <c r="A60" s="289"/>
      <c r="B60" s="289"/>
      <c r="C60" s="289"/>
      <c r="D60" s="289"/>
      <c r="E60" s="289"/>
      <c r="F60" s="289"/>
      <c r="G60" s="289"/>
      <c r="H60" s="289"/>
      <c r="I60" s="289"/>
      <c r="J60" s="289"/>
      <c r="K60" s="289"/>
      <c r="L60" s="289"/>
      <c r="M60" s="289"/>
      <c r="N60" s="289"/>
    </row>
    <row r="61" spans="1:14">
      <c r="A61" s="289" t="s">
        <v>1317</v>
      </c>
      <c r="B61" s="289"/>
      <c r="C61" s="289"/>
      <c r="D61" s="289"/>
      <c r="E61" s="289"/>
      <c r="F61" s="289"/>
      <c r="G61" s="289"/>
      <c r="H61" s="289"/>
      <c r="I61" s="289"/>
      <c r="J61" s="289"/>
      <c r="K61" s="289"/>
      <c r="L61" s="289"/>
      <c r="M61" s="289"/>
      <c r="N61" s="289"/>
    </row>
    <row r="62" spans="1:14">
      <c r="A62" s="289" t="s">
        <v>1318</v>
      </c>
      <c r="B62" s="289"/>
      <c r="C62" s="289"/>
      <c r="D62" s="289"/>
      <c r="E62" s="289"/>
      <c r="F62" s="289"/>
      <c r="G62" s="289"/>
      <c r="H62" s="289"/>
      <c r="I62" s="289"/>
      <c r="J62" s="289"/>
      <c r="K62" s="289"/>
      <c r="L62" s="289"/>
      <c r="M62" s="289"/>
      <c r="N62" s="289"/>
    </row>
    <row r="63" spans="1:14">
      <c r="A63" s="289" t="s">
        <v>1319</v>
      </c>
      <c r="B63" s="289"/>
      <c r="C63" s="289"/>
      <c r="D63" s="289"/>
      <c r="E63" s="289"/>
      <c r="F63" s="289"/>
      <c r="G63" s="289"/>
      <c r="H63" s="289"/>
      <c r="I63" s="289"/>
      <c r="J63" s="289"/>
      <c r="K63" s="289"/>
      <c r="L63" s="289"/>
      <c r="M63" s="289"/>
      <c r="N63" s="289"/>
    </row>
    <row r="64" spans="1:14">
      <c r="A64" s="289"/>
      <c r="B64" s="289"/>
      <c r="C64" s="289"/>
      <c r="D64" s="289"/>
      <c r="E64" s="289"/>
      <c r="F64" s="289"/>
      <c r="G64" s="289"/>
      <c r="H64" s="289"/>
      <c r="I64" s="289"/>
      <c r="J64" s="289"/>
      <c r="K64" s="289"/>
      <c r="L64" s="289"/>
      <c r="M64" s="289"/>
      <c r="N64" s="289"/>
    </row>
    <row r="65" spans="1:14">
      <c r="A65" s="289" t="s">
        <v>819</v>
      </c>
      <c r="B65" s="289"/>
      <c r="C65" s="289"/>
      <c r="D65" s="289"/>
      <c r="E65" s="289"/>
      <c r="F65" s="289"/>
      <c r="G65" s="289"/>
      <c r="H65" s="289"/>
      <c r="I65" s="289"/>
      <c r="J65" s="289"/>
      <c r="K65" s="289"/>
      <c r="L65" s="289"/>
      <c r="M65" s="289"/>
      <c r="N65" s="289"/>
    </row>
    <row r="66" spans="1:14">
      <c r="A66" s="289" t="s">
        <v>820</v>
      </c>
      <c r="B66" s="289"/>
      <c r="C66" s="289"/>
      <c r="D66" s="289"/>
      <c r="E66" s="289"/>
      <c r="F66" s="289"/>
      <c r="G66" s="289"/>
      <c r="H66" s="289"/>
      <c r="I66" s="289"/>
      <c r="J66" s="289"/>
      <c r="K66" s="289"/>
      <c r="L66" s="289"/>
      <c r="M66" s="289"/>
      <c r="N66" s="289"/>
    </row>
    <row r="67" spans="1:14">
      <c r="A67" s="289" t="s">
        <v>821</v>
      </c>
      <c r="B67" s="289"/>
      <c r="C67" s="289"/>
      <c r="D67" s="289"/>
      <c r="E67" s="289"/>
      <c r="F67" s="289"/>
      <c r="G67" s="289"/>
      <c r="H67" s="289"/>
      <c r="I67" s="289"/>
      <c r="J67" s="289"/>
      <c r="K67" s="289"/>
      <c r="L67" s="289"/>
      <c r="M67" s="289"/>
      <c r="N67" s="289"/>
    </row>
    <row r="68" spans="1:14">
      <c r="A68" s="289"/>
      <c r="B68" s="289"/>
      <c r="C68" s="289"/>
      <c r="D68" s="289"/>
      <c r="E68" s="289"/>
      <c r="F68" s="289"/>
      <c r="G68" s="289"/>
      <c r="H68" s="289"/>
      <c r="I68" s="289"/>
      <c r="J68" s="289"/>
      <c r="K68" s="289"/>
      <c r="L68" s="289"/>
      <c r="M68" s="289"/>
      <c r="N68" s="289"/>
    </row>
    <row r="69" spans="1:14">
      <c r="A69" s="289" t="s">
        <v>1320</v>
      </c>
      <c r="B69" s="289"/>
      <c r="C69" s="289"/>
      <c r="D69" s="289"/>
      <c r="E69" s="289"/>
      <c r="F69" s="289"/>
      <c r="G69" s="289"/>
      <c r="H69" s="289"/>
      <c r="I69" s="289"/>
      <c r="J69" s="289"/>
      <c r="K69" s="289"/>
      <c r="L69" s="289"/>
      <c r="M69" s="289"/>
      <c r="N69" s="289"/>
    </row>
    <row r="70" spans="1:14">
      <c r="A70" s="289"/>
      <c r="B70" s="289"/>
      <c r="C70" s="289"/>
      <c r="D70" s="289"/>
      <c r="E70" s="289"/>
      <c r="F70" s="289"/>
      <c r="G70" s="289"/>
      <c r="H70" s="289"/>
      <c r="I70" s="289"/>
      <c r="J70" s="289"/>
      <c r="K70" s="289"/>
      <c r="L70" s="289"/>
      <c r="M70" s="289"/>
      <c r="N70" s="289"/>
    </row>
    <row r="71" spans="1:14">
      <c r="A71" s="289" t="s">
        <v>822</v>
      </c>
      <c r="B71" s="289"/>
      <c r="C71" s="289"/>
      <c r="D71" s="289"/>
      <c r="E71" s="289"/>
      <c r="F71" s="289"/>
      <c r="G71" s="289"/>
      <c r="H71" s="289"/>
      <c r="I71" s="289"/>
      <c r="J71" s="289"/>
      <c r="K71" s="289"/>
      <c r="L71" s="289"/>
      <c r="M71" s="289"/>
      <c r="N71" s="289"/>
    </row>
    <row r="72" spans="1:14">
      <c r="A72" s="289" t="s">
        <v>823</v>
      </c>
      <c r="B72" s="289"/>
      <c r="C72" s="289"/>
      <c r="D72" s="289"/>
      <c r="E72" s="289"/>
      <c r="F72" s="289"/>
      <c r="G72" s="289"/>
      <c r="H72" s="289"/>
      <c r="I72" s="289"/>
      <c r="J72" s="289"/>
      <c r="K72" s="289"/>
      <c r="L72" s="289"/>
      <c r="M72" s="289"/>
      <c r="N72" s="289"/>
    </row>
    <row r="73" spans="1:14">
      <c r="A73" s="289" t="s">
        <v>824</v>
      </c>
      <c r="B73" s="289"/>
      <c r="C73" s="289"/>
      <c r="D73" s="289"/>
      <c r="E73" s="289"/>
      <c r="F73" s="289"/>
      <c r="G73" s="289"/>
      <c r="H73" s="289"/>
      <c r="I73" s="289"/>
      <c r="J73" s="289"/>
      <c r="K73" s="289"/>
      <c r="L73" s="289"/>
      <c r="M73" s="289"/>
      <c r="N73" s="289"/>
    </row>
    <row r="74" spans="1:14">
      <c r="A74" s="289"/>
      <c r="B74" s="289"/>
      <c r="C74" s="289"/>
      <c r="D74" s="289"/>
      <c r="E74" s="289"/>
      <c r="F74" s="289"/>
      <c r="G74" s="289"/>
      <c r="H74" s="289"/>
      <c r="I74" s="289"/>
      <c r="J74" s="289"/>
      <c r="K74" s="289"/>
      <c r="L74" s="289"/>
      <c r="M74" s="289"/>
      <c r="N74" s="289"/>
    </row>
    <row r="75" spans="1:14">
      <c r="A75" s="289" t="s">
        <v>1321</v>
      </c>
    </row>
    <row r="76" spans="1:14">
      <c r="A76" s="289" t="s">
        <v>1322</v>
      </c>
    </row>
    <row r="77" spans="1:14">
      <c r="A77" s="289" t="s">
        <v>1323</v>
      </c>
    </row>
    <row r="78" spans="1:14">
      <c r="A78" s="289" t="s">
        <v>1324</v>
      </c>
    </row>
  </sheetData>
  <mergeCells count="28">
    <mergeCell ref="K50:L50"/>
    <mergeCell ref="H50:J50"/>
    <mergeCell ref="C33:N35"/>
    <mergeCell ref="C24:J26"/>
    <mergeCell ref="C27:H29"/>
    <mergeCell ref="J27:N29"/>
    <mergeCell ref="C30:N32"/>
    <mergeCell ref="D47:G47"/>
    <mergeCell ref="A37:B37"/>
    <mergeCell ref="A13:B13"/>
    <mergeCell ref="A16:B16"/>
    <mergeCell ref="A19:B19"/>
    <mergeCell ref="A22:B22"/>
    <mergeCell ref="A25:B25"/>
    <mergeCell ref="A28:B28"/>
    <mergeCell ref="A31:B31"/>
    <mergeCell ref="A33:B35"/>
    <mergeCell ref="E2:F2"/>
    <mergeCell ref="G2:M2"/>
    <mergeCell ref="C18:N20"/>
    <mergeCell ref="C21:N23"/>
    <mergeCell ref="A9:N9"/>
    <mergeCell ref="L15:N17"/>
    <mergeCell ref="C12:F14"/>
    <mergeCell ref="C15:F17"/>
    <mergeCell ref="A6:C6"/>
    <mergeCell ref="G12:J14"/>
    <mergeCell ref="G15:J17"/>
  </mergeCells>
  <phoneticPr fontId="3"/>
  <pageMargins left="0.78740157480314965" right="0.78740157480314965" top="0.78740157480314965" bottom="0.78740157480314965" header="0.51181102362204722" footer="0.51181102362204722"/>
  <pageSetup paperSize="9" scale="96" orientation="portrait" horizontalDpi="200" verticalDpi="200" r:id="rId1"/>
  <headerFooter alignWithMargins="0"/>
  <rowBreaks count="1" manualBreakCount="1">
    <brk id="55" max="13" man="1"/>
  </rowBreaks>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52"/>
  <sheetViews>
    <sheetView view="pageBreakPreview" topLeftCell="A13" zoomScaleNormal="100" zoomScaleSheetLayoutView="100" workbookViewId="0">
      <selection activeCell="Q43" sqref="Q43"/>
    </sheetView>
  </sheetViews>
  <sheetFormatPr defaultColWidth="5.875" defaultRowHeight="14.25"/>
  <cols>
    <col min="1" max="14" width="5.875" style="114" customWidth="1"/>
    <col min="15" max="15" width="6.75" style="114" customWidth="1"/>
    <col min="16" max="16384" width="5.875" style="114"/>
  </cols>
  <sheetData>
    <row r="1" spans="1:20">
      <c r="O1" s="138" t="s">
        <v>535</v>
      </c>
    </row>
    <row r="3" spans="1:20" ht="28.5">
      <c r="A3" s="921" t="s">
        <v>18</v>
      </c>
      <c r="B3" s="921"/>
      <c r="C3" s="921"/>
      <c r="D3" s="921"/>
      <c r="E3" s="921"/>
      <c r="F3" s="921"/>
      <c r="G3" s="921"/>
      <c r="H3" s="921"/>
      <c r="I3" s="921"/>
      <c r="J3" s="921"/>
      <c r="K3" s="921"/>
      <c r="L3" s="921"/>
      <c r="M3" s="921"/>
      <c r="N3" s="921"/>
      <c r="O3" s="921"/>
      <c r="P3" s="724"/>
      <c r="Q3" s="724"/>
      <c r="R3" s="724"/>
      <c r="S3" s="724"/>
      <c r="T3" s="724"/>
    </row>
    <row r="4" spans="1:20" ht="21" customHeight="1">
      <c r="A4" s="920" t="s">
        <v>19</v>
      </c>
      <c r="B4" s="920"/>
      <c r="C4" s="920"/>
      <c r="D4" s="920"/>
      <c r="E4" s="920"/>
      <c r="F4" s="920"/>
      <c r="G4" s="920"/>
      <c r="H4" s="920"/>
      <c r="I4" s="920"/>
      <c r="J4" s="920"/>
      <c r="K4" s="920"/>
      <c r="L4" s="920"/>
      <c r="M4" s="920"/>
      <c r="N4" s="920"/>
      <c r="O4" s="920"/>
    </row>
    <row r="5" spans="1:20" ht="21" customHeight="1">
      <c r="K5" s="1658" t="s">
        <v>1420</v>
      </c>
      <c r="L5" s="1659"/>
      <c r="M5" s="1659"/>
      <c r="N5" s="1659"/>
      <c r="O5" s="1659"/>
    </row>
    <row r="6" spans="1:20">
      <c r="L6" s="204"/>
      <c r="M6" s="204"/>
      <c r="N6" s="204"/>
    </row>
    <row r="7" spans="1:20" ht="21" customHeight="1">
      <c r="A7" s="114" t="s">
        <v>20</v>
      </c>
      <c r="B7" s="204"/>
      <c r="C7" s="204"/>
      <c r="D7" s="204"/>
    </row>
    <row r="8" spans="1:20">
      <c r="B8" s="204"/>
      <c r="C8" s="204"/>
      <c r="D8" s="204"/>
    </row>
    <row r="9" spans="1:20" ht="21" customHeight="1">
      <c r="B9" s="204"/>
      <c r="C9" s="204"/>
      <c r="D9" s="204"/>
      <c r="E9" s="114" t="s">
        <v>275</v>
      </c>
      <c r="I9" s="1661"/>
      <c r="J9" s="1661"/>
      <c r="K9" s="1661"/>
      <c r="L9" s="1661"/>
      <c r="M9" s="1661"/>
      <c r="N9" s="1661"/>
    </row>
    <row r="10" spans="1:20" ht="21" customHeight="1">
      <c r="B10" s="204"/>
      <c r="C10" s="204"/>
      <c r="D10" s="204"/>
      <c r="E10" s="114" t="s">
        <v>276</v>
      </c>
      <c r="I10" s="1661"/>
      <c r="J10" s="1661"/>
      <c r="K10" s="1661"/>
      <c r="L10" s="1661"/>
      <c r="M10" s="1661"/>
      <c r="N10" s="1661"/>
      <c r="O10" s="138" t="s">
        <v>22</v>
      </c>
    </row>
    <row r="11" spans="1:20" ht="21" customHeight="1">
      <c r="B11" s="204"/>
      <c r="C11" s="204"/>
      <c r="D11" s="204"/>
      <c r="E11" s="114" t="s">
        <v>277</v>
      </c>
      <c r="G11" s="152"/>
      <c r="H11" s="152"/>
      <c r="I11" s="1661"/>
      <c r="J11" s="1661"/>
      <c r="K11" s="1661"/>
      <c r="L11" s="1661"/>
      <c r="M11" s="1661"/>
      <c r="N11" s="1661"/>
    </row>
    <row r="12" spans="1:20" ht="21" customHeight="1">
      <c r="B12" s="204"/>
      <c r="C12" s="204"/>
      <c r="D12" s="204"/>
      <c r="E12" s="114" t="s">
        <v>21</v>
      </c>
      <c r="G12" s="152"/>
      <c r="H12" s="152"/>
      <c r="I12" s="1660"/>
      <c r="J12" s="1660"/>
      <c r="K12" s="1660"/>
      <c r="L12" s="1660"/>
      <c r="M12" s="1660"/>
      <c r="N12" s="1660"/>
    </row>
    <row r="13" spans="1:20">
      <c r="B13" s="204"/>
      <c r="C13" s="204"/>
      <c r="D13" s="204"/>
    </row>
    <row r="14" spans="1:20">
      <c r="A14" s="289" t="s">
        <v>827</v>
      </c>
      <c r="B14" s="204"/>
      <c r="C14" s="204"/>
      <c r="D14" s="204"/>
    </row>
    <row r="15" spans="1:20">
      <c r="B15" s="204"/>
      <c r="C15" s="204"/>
      <c r="D15" s="204"/>
    </row>
    <row r="16" spans="1:20">
      <c r="B16" s="204"/>
      <c r="C16" s="204"/>
      <c r="D16" s="204"/>
    </row>
    <row r="17" spans="1:15">
      <c r="A17" s="1579" t="s">
        <v>589</v>
      </c>
      <c r="B17" s="1579"/>
      <c r="C17" s="1579"/>
      <c r="D17" s="1579"/>
      <c r="E17" s="1579"/>
      <c r="F17" s="1579"/>
      <c r="G17" s="1579"/>
      <c r="H17" s="1579"/>
      <c r="I17" s="1579"/>
      <c r="J17" s="1579"/>
      <c r="K17" s="1579"/>
      <c r="L17" s="1579"/>
      <c r="M17" s="1579"/>
      <c r="N17" s="1579"/>
      <c r="O17" s="1579"/>
    </row>
    <row r="18" spans="1:15">
      <c r="B18" s="204"/>
      <c r="C18" s="204"/>
      <c r="D18" s="204"/>
    </row>
    <row r="19" spans="1:15" ht="26.25" customHeight="1">
      <c r="A19" s="114" t="s">
        <v>23</v>
      </c>
      <c r="B19" s="204"/>
      <c r="C19" s="204"/>
      <c r="D19" s="1662">
        <f>公営３内訳１!R24</f>
        <v>0</v>
      </c>
      <c r="E19" s="1662"/>
      <c r="F19" s="1662"/>
      <c r="G19" s="114" t="s">
        <v>2</v>
      </c>
    </row>
    <row r="20" spans="1:15">
      <c r="B20" s="204"/>
      <c r="C20" s="204"/>
      <c r="D20" s="204"/>
    </row>
    <row r="21" spans="1:15" ht="21" customHeight="1">
      <c r="A21" s="114" t="s">
        <v>24</v>
      </c>
      <c r="B21" s="204"/>
      <c r="C21" s="204"/>
      <c r="D21" s="204"/>
    </row>
    <row r="22" spans="1:15" ht="21" customHeight="1">
      <c r="A22" s="114" t="s">
        <v>25</v>
      </c>
      <c r="B22" s="204"/>
      <c r="C22" s="204"/>
      <c r="D22" s="204"/>
    </row>
    <row r="24" spans="1:15" ht="21" customHeight="1">
      <c r="A24" s="217" t="s">
        <v>414</v>
      </c>
      <c r="B24" s="114" t="str">
        <f>入力シート!C1</f>
        <v>令和4年7月10日執行参議院青森県選挙区選出議員選挙</v>
      </c>
      <c r="J24" s="293"/>
      <c r="K24" s="293"/>
      <c r="L24" s="293"/>
    </row>
    <row r="26" spans="1:15" ht="21" customHeight="1">
      <c r="A26" s="114" t="s">
        <v>26</v>
      </c>
      <c r="E26" s="144">
        <f>入力シート!C8</f>
        <v>0</v>
      </c>
      <c r="F26" s="141"/>
      <c r="G26" s="141">
        <f>入力シート!C10</f>
        <v>0</v>
      </c>
    </row>
    <row r="27" spans="1:15" ht="14.25" customHeight="1">
      <c r="A27" s="116"/>
      <c r="B27" s="116"/>
      <c r="C27" s="116"/>
      <c r="D27" s="116"/>
      <c r="E27" s="116"/>
      <c r="F27" s="193"/>
      <c r="G27" s="116"/>
      <c r="H27" s="116"/>
      <c r="I27" s="116"/>
      <c r="J27" s="116"/>
      <c r="K27" s="116"/>
      <c r="L27" s="116"/>
      <c r="M27" s="116"/>
      <c r="N27" s="116"/>
    </row>
    <row r="28" spans="1:15" ht="21" customHeight="1">
      <c r="A28" s="116" t="s">
        <v>267</v>
      </c>
      <c r="B28" s="116"/>
      <c r="C28" s="116"/>
      <c r="D28" s="116"/>
      <c r="E28" s="218"/>
      <c r="F28" s="219"/>
      <c r="G28" s="132"/>
      <c r="H28" s="132"/>
      <c r="I28" s="218"/>
      <c r="J28" s="132"/>
      <c r="K28" s="132"/>
      <c r="L28" s="116"/>
      <c r="M28" s="116"/>
      <c r="N28" s="116"/>
    </row>
    <row r="29" spans="1:15" ht="23.25" customHeight="1">
      <c r="A29" s="116"/>
      <c r="B29" s="950" t="s">
        <v>268</v>
      </c>
      <c r="C29" s="951"/>
      <c r="D29" s="952"/>
      <c r="E29" s="1641"/>
      <c r="F29" s="1642"/>
      <c r="G29" s="1642"/>
      <c r="H29" s="1643"/>
      <c r="I29" s="1653" t="s">
        <v>272</v>
      </c>
      <c r="J29" s="1654"/>
      <c r="K29" s="1641"/>
      <c r="L29" s="1642"/>
      <c r="M29" s="1642"/>
      <c r="N29" s="1643"/>
    </row>
    <row r="30" spans="1:15" ht="23.25" customHeight="1">
      <c r="A30" s="116"/>
      <c r="B30" s="950" t="s">
        <v>269</v>
      </c>
      <c r="C30" s="951"/>
      <c r="D30" s="952"/>
      <c r="E30" s="1655"/>
      <c r="F30" s="1656"/>
      <c r="G30" s="1656"/>
      <c r="H30" s="1657"/>
      <c r="I30" s="1653" t="s">
        <v>273</v>
      </c>
      <c r="J30" s="1654"/>
      <c r="K30" s="1655"/>
      <c r="L30" s="1656"/>
      <c r="M30" s="1656"/>
      <c r="N30" s="1657"/>
    </row>
    <row r="31" spans="1:15" ht="23.25" customHeight="1">
      <c r="A31" s="116"/>
      <c r="B31" s="950" t="s">
        <v>270</v>
      </c>
      <c r="C31" s="951"/>
      <c r="D31" s="952"/>
      <c r="E31" s="1641"/>
      <c r="F31" s="1642"/>
      <c r="G31" s="1642"/>
      <c r="H31" s="1643"/>
      <c r="I31" s="1653" t="s">
        <v>274</v>
      </c>
      <c r="J31" s="1654"/>
      <c r="K31" s="1655"/>
      <c r="L31" s="1656"/>
      <c r="M31" s="1656"/>
      <c r="N31" s="1657"/>
    </row>
    <row r="32" spans="1:15" ht="23.25" customHeight="1">
      <c r="A32" s="116"/>
      <c r="B32" s="939" t="s">
        <v>415</v>
      </c>
      <c r="C32" s="940"/>
      <c r="D32" s="941"/>
      <c r="E32" s="1644"/>
      <c r="F32" s="1645"/>
      <c r="G32" s="1645"/>
      <c r="H32" s="1645"/>
      <c r="I32" s="1645"/>
      <c r="J32" s="1645"/>
      <c r="K32" s="1645"/>
      <c r="L32" s="1645"/>
      <c r="M32" s="1645"/>
      <c r="N32" s="1646"/>
    </row>
    <row r="33" spans="1:15" ht="23.25" customHeight="1">
      <c r="A33" s="116"/>
      <c r="B33" s="1647" t="s">
        <v>271</v>
      </c>
      <c r="C33" s="1648"/>
      <c r="D33" s="1649"/>
      <c r="E33" s="1650"/>
      <c r="F33" s="1651"/>
      <c r="G33" s="1651"/>
      <c r="H33" s="1651"/>
      <c r="I33" s="1651"/>
      <c r="J33" s="1651"/>
      <c r="K33" s="1651"/>
      <c r="L33" s="1651"/>
      <c r="M33" s="1651"/>
      <c r="N33" s="1652"/>
    </row>
    <row r="34" spans="1:15" ht="15.75" customHeight="1">
      <c r="A34" s="116"/>
      <c r="B34" s="116"/>
      <c r="C34" s="116"/>
      <c r="D34" s="116"/>
      <c r="E34" s="218"/>
      <c r="F34" s="219"/>
      <c r="G34" s="132"/>
      <c r="H34" s="132"/>
      <c r="I34" s="132"/>
      <c r="J34" s="132"/>
      <c r="K34" s="132"/>
      <c r="L34" s="116"/>
      <c r="M34" s="116"/>
      <c r="N34" s="116"/>
    </row>
    <row r="35" spans="1:15" ht="14.25" customHeight="1">
      <c r="A35" s="116" t="s">
        <v>416</v>
      </c>
      <c r="B35" s="116"/>
      <c r="C35" s="116"/>
      <c r="D35" s="116"/>
      <c r="E35" s="116"/>
      <c r="F35" s="193"/>
      <c r="G35" s="116"/>
      <c r="H35" s="116"/>
      <c r="I35" s="116"/>
      <c r="J35" s="116"/>
      <c r="K35" s="116"/>
      <c r="L35" s="116"/>
      <c r="M35" s="116"/>
      <c r="N35" s="116"/>
    </row>
    <row r="36" spans="1:15" ht="14.25" customHeight="1">
      <c r="A36" s="114" t="s">
        <v>363</v>
      </c>
      <c r="B36" s="116"/>
      <c r="C36" s="116"/>
      <c r="D36" s="116"/>
      <c r="E36" s="116"/>
      <c r="F36" s="193"/>
      <c r="G36" s="116"/>
      <c r="H36" s="116"/>
      <c r="I36" s="116"/>
      <c r="J36" s="116"/>
      <c r="K36" s="116"/>
      <c r="L36" s="116"/>
      <c r="M36" s="116"/>
      <c r="N36" s="116"/>
    </row>
    <row r="37" spans="1:15" ht="14.25" customHeight="1">
      <c r="A37" s="114" t="s">
        <v>417</v>
      </c>
      <c r="B37" s="194"/>
      <c r="C37" s="194"/>
      <c r="D37" s="194"/>
      <c r="E37" s="194"/>
      <c r="F37" s="194"/>
      <c r="G37" s="194"/>
      <c r="H37" s="194"/>
      <c r="I37" s="194"/>
      <c r="J37" s="194"/>
      <c r="K37" s="194"/>
      <c r="L37" s="194"/>
      <c r="M37" s="194"/>
      <c r="N37" s="194"/>
      <c r="O37" s="194"/>
    </row>
    <row r="38" spans="1:15" ht="14.25" customHeight="1">
      <c r="A38" s="114" t="s">
        <v>418</v>
      </c>
    </row>
    <row r="39" spans="1:15">
      <c r="A39" s="114" t="s">
        <v>419</v>
      </c>
    </row>
    <row r="40" spans="1:15">
      <c r="A40" s="114" t="s">
        <v>420</v>
      </c>
    </row>
    <row r="41" spans="1:15">
      <c r="A41" s="116" t="s">
        <v>27</v>
      </c>
    </row>
    <row r="42" spans="1:15">
      <c r="A42" s="114" t="s">
        <v>361</v>
      </c>
    </row>
    <row r="43" spans="1:15">
      <c r="A43" s="114" t="s">
        <v>362</v>
      </c>
    </row>
    <row r="44" spans="1:15">
      <c r="A44" s="289" t="s">
        <v>1421</v>
      </c>
    </row>
    <row r="45" spans="1:15">
      <c r="A45" s="289" t="s">
        <v>1422</v>
      </c>
    </row>
    <row r="46" spans="1:15">
      <c r="A46" s="289" t="s">
        <v>1423</v>
      </c>
    </row>
    <row r="47" spans="1:15">
      <c r="A47" s="289" t="s">
        <v>1424</v>
      </c>
    </row>
    <row r="50" spans="8:9">
      <c r="H50" s="1640"/>
      <c r="I50" s="1640"/>
    </row>
    <row r="52" spans="8:9">
      <c r="H52" s="1640"/>
      <c r="I52" s="1640"/>
    </row>
  </sheetData>
  <mergeCells count="25">
    <mergeCell ref="I31:J31"/>
    <mergeCell ref="K31:N31"/>
    <mergeCell ref="A3:O3"/>
    <mergeCell ref="A4:O4"/>
    <mergeCell ref="A17:O17"/>
    <mergeCell ref="K5:O5"/>
    <mergeCell ref="I12:N12"/>
    <mergeCell ref="I9:N11"/>
    <mergeCell ref="D19:F19"/>
    <mergeCell ref="H52:I52"/>
    <mergeCell ref="H50:I50"/>
    <mergeCell ref="E29:H29"/>
    <mergeCell ref="B31:D31"/>
    <mergeCell ref="B32:D32"/>
    <mergeCell ref="E32:N32"/>
    <mergeCell ref="B33:D33"/>
    <mergeCell ref="E33:N33"/>
    <mergeCell ref="B30:D30"/>
    <mergeCell ref="B29:D29"/>
    <mergeCell ref="E31:H31"/>
    <mergeCell ref="I29:J29"/>
    <mergeCell ref="K29:N29"/>
    <mergeCell ref="E30:H30"/>
    <mergeCell ref="I30:J30"/>
    <mergeCell ref="K30:N30"/>
  </mergeCells>
  <phoneticPr fontId="3"/>
  <pageMargins left="0.78740157480314965" right="0.35433070866141736" top="0.59055118110236227" bottom="0.59055118110236227" header="0.51181102362204722" footer="0.51181102362204722"/>
  <pageSetup paperSize="9" orientation="portrait" blackAndWhite="1" horizontalDpi="200" verticalDpi="200" r:id="rId1"/>
  <headerFooter alignWithMargins="0"/>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T26"/>
  <sheetViews>
    <sheetView view="pageBreakPreview" topLeftCell="A22" zoomScaleNormal="100" zoomScaleSheetLayoutView="100" workbookViewId="0">
      <selection activeCell="M23" sqref="M23"/>
    </sheetView>
  </sheetViews>
  <sheetFormatPr defaultColWidth="5.875" defaultRowHeight="13.5"/>
  <cols>
    <col min="1" max="3" width="5.875" customWidth="1"/>
    <col min="4" max="4" width="3.5" bestFit="1" customWidth="1"/>
    <col min="5" max="5" width="7.5" bestFit="1" customWidth="1"/>
    <col min="6" max="6" width="5.625" customWidth="1"/>
    <col min="7" max="7" width="3.5" bestFit="1" customWidth="1"/>
    <col min="8" max="8" width="3.75" customWidth="1"/>
    <col min="9" max="10" width="4.125" customWidth="1"/>
    <col min="11" max="11" width="9.375" customWidth="1"/>
    <col min="12" max="12" width="3.5" customWidth="1"/>
    <col min="13" max="14" width="3.75" customWidth="1"/>
    <col min="15" max="15" width="3.5" customWidth="1"/>
    <col min="16" max="17" width="4.125" customWidth="1"/>
    <col min="18" max="18" width="8.625" bestFit="1" customWidth="1"/>
    <col min="19" max="19" width="3.5" bestFit="1" customWidth="1"/>
    <col min="20" max="20" width="8" customWidth="1"/>
    <col min="24" max="24" width="8.5" bestFit="1" customWidth="1"/>
  </cols>
  <sheetData>
    <row r="1" spans="1:20" ht="14.25">
      <c r="A1" s="1"/>
      <c r="B1" s="1"/>
      <c r="C1" s="1"/>
      <c r="D1" s="1"/>
      <c r="E1" s="1"/>
      <c r="F1" s="1"/>
      <c r="G1" s="1"/>
      <c r="H1" s="1"/>
      <c r="I1" s="1"/>
      <c r="J1" s="1"/>
      <c r="K1" s="1"/>
      <c r="L1" s="1"/>
      <c r="M1" s="1"/>
      <c r="N1" s="1"/>
      <c r="O1" s="1"/>
      <c r="P1" s="1"/>
      <c r="Q1" s="1"/>
      <c r="R1" s="1"/>
      <c r="S1" s="1"/>
      <c r="T1" s="2" t="s">
        <v>28</v>
      </c>
    </row>
    <row r="2" spans="1:20" ht="28.5">
      <c r="A2" s="1672" t="s">
        <v>29</v>
      </c>
      <c r="B2" s="1672"/>
      <c r="C2" s="1672"/>
      <c r="D2" s="1672"/>
      <c r="E2" s="1672"/>
      <c r="F2" s="1672"/>
      <c r="G2" s="1672"/>
      <c r="H2" s="1672"/>
      <c r="I2" s="1672"/>
      <c r="J2" s="1672"/>
      <c r="K2" s="1672"/>
      <c r="L2" s="1672"/>
      <c r="M2" s="1672"/>
      <c r="N2" s="1672"/>
      <c r="O2" s="1672"/>
      <c r="P2" s="1672"/>
      <c r="Q2" s="1672"/>
      <c r="R2" s="1672"/>
      <c r="S2" s="1672"/>
      <c r="T2" s="1672"/>
    </row>
    <row r="3" spans="1:20" ht="14.25">
      <c r="A3" s="1670" t="s">
        <v>30</v>
      </c>
      <c r="B3" s="1670"/>
      <c r="C3" s="1670"/>
      <c r="D3" s="1670"/>
      <c r="E3" s="1670"/>
      <c r="F3" s="1670"/>
      <c r="G3" s="1670"/>
      <c r="H3" s="1670"/>
      <c r="I3" s="1670"/>
      <c r="J3" s="1670"/>
      <c r="K3" s="1670"/>
      <c r="L3" s="1670"/>
      <c r="M3" s="1670"/>
      <c r="N3" s="1670"/>
      <c r="O3" s="1670"/>
      <c r="P3" s="533"/>
      <c r="Q3" s="533"/>
      <c r="R3" s="533"/>
      <c r="S3" s="533"/>
      <c r="T3" s="533"/>
    </row>
    <row r="4" spans="1:20" ht="14.25">
      <c r="A4" s="1"/>
      <c r="B4" s="1"/>
      <c r="C4" s="1"/>
      <c r="D4" s="1"/>
      <c r="E4" s="1"/>
      <c r="F4" s="1"/>
      <c r="G4" s="1"/>
      <c r="H4" s="1"/>
      <c r="I4" s="1"/>
      <c r="J4" s="1"/>
      <c r="K4" s="1"/>
      <c r="L4" s="1"/>
      <c r="M4" s="1"/>
      <c r="N4" s="1"/>
      <c r="O4" s="1"/>
      <c r="P4" s="1"/>
      <c r="Q4" s="1"/>
      <c r="R4" s="1"/>
      <c r="S4" s="1"/>
      <c r="T4" s="1"/>
    </row>
    <row r="5" spans="1:20" ht="39" customHeight="1">
      <c r="A5" s="1676" t="s">
        <v>31</v>
      </c>
      <c r="B5" s="1677"/>
      <c r="C5" s="1678"/>
      <c r="D5" s="1673" t="s">
        <v>35</v>
      </c>
      <c r="E5" s="1674"/>
      <c r="F5" s="1674"/>
      <c r="G5" s="1674"/>
      <c r="H5" s="1674"/>
      <c r="I5" s="1674"/>
      <c r="J5" s="1675"/>
      <c r="K5" s="1673" t="s">
        <v>32</v>
      </c>
      <c r="L5" s="1674"/>
      <c r="M5" s="1674"/>
      <c r="N5" s="1674"/>
      <c r="O5" s="1674"/>
      <c r="P5" s="1674"/>
      <c r="Q5" s="1675"/>
      <c r="R5" s="1676" t="s">
        <v>33</v>
      </c>
      <c r="S5" s="1679"/>
      <c r="T5" s="79" t="s">
        <v>683</v>
      </c>
    </row>
    <row r="6" spans="1:20">
      <c r="A6" s="71"/>
      <c r="B6" s="72"/>
      <c r="C6" s="73"/>
      <c r="D6" s="71"/>
      <c r="E6" s="29" t="s">
        <v>2</v>
      </c>
      <c r="F6" s="72"/>
      <c r="G6" s="78" t="s">
        <v>365</v>
      </c>
      <c r="H6" s="72"/>
      <c r="J6" s="28" t="s">
        <v>2</v>
      </c>
      <c r="K6" s="29"/>
      <c r="L6" s="29" t="s">
        <v>2</v>
      </c>
      <c r="M6" s="72"/>
      <c r="N6" s="78" t="s">
        <v>365</v>
      </c>
      <c r="O6" s="72"/>
      <c r="P6" s="78"/>
      <c r="Q6" s="78" t="s">
        <v>2</v>
      </c>
      <c r="R6" s="71"/>
      <c r="S6" s="73"/>
      <c r="T6" s="79"/>
    </row>
    <row r="7" spans="1:20" ht="21" customHeight="1">
      <c r="A7" s="1680" t="s">
        <v>1417</v>
      </c>
      <c r="B7" s="1681"/>
      <c r="C7" s="1682"/>
      <c r="D7" s="11" t="s">
        <v>34</v>
      </c>
      <c r="E7" s="81"/>
      <c r="F7" s="32" t="s">
        <v>364</v>
      </c>
      <c r="G7" s="12">
        <v>1</v>
      </c>
      <c r="H7" s="32" t="s">
        <v>366</v>
      </c>
      <c r="I7" s="1666">
        <f>E7*G7</f>
        <v>0</v>
      </c>
      <c r="J7" s="1667"/>
      <c r="K7" s="1668">
        <v>64500</v>
      </c>
      <c r="L7" s="1669"/>
      <c r="M7" s="30" t="s">
        <v>367</v>
      </c>
      <c r="N7" s="91">
        <v>1</v>
      </c>
      <c r="O7" s="32" t="s">
        <v>366</v>
      </c>
      <c r="P7" s="1666">
        <f>K7*N7</f>
        <v>64500</v>
      </c>
      <c r="Q7" s="1667"/>
      <c r="R7" s="82">
        <f>IF(((I7)&gt;=(P7)),P7,I7)</f>
        <v>0</v>
      </c>
      <c r="S7" s="13" t="s">
        <v>2</v>
      </c>
      <c r="T7" s="27"/>
    </row>
    <row r="8" spans="1:20" ht="34.5" customHeight="1">
      <c r="A8" s="1663" t="s">
        <v>1417</v>
      </c>
      <c r="B8" s="1664"/>
      <c r="C8" s="1665"/>
      <c r="D8" s="14" t="s">
        <v>34</v>
      </c>
      <c r="E8" s="21"/>
      <c r="F8" s="24" t="s">
        <v>364</v>
      </c>
      <c r="G8" s="15">
        <v>1</v>
      </c>
      <c r="H8" s="24" t="s">
        <v>366</v>
      </c>
      <c r="I8" s="1666">
        <f>E8*G8</f>
        <v>0</v>
      </c>
      <c r="J8" s="1667"/>
      <c r="K8" s="1668">
        <v>64500</v>
      </c>
      <c r="L8" s="1669"/>
      <c r="M8" s="74" t="s">
        <v>367</v>
      </c>
      <c r="N8" s="92">
        <v>1</v>
      </c>
      <c r="O8" s="24" t="s">
        <v>366</v>
      </c>
      <c r="P8" s="1666">
        <f>K8*N8</f>
        <v>64500</v>
      </c>
      <c r="Q8" s="1667"/>
      <c r="R8" s="82">
        <f>IF(((I8)&gt;=(P8)),P8,I8)</f>
        <v>0</v>
      </c>
      <c r="S8" s="16" t="s">
        <v>2</v>
      </c>
      <c r="T8" s="18"/>
    </row>
    <row r="9" spans="1:20" ht="34.5" customHeight="1">
      <c r="A9" s="1663" t="s">
        <v>1425</v>
      </c>
      <c r="B9" s="1664"/>
      <c r="C9" s="1665"/>
      <c r="D9" s="14" t="s">
        <v>34</v>
      </c>
      <c r="E9" s="21"/>
      <c r="F9" s="24" t="s">
        <v>364</v>
      </c>
      <c r="G9" s="15">
        <v>1</v>
      </c>
      <c r="H9" s="24" t="s">
        <v>366</v>
      </c>
      <c r="I9" s="1666">
        <f>E9*G9</f>
        <v>0</v>
      </c>
      <c r="J9" s="1667"/>
      <c r="K9" s="1668">
        <v>64500</v>
      </c>
      <c r="L9" s="1669"/>
      <c r="M9" s="74" t="s">
        <v>367</v>
      </c>
      <c r="N9" s="92">
        <v>1</v>
      </c>
      <c r="O9" s="24" t="s">
        <v>366</v>
      </c>
      <c r="P9" s="1666">
        <f>K9*N9</f>
        <v>64500</v>
      </c>
      <c r="Q9" s="1667"/>
      <c r="R9" s="82">
        <f>IF(((I9)&gt;=(P9)),P9,I9)</f>
        <v>0</v>
      </c>
      <c r="S9" s="16" t="s">
        <v>2</v>
      </c>
      <c r="T9" s="18"/>
    </row>
    <row r="10" spans="1:20" ht="34.5" customHeight="1">
      <c r="A10" s="1663" t="s">
        <v>1425</v>
      </c>
      <c r="B10" s="1664"/>
      <c r="C10" s="1665"/>
      <c r="D10" s="14" t="s">
        <v>562</v>
      </c>
      <c r="E10" s="21"/>
      <c r="F10" s="24" t="s">
        <v>364</v>
      </c>
      <c r="G10" s="15">
        <v>1</v>
      </c>
      <c r="H10" s="24" t="s">
        <v>366</v>
      </c>
      <c r="I10" s="1666">
        <f t="shared" ref="I10:I16" si="0">E10*G10</f>
        <v>0</v>
      </c>
      <c r="J10" s="1667"/>
      <c r="K10" s="1668">
        <v>64500</v>
      </c>
      <c r="L10" s="1669"/>
      <c r="M10" s="74" t="s">
        <v>367</v>
      </c>
      <c r="N10" s="92">
        <v>1</v>
      </c>
      <c r="O10" s="24" t="s">
        <v>366</v>
      </c>
      <c r="P10" s="1666">
        <f t="shared" ref="P10:P16" si="1">K10*N10</f>
        <v>64500</v>
      </c>
      <c r="Q10" s="1667"/>
      <c r="R10" s="82">
        <f t="shared" ref="R10:R16" si="2">IF(((I10)&gt;=(P10)),P10,I10)</f>
        <v>0</v>
      </c>
      <c r="S10" s="16" t="s">
        <v>2</v>
      </c>
      <c r="T10" s="18"/>
    </row>
    <row r="11" spans="1:20" ht="34.5" customHeight="1">
      <c r="A11" s="1663" t="s">
        <v>1425</v>
      </c>
      <c r="B11" s="1664"/>
      <c r="C11" s="1665"/>
      <c r="D11" s="14" t="s">
        <v>562</v>
      </c>
      <c r="E11" s="21"/>
      <c r="F11" s="24" t="s">
        <v>364</v>
      </c>
      <c r="G11" s="15">
        <v>1</v>
      </c>
      <c r="H11" s="24" t="s">
        <v>366</v>
      </c>
      <c r="I11" s="1666">
        <f t="shared" si="0"/>
        <v>0</v>
      </c>
      <c r="J11" s="1667"/>
      <c r="K11" s="1668">
        <v>64500</v>
      </c>
      <c r="L11" s="1669"/>
      <c r="M11" s="74" t="s">
        <v>367</v>
      </c>
      <c r="N11" s="92">
        <v>1</v>
      </c>
      <c r="O11" s="24" t="s">
        <v>366</v>
      </c>
      <c r="P11" s="1666">
        <f t="shared" si="1"/>
        <v>64500</v>
      </c>
      <c r="Q11" s="1667"/>
      <c r="R11" s="82">
        <f t="shared" si="2"/>
        <v>0</v>
      </c>
      <c r="S11" s="16" t="s">
        <v>2</v>
      </c>
      <c r="T11" s="18"/>
    </row>
    <row r="12" spans="1:20" ht="34.5" customHeight="1">
      <c r="A12" s="1663" t="s">
        <v>1425</v>
      </c>
      <c r="B12" s="1664"/>
      <c r="C12" s="1665"/>
      <c r="D12" s="14" t="s">
        <v>562</v>
      </c>
      <c r="E12" s="21"/>
      <c r="F12" s="24" t="s">
        <v>364</v>
      </c>
      <c r="G12" s="15">
        <v>1</v>
      </c>
      <c r="H12" s="24" t="s">
        <v>366</v>
      </c>
      <c r="I12" s="1666">
        <f t="shared" si="0"/>
        <v>0</v>
      </c>
      <c r="J12" s="1667"/>
      <c r="K12" s="1668">
        <v>64500</v>
      </c>
      <c r="L12" s="1669"/>
      <c r="M12" s="74" t="s">
        <v>367</v>
      </c>
      <c r="N12" s="92">
        <v>1</v>
      </c>
      <c r="O12" s="24" t="s">
        <v>366</v>
      </c>
      <c r="P12" s="1666">
        <f t="shared" si="1"/>
        <v>64500</v>
      </c>
      <c r="Q12" s="1667"/>
      <c r="R12" s="82">
        <f t="shared" si="2"/>
        <v>0</v>
      </c>
      <c r="S12" s="16" t="s">
        <v>2</v>
      </c>
      <c r="T12" s="18"/>
    </row>
    <row r="13" spans="1:20" ht="34.5" customHeight="1">
      <c r="A13" s="1663" t="s">
        <v>1425</v>
      </c>
      <c r="B13" s="1664"/>
      <c r="C13" s="1665"/>
      <c r="D13" s="14" t="s">
        <v>562</v>
      </c>
      <c r="E13" s="21"/>
      <c r="F13" s="24" t="s">
        <v>364</v>
      </c>
      <c r="G13" s="15">
        <v>1</v>
      </c>
      <c r="H13" s="24" t="s">
        <v>366</v>
      </c>
      <c r="I13" s="1666">
        <f t="shared" si="0"/>
        <v>0</v>
      </c>
      <c r="J13" s="1667"/>
      <c r="K13" s="1668">
        <v>64500</v>
      </c>
      <c r="L13" s="1669"/>
      <c r="M13" s="74" t="s">
        <v>367</v>
      </c>
      <c r="N13" s="92">
        <v>1</v>
      </c>
      <c r="O13" s="24" t="s">
        <v>366</v>
      </c>
      <c r="P13" s="1666">
        <f t="shared" si="1"/>
        <v>64500</v>
      </c>
      <c r="Q13" s="1667"/>
      <c r="R13" s="82">
        <f t="shared" si="2"/>
        <v>0</v>
      </c>
      <c r="S13" s="16" t="s">
        <v>2</v>
      </c>
      <c r="T13" s="18"/>
    </row>
    <row r="14" spans="1:20" ht="34.5" customHeight="1">
      <c r="A14" s="1663" t="s">
        <v>1425</v>
      </c>
      <c r="B14" s="1664"/>
      <c r="C14" s="1665"/>
      <c r="D14" s="14" t="s">
        <v>562</v>
      </c>
      <c r="E14" s="21"/>
      <c r="F14" s="24" t="s">
        <v>364</v>
      </c>
      <c r="G14" s="15">
        <v>1</v>
      </c>
      <c r="H14" s="24" t="s">
        <v>366</v>
      </c>
      <c r="I14" s="1666">
        <f t="shared" si="0"/>
        <v>0</v>
      </c>
      <c r="J14" s="1667"/>
      <c r="K14" s="1668">
        <v>64500</v>
      </c>
      <c r="L14" s="1669"/>
      <c r="M14" s="74" t="s">
        <v>367</v>
      </c>
      <c r="N14" s="92">
        <v>1</v>
      </c>
      <c r="O14" s="24" t="s">
        <v>366</v>
      </c>
      <c r="P14" s="1666">
        <f t="shared" si="1"/>
        <v>64500</v>
      </c>
      <c r="Q14" s="1667"/>
      <c r="R14" s="82">
        <f t="shared" si="2"/>
        <v>0</v>
      </c>
      <c r="S14" s="16" t="s">
        <v>2</v>
      </c>
      <c r="T14" s="18"/>
    </row>
    <row r="15" spans="1:20" ht="34.5" customHeight="1">
      <c r="A15" s="1663" t="s">
        <v>1425</v>
      </c>
      <c r="B15" s="1664"/>
      <c r="C15" s="1665"/>
      <c r="D15" s="14" t="s">
        <v>562</v>
      </c>
      <c r="E15" s="21"/>
      <c r="F15" s="24" t="s">
        <v>364</v>
      </c>
      <c r="G15" s="15">
        <v>1</v>
      </c>
      <c r="H15" s="24" t="s">
        <v>366</v>
      </c>
      <c r="I15" s="1666">
        <f t="shared" si="0"/>
        <v>0</v>
      </c>
      <c r="J15" s="1667"/>
      <c r="K15" s="1668">
        <v>64500</v>
      </c>
      <c r="L15" s="1669"/>
      <c r="M15" s="74" t="s">
        <v>367</v>
      </c>
      <c r="N15" s="92">
        <v>1</v>
      </c>
      <c r="O15" s="24" t="s">
        <v>366</v>
      </c>
      <c r="P15" s="1666">
        <f t="shared" si="1"/>
        <v>64500</v>
      </c>
      <c r="Q15" s="1667"/>
      <c r="R15" s="82">
        <f t="shared" si="2"/>
        <v>0</v>
      </c>
      <c r="S15" s="16" t="s">
        <v>2</v>
      </c>
      <c r="T15" s="18"/>
    </row>
    <row r="16" spans="1:20" ht="34.5" customHeight="1">
      <c r="A16" s="1663" t="s">
        <v>1425</v>
      </c>
      <c r="B16" s="1664"/>
      <c r="C16" s="1665"/>
      <c r="D16" s="14" t="s">
        <v>562</v>
      </c>
      <c r="E16" s="21"/>
      <c r="F16" s="24" t="s">
        <v>364</v>
      </c>
      <c r="G16" s="15">
        <v>1</v>
      </c>
      <c r="H16" s="24" t="s">
        <v>366</v>
      </c>
      <c r="I16" s="1666">
        <f t="shared" si="0"/>
        <v>0</v>
      </c>
      <c r="J16" s="1667"/>
      <c r="K16" s="1668">
        <v>64500</v>
      </c>
      <c r="L16" s="1669"/>
      <c r="M16" s="74" t="s">
        <v>367</v>
      </c>
      <c r="N16" s="92">
        <v>1</v>
      </c>
      <c r="O16" s="24" t="s">
        <v>366</v>
      </c>
      <c r="P16" s="1666">
        <f t="shared" si="1"/>
        <v>64500</v>
      </c>
      <c r="Q16" s="1667"/>
      <c r="R16" s="82">
        <f t="shared" si="2"/>
        <v>0</v>
      </c>
      <c r="S16" s="16" t="s">
        <v>2</v>
      </c>
      <c r="T16" s="18"/>
    </row>
    <row r="17" spans="1:20" ht="34.5" customHeight="1">
      <c r="A17" s="1663" t="s">
        <v>1425</v>
      </c>
      <c r="B17" s="1664"/>
      <c r="C17" s="1665"/>
      <c r="D17" s="14" t="s">
        <v>34</v>
      </c>
      <c r="E17" s="21"/>
      <c r="F17" s="24" t="s">
        <v>364</v>
      </c>
      <c r="G17" s="15">
        <v>1</v>
      </c>
      <c r="H17" s="24" t="s">
        <v>366</v>
      </c>
      <c r="I17" s="1666">
        <f t="shared" ref="I17:I23" si="3">E17*G17</f>
        <v>0</v>
      </c>
      <c r="J17" s="1667"/>
      <c r="K17" s="1668">
        <v>64500</v>
      </c>
      <c r="L17" s="1669"/>
      <c r="M17" s="74" t="s">
        <v>367</v>
      </c>
      <c r="N17" s="92">
        <v>1</v>
      </c>
      <c r="O17" s="24" t="s">
        <v>366</v>
      </c>
      <c r="P17" s="1666">
        <f t="shared" ref="P17:P23" si="4">K17*N17</f>
        <v>64500</v>
      </c>
      <c r="Q17" s="1667"/>
      <c r="R17" s="82">
        <f t="shared" ref="R17:R23" si="5">IF(((I17)&gt;=(P17)),P17,I17)</f>
        <v>0</v>
      </c>
      <c r="S17" s="16" t="s">
        <v>2</v>
      </c>
      <c r="T17" s="18"/>
    </row>
    <row r="18" spans="1:20" ht="34.5" customHeight="1">
      <c r="A18" s="1663" t="s">
        <v>1425</v>
      </c>
      <c r="B18" s="1664"/>
      <c r="C18" s="1665"/>
      <c r="D18" s="14" t="s">
        <v>34</v>
      </c>
      <c r="E18" s="21"/>
      <c r="F18" s="24" t="s">
        <v>364</v>
      </c>
      <c r="G18" s="15">
        <v>1</v>
      </c>
      <c r="H18" s="24" t="s">
        <v>366</v>
      </c>
      <c r="I18" s="1666">
        <f t="shared" si="3"/>
        <v>0</v>
      </c>
      <c r="J18" s="1667"/>
      <c r="K18" s="1668">
        <v>64500</v>
      </c>
      <c r="L18" s="1669"/>
      <c r="M18" s="74" t="s">
        <v>367</v>
      </c>
      <c r="N18" s="92">
        <v>1</v>
      </c>
      <c r="O18" s="24" t="s">
        <v>366</v>
      </c>
      <c r="P18" s="1666">
        <f t="shared" si="4"/>
        <v>64500</v>
      </c>
      <c r="Q18" s="1667"/>
      <c r="R18" s="82">
        <f t="shared" si="5"/>
        <v>0</v>
      </c>
      <c r="S18" s="16" t="s">
        <v>2</v>
      </c>
      <c r="T18" s="18"/>
    </row>
    <row r="19" spans="1:20" ht="34.5" customHeight="1">
      <c r="A19" s="1663" t="s">
        <v>1425</v>
      </c>
      <c r="B19" s="1664"/>
      <c r="C19" s="1665"/>
      <c r="D19" s="14" t="s">
        <v>34</v>
      </c>
      <c r="E19" s="21"/>
      <c r="F19" s="24" t="s">
        <v>364</v>
      </c>
      <c r="G19" s="15">
        <v>1</v>
      </c>
      <c r="H19" s="24" t="s">
        <v>366</v>
      </c>
      <c r="I19" s="1666">
        <f t="shared" si="3"/>
        <v>0</v>
      </c>
      <c r="J19" s="1667"/>
      <c r="K19" s="1668">
        <v>64500</v>
      </c>
      <c r="L19" s="1669"/>
      <c r="M19" s="74" t="s">
        <v>367</v>
      </c>
      <c r="N19" s="92">
        <v>1</v>
      </c>
      <c r="O19" s="24" t="s">
        <v>366</v>
      </c>
      <c r="P19" s="1666">
        <f t="shared" si="4"/>
        <v>64500</v>
      </c>
      <c r="Q19" s="1667"/>
      <c r="R19" s="82">
        <f t="shared" si="5"/>
        <v>0</v>
      </c>
      <c r="S19" s="16" t="s">
        <v>2</v>
      </c>
      <c r="T19" s="18"/>
    </row>
    <row r="20" spans="1:20" ht="34.5" customHeight="1">
      <c r="A20" s="1663" t="s">
        <v>1425</v>
      </c>
      <c r="B20" s="1664"/>
      <c r="C20" s="1665"/>
      <c r="D20" s="14" t="s">
        <v>34</v>
      </c>
      <c r="E20" s="21"/>
      <c r="F20" s="24" t="s">
        <v>364</v>
      </c>
      <c r="G20" s="15">
        <v>1</v>
      </c>
      <c r="H20" s="24" t="s">
        <v>366</v>
      </c>
      <c r="I20" s="1666">
        <f t="shared" ref="I20" si="6">E20*G20</f>
        <v>0</v>
      </c>
      <c r="J20" s="1667"/>
      <c r="K20" s="1668">
        <v>64500</v>
      </c>
      <c r="L20" s="1669"/>
      <c r="M20" s="710" t="s">
        <v>367</v>
      </c>
      <c r="N20" s="92">
        <v>1</v>
      </c>
      <c r="O20" s="24" t="s">
        <v>366</v>
      </c>
      <c r="P20" s="1666">
        <f t="shared" ref="P20" si="7">K20*N20</f>
        <v>64500</v>
      </c>
      <c r="Q20" s="1667"/>
      <c r="R20" s="82">
        <f t="shared" si="5"/>
        <v>0</v>
      </c>
      <c r="S20" s="16" t="s">
        <v>2</v>
      </c>
      <c r="T20" s="18"/>
    </row>
    <row r="21" spans="1:20" ht="34.5" customHeight="1">
      <c r="A21" s="1663" t="s">
        <v>1425</v>
      </c>
      <c r="B21" s="1664"/>
      <c r="C21" s="1665"/>
      <c r="D21" s="14" t="s">
        <v>34</v>
      </c>
      <c r="E21" s="21"/>
      <c r="F21" s="24" t="s">
        <v>364</v>
      </c>
      <c r="G21" s="15">
        <v>1</v>
      </c>
      <c r="H21" s="24" t="s">
        <v>366</v>
      </c>
      <c r="I21" s="1666">
        <f t="shared" si="3"/>
        <v>0</v>
      </c>
      <c r="J21" s="1667"/>
      <c r="K21" s="1668">
        <v>64500</v>
      </c>
      <c r="L21" s="1669"/>
      <c r="M21" s="74" t="s">
        <v>367</v>
      </c>
      <c r="N21" s="92">
        <v>1</v>
      </c>
      <c r="O21" s="24" t="s">
        <v>366</v>
      </c>
      <c r="P21" s="1666">
        <f t="shared" si="4"/>
        <v>64500</v>
      </c>
      <c r="Q21" s="1667"/>
      <c r="R21" s="82">
        <f t="shared" si="5"/>
        <v>0</v>
      </c>
      <c r="S21" s="16" t="s">
        <v>2</v>
      </c>
      <c r="T21" s="18"/>
    </row>
    <row r="22" spans="1:20" ht="34.5" customHeight="1">
      <c r="A22" s="1663" t="s">
        <v>1425</v>
      </c>
      <c r="B22" s="1664"/>
      <c r="C22" s="1665"/>
      <c r="D22" s="14" t="s">
        <v>34</v>
      </c>
      <c r="E22" s="21"/>
      <c r="F22" s="24" t="s">
        <v>364</v>
      </c>
      <c r="G22" s="15">
        <v>1</v>
      </c>
      <c r="H22" s="24" t="s">
        <v>366</v>
      </c>
      <c r="I22" s="1666">
        <f t="shared" si="3"/>
        <v>0</v>
      </c>
      <c r="J22" s="1667"/>
      <c r="K22" s="1668">
        <v>64500</v>
      </c>
      <c r="L22" s="1669"/>
      <c r="M22" s="74" t="s">
        <v>367</v>
      </c>
      <c r="N22" s="92">
        <v>1</v>
      </c>
      <c r="O22" s="24" t="s">
        <v>366</v>
      </c>
      <c r="P22" s="1666">
        <f t="shared" si="4"/>
        <v>64500</v>
      </c>
      <c r="Q22" s="1667"/>
      <c r="R22" s="82">
        <f t="shared" si="5"/>
        <v>0</v>
      </c>
      <c r="S22" s="16" t="s">
        <v>2</v>
      </c>
      <c r="T22" s="18"/>
    </row>
    <row r="23" spans="1:20" ht="34.5" customHeight="1">
      <c r="A23" s="1663" t="s">
        <v>1425</v>
      </c>
      <c r="B23" s="1664"/>
      <c r="C23" s="1665"/>
      <c r="D23" s="14" t="s">
        <v>34</v>
      </c>
      <c r="E23" s="21"/>
      <c r="F23" s="24" t="s">
        <v>364</v>
      </c>
      <c r="G23" s="15">
        <v>1</v>
      </c>
      <c r="H23" s="24" t="s">
        <v>366</v>
      </c>
      <c r="I23" s="1666">
        <f t="shared" si="3"/>
        <v>0</v>
      </c>
      <c r="J23" s="1667"/>
      <c r="K23" s="1668">
        <v>64500</v>
      </c>
      <c r="L23" s="1669"/>
      <c r="M23" s="74" t="s">
        <v>367</v>
      </c>
      <c r="N23" s="92">
        <v>1</v>
      </c>
      <c r="O23" s="24" t="s">
        <v>366</v>
      </c>
      <c r="P23" s="1666">
        <f t="shared" si="4"/>
        <v>64500</v>
      </c>
      <c r="Q23" s="1667"/>
      <c r="R23" s="82">
        <f t="shared" si="5"/>
        <v>0</v>
      </c>
      <c r="S23" s="16" t="s">
        <v>2</v>
      </c>
      <c r="T23" s="18"/>
    </row>
    <row r="24" spans="1:20" ht="34.5" customHeight="1">
      <c r="A24" s="1671" t="s">
        <v>36</v>
      </c>
      <c r="B24" s="1671"/>
      <c r="C24" s="1671"/>
      <c r="D24" s="1683"/>
      <c r="E24" s="1684"/>
      <c r="F24" s="1684"/>
      <c r="G24" s="1684"/>
      <c r="H24" s="1684"/>
      <c r="I24" s="1684"/>
      <c r="J24" s="1685"/>
      <c r="K24" s="1683"/>
      <c r="L24" s="1684"/>
      <c r="M24" s="1684"/>
      <c r="N24" s="1684"/>
      <c r="O24" s="1684"/>
      <c r="P24" s="1684"/>
      <c r="Q24" s="1685"/>
      <c r="R24" s="22">
        <f>SUM(R7:R23)</f>
        <v>0</v>
      </c>
      <c r="S24" s="8" t="s">
        <v>2</v>
      </c>
      <c r="T24" s="20"/>
    </row>
    <row r="26" spans="1:20">
      <c r="A26" t="s">
        <v>37</v>
      </c>
    </row>
  </sheetData>
  <mergeCells count="77">
    <mergeCell ref="P23:Q23"/>
    <mergeCell ref="K24:Q24"/>
    <mergeCell ref="I23:J23"/>
    <mergeCell ref="P19:Q19"/>
    <mergeCell ref="P22:Q22"/>
    <mergeCell ref="K22:L22"/>
    <mergeCell ref="D24:J24"/>
    <mergeCell ref="K5:Q5"/>
    <mergeCell ref="P7:Q7"/>
    <mergeCell ref="P8:Q8"/>
    <mergeCell ref="P9:Q9"/>
    <mergeCell ref="P17:Q17"/>
    <mergeCell ref="P10:Q10"/>
    <mergeCell ref="K14:L14"/>
    <mergeCell ref="P14:Q14"/>
    <mergeCell ref="K7:L7"/>
    <mergeCell ref="K8:L8"/>
    <mergeCell ref="K9:L9"/>
    <mergeCell ref="K10:L10"/>
    <mergeCell ref="K11:L11"/>
    <mergeCell ref="P11:Q11"/>
    <mergeCell ref="K12:L12"/>
    <mergeCell ref="P12:Q12"/>
    <mergeCell ref="I17:J17"/>
    <mergeCell ref="I18:J18"/>
    <mergeCell ref="I10:J10"/>
    <mergeCell ref="I11:J11"/>
    <mergeCell ref="I12:J12"/>
    <mergeCell ref="I14:J14"/>
    <mergeCell ref="A24:C24"/>
    <mergeCell ref="A2:T2"/>
    <mergeCell ref="D5:J5"/>
    <mergeCell ref="A5:C5"/>
    <mergeCell ref="R5:S5"/>
    <mergeCell ref="A22:C22"/>
    <mergeCell ref="A23:C23"/>
    <mergeCell ref="K23:L23"/>
    <mergeCell ref="I19:J19"/>
    <mergeCell ref="I22:J22"/>
    <mergeCell ref="K17:L17"/>
    <mergeCell ref="A7:C7"/>
    <mergeCell ref="A8:C8"/>
    <mergeCell ref="A9:C9"/>
    <mergeCell ref="A17:C17"/>
    <mergeCell ref="I7:J7"/>
    <mergeCell ref="A21:C21"/>
    <mergeCell ref="I21:J21"/>
    <mergeCell ref="K21:L21"/>
    <mergeCell ref="P21:Q21"/>
    <mergeCell ref="I15:J15"/>
    <mergeCell ref="K15:L15"/>
    <mergeCell ref="P15:Q15"/>
    <mergeCell ref="A16:C16"/>
    <mergeCell ref="I16:J16"/>
    <mergeCell ref="K16:L16"/>
    <mergeCell ref="A18:C18"/>
    <mergeCell ref="A19:C19"/>
    <mergeCell ref="K18:L18"/>
    <mergeCell ref="K19:L19"/>
    <mergeCell ref="P18:Q18"/>
    <mergeCell ref="P16:Q16"/>
    <mergeCell ref="A20:C20"/>
    <mergeCell ref="I20:J20"/>
    <mergeCell ref="K20:L20"/>
    <mergeCell ref="P20:Q20"/>
    <mergeCell ref="A3:O3"/>
    <mergeCell ref="I13:J13"/>
    <mergeCell ref="K13:L13"/>
    <mergeCell ref="P13:Q13"/>
    <mergeCell ref="A10:C10"/>
    <mergeCell ref="A12:C12"/>
    <mergeCell ref="A13:C13"/>
    <mergeCell ref="A15:C15"/>
    <mergeCell ref="A11:C11"/>
    <mergeCell ref="A14:C14"/>
    <mergeCell ref="I8:J8"/>
    <mergeCell ref="I9:J9"/>
  </mergeCells>
  <phoneticPr fontId="3"/>
  <pageMargins left="0.59055118110236227" right="0.19685039370078741" top="0.78740157480314965" bottom="0.78740157480314965" header="0.51181102362204722" footer="0.51181102362204722"/>
  <pageSetup paperSize="9" scale="90" orientation="portrait" blackAndWhite="1" horizontalDpi="200" verticalDpi="200" r:id="rId1"/>
  <headerFooter alignWithMargins="0"/>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41"/>
  <sheetViews>
    <sheetView view="pageBreakPreview" zoomScaleNormal="100" zoomScaleSheetLayoutView="100" workbookViewId="0">
      <selection activeCell="M144" sqref="M144"/>
    </sheetView>
  </sheetViews>
  <sheetFormatPr defaultColWidth="5.875" defaultRowHeight="14.25"/>
  <cols>
    <col min="1" max="14" width="5.875" style="114" customWidth="1"/>
    <col min="15" max="15" width="6.75" style="114" customWidth="1"/>
    <col min="16" max="16384" width="5.875" style="114"/>
  </cols>
  <sheetData>
    <row r="1" spans="1:20">
      <c r="O1" s="138" t="s">
        <v>535</v>
      </c>
    </row>
    <row r="3" spans="1:20" ht="28.5">
      <c r="A3" s="921" t="s">
        <v>18</v>
      </c>
      <c r="B3" s="921"/>
      <c r="C3" s="921"/>
      <c r="D3" s="921"/>
      <c r="E3" s="921"/>
      <c r="F3" s="921"/>
      <c r="G3" s="921"/>
      <c r="H3" s="921"/>
      <c r="I3" s="921"/>
      <c r="J3" s="921"/>
      <c r="K3" s="921"/>
      <c r="L3" s="921"/>
      <c r="M3" s="921"/>
      <c r="N3" s="921"/>
      <c r="O3" s="921"/>
      <c r="P3" s="724"/>
      <c r="Q3" s="724"/>
      <c r="R3" s="724"/>
      <c r="S3" s="724"/>
      <c r="T3" s="724"/>
    </row>
    <row r="4" spans="1:20" ht="21" customHeight="1">
      <c r="A4" s="920" t="s">
        <v>19</v>
      </c>
      <c r="B4" s="920"/>
      <c r="C4" s="920"/>
      <c r="D4" s="920"/>
      <c r="E4" s="920"/>
      <c r="F4" s="920"/>
      <c r="G4" s="920"/>
      <c r="H4" s="920"/>
      <c r="I4" s="920"/>
      <c r="J4" s="920"/>
      <c r="K4" s="920"/>
      <c r="L4" s="920"/>
      <c r="M4" s="920"/>
      <c r="N4" s="920"/>
      <c r="O4" s="920"/>
    </row>
    <row r="5" spans="1:20" ht="21" customHeight="1">
      <c r="K5" s="1658" t="s">
        <v>1420</v>
      </c>
      <c r="L5" s="1659"/>
      <c r="M5" s="1659"/>
      <c r="N5" s="1659"/>
      <c r="O5" s="1659"/>
    </row>
    <row r="6" spans="1:20">
      <c r="L6" s="204"/>
      <c r="M6" s="204"/>
      <c r="N6" s="204"/>
    </row>
    <row r="7" spans="1:20" ht="21" customHeight="1">
      <c r="A7" s="114" t="s">
        <v>20</v>
      </c>
      <c r="B7" s="204"/>
      <c r="C7" s="204"/>
      <c r="D7" s="204"/>
    </row>
    <row r="8" spans="1:20">
      <c r="B8" s="204"/>
      <c r="C8" s="204"/>
      <c r="D8" s="204"/>
    </row>
    <row r="9" spans="1:20" ht="21" customHeight="1">
      <c r="B9" s="204"/>
      <c r="C9" s="204"/>
      <c r="D9" s="204"/>
      <c r="E9" s="114" t="s">
        <v>275</v>
      </c>
      <c r="I9" s="1661"/>
      <c r="J9" s="1661"/>
      <c r="K9" s="1661"/>
      <c r="L9" s="1661"/>
      <c r="M9" s="1661"/>
      <c r="N9" s="1661"/>
    </row>
    <row r="10" spans="1:20" ht="21" customHeight="1">
      <c r="B10" s="204"/>
      <c r="C10" s="204"/>
      <c r="D10" s="204"/>
      <c r="E10" s="114" t="s">
        <v>276</v>
      </c>
      <c r="I10" s="1661"/>
      <c r="J10" s="1661"/>
      <c r="K10" s="1661"/>
      <c r="L10" s="1661"/>
      <c r="M10" s="1661"/>
      <c r="N10" s="1661"/>
      <c r="O10" s="138"/>
    </row>
    <row r="11" spans="1:20" ht="21" customHeight="1">
      <c r="B11" s="204"/>
      <c r="C11" s="204"/>
      <c r="D11" s="204"/>
      <c r="E11" s="114" t="s">
        <v>277</v>
      </c>
      <c r="G11" s="152"/>
      <c r="H11" s="152"/>
      <c r="I11" s="1661"/>
      <c r="J11" s="1661"/>
      <c r="K11" s="1661"/>
      <c r="L11" s="1661"/>
      <c r="M11" s="1661"/>
      <c r="N11" s="1661"/>
    </row>
    <row r="12" spans="1:20" ht="21" customHeight="1">
      <c r="B12" s="204"/>
      <c r="C12" s="204"/>
      <c r="D12" s="204"/>
      <c r="E12" s="114" t="s">
        <v>21</v>
      </c>
      <c r="G12" s="152"/>
      <c r="H12" s="152"/>
      <c r="I12" s="1660"/>
      <c r="J12" s="1660"/>
      <c r="K12" s="1660"/>
      <c r="L12" s="1660"/>
      <c r="M12" s="1660"/>
      <c r="N12" s="1660"/>
    </row>
    <row r="13" spans="1:20">
      <c r="B13" s="204"/>
      <c r="C13" s="204"/>
      <c r="D13" s="204"/>
    </row>
    <row r="14" spans="1:20">
      <c r="A14" s="289" t="s">
        <v>827</v>
      </c>
      <c r="B14" s="204"/>
      <c r="C14" s="204"/>
      <c r="D14" s="204"/>
    </row>
    <row r="15" spans="1:20">
      <c r="B15" s="204"/>
      <c r="C15" s="204"/>
      <c r="D15" s="204"/>
    </row>
    <row r="16" spans="1:20">
      <c r="B16" s="204"/>
      <c r="C16" s="204"/>
      <c r="D16" s="204"/>
    </row>
    <row r="17" spans="1:15">
      <c r="A17" s="1579" t="s">
        <v>589</v>
      </c>
      <c r="B17" s="1579"/>
      <c r="C17" s="1579"/>
      <c r="D17" s="1579"/>
      <c r="E17" s="1579"/>
      <c r="F17" s="1579"/>
      <c r="G17" s="1579"/>
      <c r="H17" s="1579"/>
      <c r="I17" s="1579"/>
      <c r="J17" s="1579"/>
      <c r="K17" s="1579"/>
      <c r="L17" s="1579"/>
      <c r="M17" s="1579"/>
      <c r="N17" s="1579"/>
      <c r="O17" s="1579"/>
    </row>
    <row r="18" spans="1:15">
      <c r="B18" s="204"/>
      <c r="C18" s="204"/>
      <c r="D18" s="204"/>
    </row>
    <row r="19" spans="1:15" ht="26.25" customHeight="1">
      <c r="A19" s="114" t="s">
        <v>23</v>
      </c>
      <c r="B19" s="204"/>
      <c r="C19" s="204"/>
      <c r="D19" s="1686">
        <f>公営３内訳２!R26</f>
        <v>0</v>
      </c>
      <c r="E19" s="1686"/>
      <c r="F19" s="1686"/>
      <c r="G19" s="114" t="s">
        <v>2</v>
      </c>
    </row>
    <row r="20" spans="1:15">
      <c r="B20" s="204"/>
      <c r="C20" s="204"/>
      <c r="D20" s="204"/>
    </row>
    <row r="21" spans="1:15" ht="21" customHeight="1">
      <c r="A21" s="114" t="s">
        <v>24</v>
      </c>
      <c r="B21" s="204"/>
      <c r="C21" s="204"/>
      <c r="D21" s="204"/>
    </row>
    <row r="22" spans="1:15" ht="21" customHeight="1">
      <c r="A22" s="114" t="s">
        <v>25</v>
      </c>
      <c r="B22" s="204"/>
      <c r="C22" s="204"/>
      <c r="D22" s="204"/>
    </row>
    <row r="24" spans="1:15" ht="21" customHeight="1">
      <c r="A24" s="217" t="s">
        <v>414</v>
      </c>
      <c r="B24" s="114" t="str">
        <f>入力シート!C1</f>
        <v>令和4年7月10日執行参議院青森県選挙区選出議員選挙</v>
      </c>
      <c r="J24" s="153"/>
      <c r="K24" s="153"/>
      <c r="L24" s="153"/>
    </row>
    <row r="26" spans="1:15" ht="21" customHeight="1">
      <c r="A26" s="114" t="s">
        <v>26</v>
      </c>
      <c r="E26" s="144">
        <f>入力シート!C8</f>
        <v>0</v>
      </c>
      <c r="F26" s="141"/>
      <c r="G26" s="141">
        <f>入力シート!C10</f>
        <v>0</v>
      </c>
    </row>
    <row r="27" spans="1:15" ht="14.25" customHeight="1">
      <c r="A27" s="116"/>
      <c r="B27" s="116"/>
      <c r="C27" s="116"/>
      <c r="D27" s="116"/>
      <c r="E27" s="116"/>
      <c r="F27" s="193"/>
      <c r="G27" s="116"/>
      <c r="H27" s="116"/>
      <c r="I27" s="116"/>
      <c r="J27" s="116"/>
      <c r="K27" s="116"/>
      <c r="L27" s="116"/>
      <c r="M27" s="116"/>
      <c r="N27" s="116"/>
    </row>
    <row r="28" spans="1:15" ht="21" customHeight="1">
      <c r="A28" s="116" t="s">
        <v>267</v>
      </c>
      <c r="B28" s="116"/>
      <c r="C28" s="116"/>
      <c r="D28" s="116"/>
      <c r="E28" s="218"/>
      <c r="F28" s="219"/>
      <c r="G28" s="132"/>
      <c r="H28" s="132"/>
      <c r="I28" s="218"/>
      <c r="J28" s="132"/>
      <c r="K28" s="132"/>
      <c r="L28" s="116"/>
      <c r="M28" s="116"/>
      <c r="N28" s="116"/>
    </row>
    <row r="29" spans="1:15" ht="23.25" customHeight="1">
      <c r="A29" s="116"/>
      <c r="B29" s="950" t="s">
        <v>268</v>
      </c>
      <c r="C29" s="951"/>
      <c r="D29" s="952"/>
      <c r="E29" s="1641"/>
      <c r="F29" s="1642"/>
      <c r="G29" s="1642"/>
      <c r="H29" s="1643"/>
      <c r="I29" s="1653" t="s">
        <v>272</v>
      </c>
      <c r="J29" s="1654"/>
      <c r="K29" s="1641"/>
      <c r="L29" s="1642"/>
      <c r="M29" s="1642"/>
      <c r="N29" s="1643"/>
    </row>
    <row r="30" spans="1:15" ht="23.25" customHeight="1">
      <c r="A30" s="116"/>
      <c r="B30" s="950" t="s">
        <v>269</v>
      </c>
      <c r="C30" s="951"/>
      <c r="D30" s="952"/>
      <c r="E30" s="1655"/>
      <c r="F30" s="1656"/>
      <c r="G30" s="1656"/>
      <c r="H30" s="1657"/>
      <c r="I30" s="1653" t="s">
        <v>273</v>
      </c>
      <c r="J30" s="1654"/>
      <c r="K30" s="1655"/>
      <c r="L30" s="1656"/>
      <c r="M30" s="1656"/>
      <c r="N30" s="1657"/>
    </row>
    <row r="31" spans="1:15" ht="23.25" customHeight="1">
      <c r="A31" s="116"/>
      <c r="B31" s="950" t="s">
        <v>270</v>
      </c>
      <c r="C31" s="951"/>
      <c r="D31" s="952"/>
      <c r="E31" s="1641"/>
      <c r="F31" s="1642"/>
      <c r="G31" s="1642"/>
      <c r="H31" s="1643"/>
      <c r="I31" s="1653" t="s">
        <v>274</v>
      </c>
      <c r="J31" s="1654"/>
      <c r="K31" s="1655"/>
      <c r="L31" s="1656"/>
      <c r="M31" s="1656"/>
      <c r="N31" s="1657"/>
    </row>
    <row r="32" spans="1:15" ht="23.25" customHeight="1">
      <c r="A32" s="116"/>
      <c r="B32" s="939" t="s">
        <v>483</v>
      </c>
      <c r="C32" s="940"/>
      <c r="D32" s="941"/>
      <c r="E32" s="1644"/>
      <c r="F32" s="1645"/>
      <c r="G32" s="1645"/>
      <c r="H32" s="1645"/>
      <c r="I32" s="1645"/>
      <c r="J32" s="1645"/>
      <c r="K32" s="1645"/>
      <c r="L32" s="1645"/>
      <c r="M32" s="1645"/>
      <c r="N32" s="1646"/>
    </row>
    <row r="33" spans="1:15" ht="23.25" customHeight="1">
      <c r="A33" s="116"/>
      <c r="B33" s="1647" t="s">
        <v>271</v>
      </c>
      <c r="C33" s="1648"/>
      <c r="D33" s="1649"/>
      <c r="E33" s="1650"/>
      <c r="F33" s="1651"/>
      <c r="G33" s="1651"/>
      <c r="H33" s="1651"/>
      <c r="I33" s="1651"/>
      <c r="J33" s="1651"/>
      <c r="K33" s="1651"/>
      <c r="L33" s="1651"/>
      <c r="M33" s="1651"/>
      <c r="N33" s="1652"/>
    </row>
    <row r="34" spans="1:15" ht="16.5" customHeight="1">
      <c r="A34" s="116"/>
      <c r="B34" s="116"/>
      <c r="C34" s="116"/>
      <c r="D34" s="116"/>
      <c r="E34" s="218"/>
      <c r="F34" s="219"/>
      <c r="G34" s="132"/>
      <c r="H34" s="132"/>
      <c r="I34" s="132"/>
      <c r="J34" s="132"/>
      <c r="K34" s="132"/>
      <c r="L34" s="116"/>
      <c r="M34" s="116"/>
      <c r="N34" s="116"/>
    </row>
    <row r="35" spans="1:15" ht="14.25" customHeight="1">
      <c r="A35" s="116" t="s">
        <v>416</v>
      </c>
      <c r="B35" s="116"/>
      <c r="C35" s="116"/>
      <c r="D35" s="116"/>
      <c r="E35" s="116"/>
      <c r="F35" s="193"/>
      <c r="G35" s="116"/>
      <c r="H35" s="116"/>
      <c r="I35" s="116"/>
      <c r="J35" s="116"/>
      <c r="K35" s="116"/>
      <c r="L35" s="116"/>
      <c r="M35" s="116"/>
      <c r="N35" s="116"/>
    </row>
    <row r="36" spans="1:15" ht="14.25" customHeight="1">
      <c r="A36" s="114" t="s">
        <v>363</v>
      </c>
      <c r="B36" s="116"/>
      <c r="C36" s="116"/>
      <c r="D36" s="116"/>
      <c r="E36" s="116"/>
      <c r="F36" s="193"/>
      <c r="G36" s="116"/>
      <c r="H36" s="116"/>
      <c r="I36" s="116"/>
      <c r="J36" s="116"/>
      <c r="K36" s="116"/>
      <c r="L36" s="116"/>
      <c r="M36" s="116"/>
      <c r="N36" s="116"/>
    </row>
    <row r="37" spans="1:15" ht="14.25" customHeight="1">
      <c r="A37" s="114" t="s">
        <v>417</v>
      </c>
      <c r="B37" s="194"/>
      <c r="C37" s="194"/>
      <c r="D37" s="194"/>
      <c r="E37" s="194"/>
      <c r="F37" s="194"/>
      <c r="G37" s="194"/>
      <c r="H37" s="194"/>
      <c r="I37" s="194"/>
      <c r="J37" s="194"/>
      <c r="K37" s="194"/>
      <c r="L37" s="194"/>
      <c r="M37" s="194"/>
      <c r="N37" s="194"/>
      <c r="O37" s="194"/>
    </row>
    <row r="38" spans="1:15" ht="14.25" customHeight="1">
      <c r="A38" s="114" t="s">
        <v>418</v>
      </c>
    </row>
    <row r="39" spans="1:15">
      <c r="A39" s="114" t="s">
        <v>419</v>
      </c>
    </row>
    <row r="40" spans="1:15">
      <c r="A40" s="114" t="s">
        <v>420</v>
      </c>
    </row>
    <row r="41" spans="1:15">
      <c r="A41" s="116" t="s">
        <v>27</v>
      </c>
    </row>
    <row r="42" spans="1:15">
      <c r="A42" s="114" t="s">
        <v>361</v>
      </c>
    </row>
    <row r="43" spans="1:15">
      <c r="A43" s="114" t="s">
        <v>362</v>
      </c>
    </row>
    <row r="44" spans="1:15">
      <c r="A44" s="289" t="s">
        <v>1421</v>
      </c>
    </row>
    <row r="45" spans="1:15">
      <c r="A45" s="289" t="s">
        <v>1422</v>
      </c>
    </row>
    <row r="46" spans="1:15">
      <c r="A46" s="289" t="s">
        <v>1423</v>
      </c>
    </row>
    <row r="47" spans="1:15">
      <c r="A47" s="289" t="s">
        <v>1424</v>
      </c>
    </row>
    <row r="48" spans="1:15">
      <c r="O48" s="138" t="s">
        <v>535</v>
      </c>
    </row>
    <row r="50" spans="1:15" ht="28.5">
      <c r="A50" s="921" t="s">
        <v>18</v>
      </c>
      <c r="B50" s="921"/>
      <c r="C50" s="921"/>
      <c r="D50" s="921"/>
      <c r="E50" s="921"/>
      <c r="F50" s="921"/>
      <c r="G50" s="921"/>
      <c r="H50" s="921"/>
      <c r="I50" s="921"/>
      <c r="J50" s="921"/>
      <c r="K50" s="921"/>
      <c r="L50" s="921"/>
      <c r="M50" s="921"/>
      <c r="N50" s="921"/>
      <c r="O50" s="921"/>
    </row>
    <row r="51" spans="1:15" ht="21" customHeight="1">
      <c r="A51" s="920" t="s">
        <v>19</v>
      </c>
      <c r="B51" s="920"/>
      <c r="C51" s="920"/>
      <c r="D51" s="920"/>
      <c r="E51" s="920"/>
      <c r="F51" s="920"/>
      <c r="G51" s="920"/>
      <c r="H51" s="920"/>
      <c r="I51" s="920"/>
      <c r="J51" s="920"/>
      <c r="K51" s="920"/>
      <c r="L51" s="920"/>
      <c r="M51" s="920"/>
      <c r="N51" s="920"/>
      <c r="O51" s="920"/>
    </row>
    <row r="52" spans="1:15" ht="21" customHeight="1">
      <c r="K52" s="1658" t="s">
        <v>1420</v>
      </c>
      <c r="L52" s="1659"/>
      <c r="M52" s="1659"/>
      <c r="N52" s="1659"/>
      <c r="O52" s="1659"/>
    </row>
    <row r="53" spans="1:15">
      <c r="L53" s="204"/>
      <c r="M53" s="204"/>
      <c r="N53" s="204"/>
    </row>
    <row r="54" spans="1:15" ht="21" customHeight="1">
      <c r="A54" s="114" t="s">
        <v>20</v>
      </c>
      <c r="B54" s="204"/>
      <c r="C54" s="204"/>
      <c r="D54" s="204"/>
    </row>
    <row r="55" spans="1:15">
      <c r="B55" s="204"/>
      <c r="C55" s="204"/>
      <c r="D55" s="204"/>
    </row>
    <row r="56" spans="1:15" ht="21" customHeight="1">
      <c r="B56" s="204"/>
      <c r="C56" s="204"/>
      <c r="D56" s="204"/>
      <c r="E56" s="114" t="s">
        <v>275</v>
      </c>
      <c r="I56" s="1661"/>
      <c r="J56" s="1661"/>
      <c r="K56" s="1661"/>
      <c r="L56" s="1661"/>
      <c r="M56" s="1661"/>
      <c r="N56" s="1661"/>
    </row>
    <row r="57" spans="1:15" ht="21" customHeight="1">
      <c r="B57" s="204"/>
      <c r="C57" s="204"/>
      <c r="D57" s="204"/>
      <c r="E57" s="114" t="s">
        <v>276</v>
      </c>
      <c r="I57" s="1661"/>
      <c r="J57" s="1661"/>
      <c r="K57" s="1661"/>
      <c r="L57" s="1661"/>
      <c r="M57" s="1661"/>
      <c r="N57" s="1661"/>
      <c r="O57" s="138"/>
    </row>
    <row r="58" spans="1:15" ht="21" customHeight="1">
      <c r="B58" s="204"/>
      <c r="C58" s="204"/>
      <c r="D58" s="204"/>
      <c r="E58" s="114" t="s">
        <v>277</v>
      </c>
      <c r="G58" s="152"/>
      <c r="H58" s="152"/>
      <c r="I58" s="1661"/>
      <c r="J58" s="1661"/>
      <c r="K58" s="1661"/>
      <c r="L58" s="1661"/>
      <c r="M58" s="1661"/>
      <c r="N58" s="1661"/>
    </row>
    <row r="59" spans="1:15" ht="21" customHeight="1">
      <c r="B59" s="204"/>
      <c r="C59" s="204"/>
      <c r="D59" s="204"/>
      <c r="E59" s="114" t="s">
        <v>21</v>
      </c>
      <c r="G59" s="152"/>
      <c r="H59" s="152"/>
      <c r="I59" s="1660"/>
      <c r="J59" s="1660"/>
      <c r="K59" s="1660"/>
      <c r="L59" s="1660"/>
      <c r="M59" s="1660"/>
      <c r="N59" s="1660"/>
    </row>
    <row r="60" spans="1:15">
      <c r="B60" s="204"/>
      <c r="C60" s="204"/>
      <c r="D60" s="204"/>
    </row>
    <row r="61" spans="1:15">
      <c r="A61" s="289" t="s">
        <v>827</v>
      </c>
      <c r="B61" s="204"/>
      <c r="C61" s="204"/>
      <c r="D61" s="204"/>
    </row>
    <row r="62" spans="1:15">
      <c r="B62" s="204"/>
      <c r="C62" s="204"/>
      <c r="D62" s="204"/>
    </row>
    <row r="63" spans="1:15">
      <c r="B63" s="204"/>
      <c r="C63" s="204"/>
      <c r="D63" s="204"/>
    </row>
    <row r="64" spans="1:15">
      <c r="A64" s="1579" t="s">
        <v>589</v>
      </c>
      <c r="B64" s="1579"/>
      <c r="C64" s="1579"/>
      <c r="D64" s="1579"/>
      <c r="E64" s="1579"/>
      <c r="F64" s="1579"/>
      <c r="G64" s="1579"/>
      <c r="H64" s="1579"/>
      <c r="I64" s="1579"/>
      <c r="J64" s="1579"/>
      <c r="K64" s="1579"/>
      <c r="L64" s="1579"/>
      <c r="M64" s="1579"/>
      <c r="N64" s="1579"/>
      <c r="O64" s="1579"/>
    </row>
    <row r="65" spans="1:14">
      <c r="B65" s="204"/>
      <c r="C65" s="204"/>
      <c r="D65" s="204"/>
    </row>
    <row r="66" spans="1:14" ht="26.25" customHeight="1">
      <c r="A66" s="114" t="s">
        <v>23</v>
      </c>
      <c r="B66" s="204"/>
      <c r="C66" s="204"/>
      <c r="D66" s="1686">
        <f>公営３内訳２!R51</f>
        <v>0</v>
      </c>
      <c r="E66" s="1686"/>
      <c r="F66" s="1686"/>
      <c r="G66" s="114" t="s">
        <v>2</v>
      </c>
    </row>
    <row r="67" spans="1:14">
      <c r="B67" s="204"/>
      <c r="C67" s="204"/>
      <c r="D67" s="204"/>
    </row>
    <row r="68" spans="1:14" ht="21" customHeight="1">
      <c r="A68" s="114" t="s">
        <v>24</v>
      </c>
      <c r="B68" s="204"/>
      <c r="C68" s="204"/>
      <c r="D68" s="204"/>
    </row>
    <row r="69" spans="1:14" ht="21" customHeight="1">
      <c r="A69" s="114" t="s">
        <v>25</v>
      </c>
      <c r="B69" s="204"/>
      <c r="C69" s="204"/>
      <c r="D69" s="204"/>
    </row>
    <row r="71" spans="1:14" ht="21" customHeight="1">
      <c r="A71" s="217" t="s">
        <v>414</v>
      </c>
      <c r="B71" s="114" t="str">
        <f>入力シート!C1</f>
        <v>令和4年7月10日執行参議院青森県選挙区選出議員選挙</v>
      </c>
      <c r="J71" s="938"/>
      <c r="K71" s="938"/>
      <c r="L71" s="938"/>
    </row>
    <row r="73" spans="1:14" ht="21" customHeight="1">
      <c r="A73" s="114" t="s">
        <v>26</v>
      </c>
      <c r="E73" s="144">
        <f>入力シート!C8</f>
        <v>0</v>
      </c>
      <c r="F73" s="141"/>
      <c r="G73" s="141">
        <f>入力シート!C10</f>
        <v>0</v>
      </c>
    </row>
    <row r="74" spans="1:14">
      <c r="A74" s="116"/>
      <c r="B74" s="116"/>
      <c r="C74" s="116"/>
      <c r="D74" s="116"/>
      <c r="E74" s="116"/>
      <c r="F74" s="193"/>
      <c r="G74" s="116"/>
      <c r="H74" s="116"/>
      <c r="I74" s="116"/>
      <c r="J74" s="116"/>
      <c r="K74" s="116"/>
      <c r="L74" s="116"/>
      <c r="M74" s="116"/>
      <c r="N74" s="116"/>
    </row>
    <row r="75" spans="1:14" ht="21" customHeight="1">
      <c r="A75" s="116" t="s">
        <v>267</v>
      </c>
      <c r="B75" s="116"/>
      <c r="C75" s="116"/>
      <c r="D75" s="116"/>
      <c r="E75" s="218"/>
      <c r="F75" s="219"/>
      <c r="G75" s="132"/>
      <c r="H75" s="132"/>
      <c r="I75" s="218"/>
      <c r="J75" s="132"/>
      <c r="K75" s="132"/>
      <c r="L75" s="116"/>
      <c r="M75" s="116"/>
      <c r="N75" s="116"/>
    </row>
    <row r="76" spans="1:14" ht="23.25" customHeight="1">
      <c r="A76" s="116"/>
      <c r="B76" s="950" t="s">
        <v>268</v>
      </c>
      <c r="C76" s="951"/>
      <c r="D76" s="952"/>
      <c r="E76" s="1641"/>
      <c r="F76" s="1642"/>
      <c r="G76" s="1642"/>
      <c r="H76" s="1643"/>
      <c r="I76" s="1653" t="s">
        <v>272</v>
      </c>
      <c r="J76" s="1654"/>
      <c r="K76" s="1641"/>
      <c r="L76" s="1642"/>
      <c r="M76" s="1642"/>
      <c r="N76" s="1643"/>
    </row>
    <row r="77" spans="1:14" ht="23.25" customHeight="1">
      <c r="A77" s="116"/>
      <c r="B77" s="950" t="s">
        <v>269</v>
      </c>
      <c r="C77" s="951"/>
      <c r="D77" s="952"/>
      <c r="E77" s="1655"/>
      <c r="F77" s="1656"/>
      <c r="G77" s="1656"/>
      <c r="H77" s="1657"/>
      <c r="I77" s="1653" t="s">
        <v>273</v>
      </c>
      <c r="J77" s="1654"/>
      <c r="K77" s="1655"/>
      <c r="L77" s="1656"/>
      <c r="M77" s="1656"/>
      <c r="N77" s="1657"/>
    </row>
    <row r="78" spans="1:14" ht="23.25" customHeight="1">
      <c r="A78" s="116"/>
      <c r="B78" s="950" t="s">
        <v>270</v>
      </c>
      <c r="C78" s="951"/>
      <c r="D78" s="952"/>
      <c r="E78" s="1641"/>
      <c r="F78" s="1642"/>
      <c r="G78" s="1642"/>
      <c r="H78" s="1643"/>
      <c r="I78" s="1653" t="s">
        <v>274</v>
      </c>
      <c r="J78" s="1654"/>
      <c r="K78" s="1655"/>
      <c r="L78" s="1656"/>
      <c r="M78" s="1656"/>
      <c r="N78" s="1657"/>
    </row>
    <row r="79" spans="1:14" ht="23.25" customHeight="1">
      <c r="A79" s="116"/>
      <c r="B79" s="939" t="s">
        <v>483</v>
      </c>
      <c r="C79" s="940"/>
      <c r="D79" s="941"/>
      <c r="E79" s="1644"/>
      <c r="F79" s="1645"/>
      <c r="G79" s="1645"/>
      <c r="H79" s="1645"/>
      <c r="I79" s="1645"/>
      <c r="J79" s="1645"/>
      <c r="K79" s="1645"/>
      <c r="L79" s="1645"/>
      <c r="M79" s="1645"/>
      <c r="N79" s="1646"/>
    </row>
    <row r="80" spans="1:14" ht="23.25" customHeight="1">
      <c r="A80" s="116"/>
      <c r="B80" s="1647" t="s">
        <v>271</v>
      </c>
      <c r="C80" s="1648"/>
      <c r="D80" s="1649"/>
      <c r="E80" s="1650"/>
      <c r="F80" s="1651"/>
      <c r="G80" s="1651"/>
      <c r="H80" s="1651"/>
      <c r="I80" s="1651"/>
      <c r="J80" s="1651"/>
      <c r="K80" s="1651"/>
      <c r="L80" s="1651"/>
      <c r="M80" s="1651"/>
      <c r="N80" s="1652"/>
    </row>
    <row r="81" spans="1:15" ht="15.75" customHeight="1">
      <c r="A81" s="116"/>
      <c r="B81" s="116"/>
      <c r="C81" s="116"/>
      <c r="D81" s="116"/>
      <c r="E81" s="218"/>
      <c r="F81" s="219"/>
      <c r="G81" s="132"/>
      <c r="H81" s="132"/>
      <c r="I81" s="132"/>
      <c r="J81" s="132"/>
      <c r="K81" s="132"/>
      <c r="L81" s="116"/>
      <c r="M81" s="116"/>
      <c r="N81" s="116"/>
    </row>
    <row r="82" spans="1:15">
      <c r="A82" s="116" t="s">
        <v>416</v>
      </c>
      <c r="B82" s="116"/>
      <c r="C82" s="116"/>
      <c r="D82" s="116"/>
      <c r="E82" s="116"/>
      <c r="F82" s="193"/>
      <c r="G82" s="116"/>
      <c r="H82" s="116"/>
      <c r="I82" s="116"/>
      <c r="J82" s="116"/>
      <c r="K82" s="116"/>
      <c r="L82" s="116"/>
      <c r="M82" s="116"/>
      <c r="N82" s="116"/>
    </row>
    <row r="83" spans="1:15">
      <c r="A83" s="114" t="s">
        <v>363</v>
      </c>
      <c r="B83" s="116"/>
      <c r="C83" s="116"/>
      <c r="D83" s="116"/>
      <c r="E83" s="116"/>
      <c r="F83" s="193"/>
      <c r="G83" s="116"/>
      <c r="H83" s="116"/>
      <c r="I83" s="116"/>
      <c r="J83" s="116"/>
      <c r="K83" s="116"/>
      <c r="L83" s="116"/>
      <c r="M83" s="116"/>
      <c r="N83" s="116"/>
    </row>
    <row r="84" spans="1:15">
      <c r="A84" s="114" t="s">
        <v>417</v>
      </c>
      <c r="B84" s="194"/>
      <c r="C84" s="194"/>
      <c r="D84" s="194"/>
      <c r="E84" s="194"/>
      <c r="F84" s="194"/>
      <c r="G84" s="194"/>
      <c r="H84" s="194"/>
      <c r="I84" s="194"/>
      <c r="J84" s="194"/>
      <c r="K84" s="194"/>
      <c r="L84" s="194"/>
      <c r="M84" s="194"/>
      <c r="N84" s="194"/>
      <c r="O84" s="194"/>
    </row>
    <row r="85" spans="1:15">
      <c r="A85" s="114" t="s">
        <v>418</v>
      </c>
    </row>
    <row r="86" spans="1:15">
      <c r="A86" s="114" t="s">
        <v>419</v>
      </c>
    </row>
    <row r="87" spans="1:15">
      <c r="A87" s="114" t="s">
        <v>420</v>
      </c>
    </row>
    <row r="88" spans="1:15">
      <c r="A88" s="116" t="s">
        <v>27</v>
      </c>
    </row>
    <row r="89" spans="1:15">
      <c r="A89" s="114" t="s">
        <v>361</v>
      </c>
    </row>
    <row r="90" spans="1:15">
      <c r="A90" s="114" t="s">
        <v>362</v>
      </c>
    </row>
    <row r="91" spans="1:15">
      <c r="A91" s="289" t="s">
        <v>1421</v>
      </c>
    </row>
    <row r="92" spans="1:15">
      <c r="A92" s="289" t="s">
        <v>1422</v>
      </c>
    </row>
    <row r="93" spans="1:15">
      <c r="A93" s="289" t="s">
        <v>1423</v>
      </c>
    </row>
    <row r="94" spans="1:15">
      <c r="A94" s="289" t="s">
        <v>1424</v>
      </c>
    </row>
    <row r="95" spans="1:15">
      <c r="O95" s="138" t="s">
        <v>535</v>
      </c>
    </row>
    <row r="97" spans="1:15" ht="28.5">
      <c r="A97" s="921" t="s">
        <v>18</v>
      </c>
      <c r="B97" s="921"/>
      <c r="C97" s="921"/>
      <c r="D97" s="921"/>
      <c r="E97" s="921"/>
      <c r="F97" s="921"/>
      <c r="G97" s="921"/>
      <c r="H97" s="921"/>
      <c r="I97" s="921"/>
      <c r="J97" s="921"/>
      <c r="K97" s="921"/>
      <c r="L97" s="921"/>
      <c r="M97" s="921"/>
      <c r="N97" s="921"/>
      <c r="O97" s="921"/>
    </row>
    <row r="98" spans="1:15" ht="21" customHeight="1">
      <c r="A98" s="920" t="s">
        <v>19</v>
      </c>
      <c r="B98" s="920"/>
      <c r="C98" s="920"/>
      <c r="D98" s="920"/>
      <c r="E98" s="920"/>
      <c r="F98" s="920"/>
      <c r="G98" s="920"/>
      <c r="H98" s="920"/>
      <c r="I98" s="920"/>
      <c r="J98" s="920"/>
      <c r="K98" s="920"/>
      <c r="L98" s="920"/>
      <c r="M98" s="920"/>
      <c r="N98" s="920"/>
      <c r="O98" s="920"/>
    </row>
    <row r="99" spans="1:15" ht="21" customHeight="1">
      <c r="K99" s="1658" t="s">
        <v>1420</v>
      </c>
      <c r="L99" s="1659"/>
      <c r="M99" s="1659"/>
      <c r="N99" s="1659"/>
      <c r="O99" s="1659"/>
    </row>
    <row r="100" spans="1:15">
      <c r="L100" s="204"/>
      <c r="M100" s="204"/>
      <c r="N100" s="204"/>
    </row>
    <row r="101" spans="1:15" ht="21" customHeight="1">
      <c r="A101" s="114" t="s">
        <v>20</v>
      </c>
      <c r="B101" s="204"/>
      <c r="C101" s="204"/>
      <c r="D101" s="204"/>
    </row>
    <row r="102" spans="1:15">
      <c r="B102" s="204"/>
      <c r="C102" s="204"/>
      <c r="D102" s="204"/>
    </row>
    <row r="103" spans="1:15" ht="21" customHeight="1">
      <c r="B103" s="204"/>
      <c r="C103" s="204"/>
      <c r="D103" s="204"/>
      <c r="E103" s="114" t="s">
        <v>275</v>
      </c>
      <c r="I103" s="1661"/>
      <c r="J103" s="1661"/>
      <c r="K103" s="1661"/>
      <c r="L103" s="1661"/>
      <c r="M103" s="1661"/>
      <c r="N103" s="1661"/>
    </row>
    <row r="104" spans="1:15" ht="21" customHeight="1">
      <c r="B104" s="204"/>
      <c r="C104" s="204"/>
      <c r="D104" s="204"/>
      <c r="E104" s="114" t="s">
        <v>276</v>
      </c>
      <c r="I104" s="1661"/>
      <c r="J104" s="1661"/>
      <c r="K104" s="1661"/>
      <c r="L104" s="1661"/>
      <c r="M104" s="1661"/>
      <c r="N104" s="1661"/>
      <c r="O104" s="138"/>
    </row>
    <row r="105" spans="1:15" ht="21" customHeight="1">
      <c r="B105" s="204"/>
      <c r="C105" s="204"/>
      <c r="D105" s="204"/>
      <c r="E105" s="114" t="s">
        <v>277</v>
      </c>
      <c r="G105" s="152"/>
      <c r="H105" s="152"/>
      <c r="I105" s="1661"/>
      <c r="J105" s="1661"/>
      <c r="K105" s="1661"/>
      <c r="L105" s="1661"/>
      <c r="M105" s="1661"/>
      <c r="N105" s="1661"/>
    </row>
    <row r="106" spans="1:15" ht="21" customHeight="1">
      <c r="B106" s="204"/>
      <c r="C106" s="204"/>
      <c r="D106" s="204"/>
      <c r="E106" s="114" t="s">
        <v>21</v>
      </c>
      <c r="G106" s="152"/>
      <c r="H106" s="152"/>
      <c r="I106" s="1660"/>
      <c r="J106" s="1660"/>
      <c r="K106" s="1660"/>
      <c r="L106" s="1660"/>
      <c r="M106" s="1660"/>
      <c r="N106" s="1660"/>
    </row>
    <row r="107" spans="1:15">
      <c r="B107" s="204"/>
      <c r="C107" s="204"/>
      <c r="D107" s="204"/>
    </row>
    <row r="108" spans="1:15">
      <c r="A108" s="289" t="s">
        <v>827</v>
      </c>
      <c r="B108" s="204"/>
      <c r="C108" s="204"/>
      <c r="D108" s="204"/>
    </row>
    <row r="109" spans="1:15">
      <c r="B109" s="204"/>
      <c r="C109" s="204"/>
      <c r="D109" s="204"/>
    </row>
    <row r="110" spans="1:15">
      <c r="B110" s="204"/>
      <c r="C110" s="204"/>
      <c r="D110" s="204"/>
    </row>
    <row r="111" spans="1:15">
      <c r="A111" s="1579" t="s">
        <v>589</v>
      </c>
      <c r="B111" s="1579"/>
      <c r="C111" s="1579"/>
      <c r="D111" s="1579"/>
      <c r="E111" s="1579"/>
      <c r="F111" s="1579"/>
      <c r="G111" s="1579"/>
      <c r="H111" s="1579"/>
      <c r="I111" s="1579"/>
      <c r="J111" s="1579"/>
      <c r="K111" s="1579"/>
      <c r="L111" s="1579"/>
      <c r="M111" s="1579"/>
      <c r="N111" s="1579"/>
      <c r="O111" s="1579"/>
    </row>
    <row r="112" spans="1:15">
      <c r="B112" s="204"/>
      <c r="C112" s="204"/>
      <c r="D112" s="204"/>
    </row>
    <row r="113" spans="1:14" ht="21" customHeight="1">
      <c r="A113" s="114" t="s">
        <v>23</v>
      </c>
      <c r="B113" s="204"/>
      <c r="C113" s="204"/>
      <c r="D113" s="1662">
        <f>公営３内訳２!N82</f>
        <v>0</v>
      </c>
      <c r="E113" s="1662"/>
      <c r="F113" s="1662"/>
      <c r="G113" s="114" t="s">
        <v>2</v>
      </c>
    </row>
    <row r="114" spans="1:14">
      <c r="B114" s="204"/>
      <c r="C114" s="204"/>
      <c r="D114" s="204"/>
    </row>
    <row r="115" spans="1:14" ht="21" customHeight="1">
      <c r="A115" s="114" t="s">
        <v>24</v>
      </c>
      <c r="B115" s="204"/>
      <c r="C115" s="204"/>
      <c r="D115" s="204"/>
    </row>
    <row r="116" spans="1:14" ht="21" customHeight="1">
      <c r="A116" s="114" t="s">
        <v>25</v>
      </c>
      <c r="B116" s="204"/>
      <c r="C116" s="204"/>
      <c r="D116" s="204"/>
    </row>
    <row r="118" spans="1:14" ht="21" customHeight="1">
      <c r="A118" s="217" t="s">
        <v>414</v>
      </c>
      <c r="B118" s="114" t="str">
        <f>入力シート!C1</f>
        <v>令和4年7月10日執行参議院青森県選挙区選出議員選挙</v>
      </c>
      <c r="J118" s="153"/>
      <c r="K118" s="153"/>
      <c r="L118" s="153"/>
    </row>
    <row r="120" spans="1:14" ht="21" customHeight="1">
      <c r="A120" s="114" t="s">
        <v>26</v>
      </c>
      <c r="E120" s="144">
        <f>入力シート!C8</f>
        <v>0</v>
      </c>
      <c r="F120" s="141"/>
      <c r="G120" s="141">
        <f>入力シート!C10</f>
        <v>0</v>
      </c>
    </row>
    <row r="121" spans="1:14">
      <c r="A121" s="116"/>
      <c r="B121" s="116"/>
      <c r="C121" s="116"/>
      <c r="D121" s="116"/>
      <c r="E121" s="116"/>
      <c r="F121" s="193"/>
      <c r="G121" s="116"/>
      <c r="H121" s="116"/>
      <c r="I121" s="116"/>
      <c r="J121" s="116"/>
      <c r="K121" s="116"/>
      <c r="L121" s="116"/>
      <c r="M121" s="116"/>
      <c r="N121" s="116"/>
    </row>
    <row r="122" spans="1:14" ht="21" customHeight="1">
      <c r="A122" s="116" t="s">
        <v>267</v>
      </c>
      <c r="B122" s="116"/>
      <c r="C122" s="116"/>
      <c r="D122" s="116"/>
      <c r="E122" s="218"/>
      <c r="F122" s="219"/>
      <c r="G122" s="132"/>
      <c r="H122" s="132"/>
      <c r="I122" s="218"/>
      <c r="J122" s="132"/>
      <c r="K122" s="132"/>
      <c r="L122" s="116"/>
      <c r="M122" s="116"/>
      <c r="N122" s="116"/>
    </row>
    <row r="123" spans="1:14" ht="23.25" customHeight="1">
      <c r="A123" s="116"/>
      <c r="B123" s="950" t="s">
        <v>268</v>
      </c>
      <c r="C123" s="951"/>
      <c r="D123" s="952"/>
      <c r="E123" s="1641"/>
      <c r="F123" s="1642"/>
      <c r="G123" s="1642"/>
      <c r="H123" s="1643"/>
      <c r="I123" s="1653" t="s">
        <v>272</v>
      </c>
      <c r="J123" s="1654"/>
      <c r="K123" s="1641"/>
      <c r="L123" s="1642"/>
      <c r="M123" s="1642"/>
      <c r="N123" s="1643"/>
    </row>
    <row r="124" spans="1:14" ht="23.25" customHeight="1">
      <c r="A124" s="116"/>
      <c r="B124" s="950" t="s">
        <v>269</v>
      </c>
      <c r="C124" s="951"/>
      <c r="D124" s="952"/>
      <c r="E124" s="1655"/>
      <c r="F124" s="1656"/>
      <c r="G124" s="1656"/>
      <c r="H124" s="1657"/>
      <c r="I124" s="1653" t="s">
        <v>273</v>
      </c>
      <c r="J124" s="1654"/>
      <c r="K124" s="1655"/>
      <c r="L124" s="1656"/>
      <c r="M124" s="1656"/>
      <c r="N124" s="1657"/>
    </row>
    <row r="125" spans="1:14" ht="23.25" customHeight="1">
      <c r="A125" s="116"/>
      <c r="B125" s="950" t="s">
        <v>270</v>
      </c>
      <c r="C125" s="951"/>
      <c r="D125" s="952"/>
      <c r="E125" s="1641"/>
      <c r="F125" s="1642"/>
      <c r="G125" s="1642"/>
      <c r="H125" s="1643"/>
      <c r="I125" s="1653" t="s">
        <v>274</v>
      </c>
      <c r="J125" s="1654"/>
      <c r="K125" s="1655"/>
      <c r="L125" s="1656"/>
      <c r="M125" s="1656"/>
      <c r="N125" s="1657"/>
    </row>
    <row r="126" spans="1:14" ht="23.25" customHeight="1">
      <c r="A126" s="116"/>
      <c r="B126" s="939" t="s">
        <v>483</v>
      </c>
      <c r="C126" s="940"/>
      <c r="D126" s="941"/>
      <c r="E126" s="1644"/>
      <c r="F126" s="1645"/>
      <c r="G126" s="1645"/>
      <c r="H126" s="1645"/>
      <c r="I126" s="1645"/>
      <c r="J126" s="1645"/>
      <c r="K126" s="1645"/>
      <c r="L126" s="1645"/>
      <c r="M126" s="1645"/>
      <c r="N126" s="1646"/>
    </row>
    <row r="127" spans="1:14" ht="23.25" customHeight="1">
      <c r="A127" s="116"/>
      <c r="B127" s="1647" t="s">
        <v>271</v>
      </c>
      <c r="C127" s="1648"/>
      <c r="D127" s="1649"/>
      <c r="E127" s="1650"/>
      <c r="F127" s="1651"/>
      <c r="G127" s="1651"/>
      <c r="H127" s="1651"/>
      <c r="I127" s="1651"/>
      <c r="J127" s="1651"/>
      <c r="K127" s="1651"/>
      <c r="L127" s="1651"/>
      <c r="M127" s="1651"/>
      <c r="N127" s="1652"/>
    </row>
    <row r="128" spans="1:14" ht="16.5" customHeight="1">
      <c r="A128" s="116"/>
      <c r="B128" s="116"/>
      <c r="C128" s="116"/>
      <c r="D128" s="116"/>
      <c r="E128" s="218"/>
      <c r="F128" s="219"/>
      <c r="G128" s="132"/>
      <c r="H128" s="132"/>
      <c r="I128" s="132"/>
      <c r="J128" s="132"/>
      <c r="K128" s="132"/>
      <c r="L128" s="116"/>
      <c r="M128" s="116"/>
      <c r="N128" s="116"/>
    </row>
    <row r="129" spans="1:15">
      <c r="A129" s="116" t="s">
        <v>416</v>
      </c>
      <c r="B129" s="116"/>
      <c r="C129" s="116"/>
      <c r="D129" s="116"/>
      <c r="E129" s="116"/>
      <c r="F129" s="193"/>
      <c r="G129" s="116"/>
      <c r="H129" s="116"/>
      <c r="I129" s="116"/>
      <c r="J129" s="116"/>
      <c r="K129" s="116"/>
      <c r="L129" s="116"/>
      <c r="M129" s="116"/>
      <c r="N129" s="116"/>
    </row>
    <row r="130" spans="1:15">
      <c r="A130" s="114" t="s">
        <v>363</v>
      </c>
      <c r="B130" s="116"/>
      <c r="C130" s="116"/>
      <c r="D130" s="116"/>
      <c r="E130" s="116"/>
      <c r="F130" s="193"/>
      <c r="G130" s="116"/>
      <c r="H130" s="116"/>
      <c r="I130" s="116"/>
      <c r="J130" s="116"/>
      <c r="K130" s="116"/>
      <c r="L130" s="116"/>
      <c r="M130" s="116"/>
      <c r="N130" s="116"/>
    </row>
    <row r="131" spans="1:15">
      <c r="A131" s="114" t="s">
        <v>417</v>
      </c>
      <c r="B131" s="194"/>
      <c r="C131" s="194"/>
      <c r="D131" s="194"/>
      <c r="E131" s="194"/>
      <c r="F131" s="194"/>
      <c r="G131" s="194"/>
      <c r="H131" s="194"/>
      <c r="I131" s="194"/>
      <c r="J131" s="194"/>
      <c r="K131" s="194"/>
      <c r="L131" s="194"/>
      <c r="M131" s="194"/>
      <c r="N131" s="194"/>
      <c r="O131" s="194"/>
    </row>
    <row r="132" spans="1:15">
      <c r="A132" s="114" t="s">
        <v>418</v>
      </c>
    </row>
    <row r="133" spans="1:15">
      <c r="A133" s="114" t="s">
        <v>419</v>
      </c>
    </row>
    <row r="134" spans="1:15">
      <c r="A134" s="114" t="s">
        <v>420</v>
      </c>
    </row>
    <row r="135" spans="1:15">
      <c r="A135" s="116" t="s">
        <v>27</v>
      </c>
    </row>
    <row r="136" spans="1:15">
      <c r="A136" s="114" t="s">
        <v>361</v>
      </c>
    </row>
    <row r="137" spans="1:15">
      <c r="A137" s="114" t="s">
        <v>362</v>
      </c>
    </row>
    <row r="138" spans="1:15">
      <c r="A138" s="289" t="s">
        <v>1421</v>
      </c>
    </row>
    <row r="139" spans="1:15">
      <c r="A139" s="289" t="s">
        <v>1422</v>
      </c>
    </row>
    <row r="140" spans="1:15">
      <c r="A140" s="289" t="s">
        <v>1423</v>
      </c>
    </row>
    <row r="141" spans="1:15">
      <c r="A141" s="289" t="s">
        <v>1424</v>
      </c>
    </row>
  </sheetData>
  <mergeCells count="70">
    <mergeCell ref="I124:J124"/>
    <mergeCell ref="K124:N124"/>
    <mergeCell ref="B127:D127"/>
    <mergeCell ref="E127:N127"/>
    <mergeCell ref="B125:D125"/>
    <mergeCell ref="E125:H125"/>
    <mergeCell ref="I125:J125"/>
    <mergeCell ref="K125:N125"/>
    <mergeCell ref="B126:D126"/>
    <mergeCell ref="E126:N126"/>
    <mergeCell ref="B124:D124"/>
    <mergeCell ref="E124:H124"/>
    <mergeCell ref="I77:J77"/>
    <mergeCell ref="K77:N77"/>
    <mergeCell ref="A97:O97"/>
    <mergeCell ref="A98:O98"/>
    <mergeCell ref="B78:D78"/>
    <mergeCell ref="E78:H78"/>
    <mergeCell ref="I78:J78"/>
    <mergeCell ref="K78:N78"/>
    <mergeCell ref="B77:D77"/>
    <mergeCell ref="E77:H77"/>
    <mergeCell ref="I106:N106"/>
    <mergeCell ref="A111:O111"/>
    <mergeCell ref="E123:H123"/>
    <mergeCell ref="I123:J123"/>
    <mergeCell ref="K123:N123"/>
    <mergeCell ref="D113:F113"/>
    <mergeCell ref="B123:D123"/>
    <mergeCell ref="K99:O99"/>
    <mergeCell ref="I103:N105"/>
    <mergeCell ref="B79:D79"/>
    <mergeCell ref="E79:N79"/>
    <mergeCell ref="B80:D80"/>
    <mergeCell ref="E80:N80"/>
    <mergeCell ref="I56:N58"/>
    <mergeCell ref="I59:N59"/>
    <mergeCell ref="B76:D76"/>
    <mergeCell ref="E76:H76"/>
    <mergeCell ref="I76:J76"/>
    <mergeCell ref="K76:N76"/>
    <mergeCell ref="D66:F66"/>
    <mergeCell ref="J71:L71"/>
    <mergeCell ref="A64:O64"/>
    <mergeCell ref="B32:D32"/>
    <mergeCell ref="E32:N32"/>
    <mergeCell ref="K52:O52"/>
    <mergeCell ref="B33:D33"/>
    <mergeCell ref="E33:N33"/>
    <mergeCell ref="A50:O50"/>
    <mergeCell ref="A51:O51"/>
    <mergeCell ref="B31:D31"/>
    <mergeCell ref="E31:H31"/>
    <mergeCell ref="I31:J31"/>
    <mergeCell ref="K31:N31"/>
    <mergeCell ref="B30:D30"/>
    <mergeCell ref="E30:H30"/>
    <mergeCell ref="I30:J30"/>
    <mergeCell ref="K30:N30"/>
    <mergeCell ref="B29:D29"/>
    <mergeCell ref="E29:H29"/>
    <mergeCell ref="I29:J29"/>
    <mergeCell ref="K29:N29"/>
    <mergeCell ref="A17:O17"/>
    <mergeCell ref="D19:F19"/>
    <mergeCell ref="A3:O3"/>
    <mergeCell ref="A4:O4"/>
    <mergeCell ref="K5:O5"/>
    <mergeCell ref="I12:N12"/>
    <mergeCell ref="I9:N11"/>
  </mergeCells>
  <phoneticPr fontId="3"/>
  <pageMargins left="0.78740157480314965" right="0.35433070866141736" top="0.59055118110236227" bottom="0.59055118110236227" header="0.51181102362204722" footer="0.51181102362204722"/>
  <pageSetup paperSize="9" orientation="portrait" blackAndWhite="1" horizontalDpi="200" verticalDpi="200" r:id="rId1"/>
  <headerFooter alignWithMargins="0"/>
  <rowBreaks count="2" manualBreakCount="2">
    <brk id="47" max="14" man="1"/>
    <brk id="94" max="14" man="1"/>
  </rowBreaks>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Y87"/>
  <sheetViews>
    <sheetView view="pageBreakPreview" zoomScaleNormal="100" zoomScaleSheetLayoutView="100" workbookViewId="0">
      <selection activeCell="I82" sqref="I82:M82"/>
    </sheetView>
  </sheetViews>
  <sheetFormatPr defaultColWidth="5.875" defaultRowHeight="13.5"/>
  <cols>
    <col min="1" max="3" width="5.875" customWidth="1"/>
    <col min="4" max="4" width="3.5" bestFit="1" customWidth="1"/>
    <col min="5" max="5" width="7.5" bestFit="1" customWidth="1"/>
    <col min="6" max="6" width="5.625" customWidth="1"/>
    <col min="7" max="7" width="2.5" bestFit="1" customWidth="1"/>
    <col min="8" max="8" width="3.75" customWidth="1"/>
    <col min="9" max="10" width="4.125" customWidth="1"/>
    <col min="11" max="11" width="9.375" customWidth="1"/>
    <col min="12" max="12" width="3.5" customWidth="1"/>
    <col min="13" max="14" width="3.75" customWidth="1"/>
    <col min="15" max="15" width="3.5" customWidth="1"/>
    <col min="16" max="17" width="4.125" customWidth="1"/>
    <col min="18" max="18" width="8.5" bestFit="1" customWidth="1"/>
    <col min="19" max="19" width="3.5" bestFit="1" customWidth="1"/>
    <col min="20" max="20" width="8" customWidth="1"/>
    <col min="24" max="24" width="8.5" bestFit="1" customWidth="1"/>
  </cols>
  <sheetData>
    <row r="1" spans="1:20" ht="14.25">
      <c r="A1" s="1"/>
      <c r="B1" s="1"/>
      <c r="C1" s="1"/>
      <c r="D1" s="1"/>
      <c r="E1" s="1"/>
      <c r="F1" s="1"/>
      <c r="G1" s="1"/>
      <c r="H1" s="1"/>
      <c r="I1" s="1"/>
      <c r="J1" s="1"/>
      <c r="K1" s="1"/>
      <c r="L1" s="1"/>
      <c r="M1" s="1"/>
      <c r="N1" s="1"/>
      <c r="O1" s="1"/>
      <c r="P1" s="1"/>
      <c r="Q1" s="1"/>
      <c r="R1" s="1"/>
      <c r="S1" s="1"/>
      <c r="T1" s="2" t="s">
        <v>38</v>
      </c>
    </row>
    <row r="2" spans="1:20" ht="14.25">
      <c r="A2" s="1"/>
      <c r="B2" s="1"/>
      <c r="C2" s="1"/>
      <c r="D2" s="1"/>
      <c r="E2" s="1"/>
      <c r="F2" s="1"/>
      <c r="G2" s="1"/>
      <c r="H2" s="1"/>
      <c r="I2" s="1"/>
      <c r="J2" s="1"/>
      <c r="K2" s="1"/>
      <c r="L2" s="1"/>
      <c r="M2" s="1"/>
      <c r="N2" s="1"/>
      <c r="O2" s="1"/>
      <c r="P2" s="1"/>
      <c r="Q2" s="1"/>
      <c r="R2" s="1"/>
      <c r="S2" s="1"/>
      <c r="T2" s="1"/>
    </row>
    <row r="3" spans="1:20" ht="28.5">
      <c r="A3" s="1672" t="s">
        <v>29</v>
      </c>
      <c r="B3" s="1672"/>
      <c r="C3" s="1672"/>
      <c r="D3" s="1672"/>
      <c r="E3" s="1672"/>
      <c r="F3" s="1672"/>
      <c r="G3" s="1672"/>
      <c r="H3" s="1672"/>
      <c r="I3" s="1672"/>
      <c r="J3" s="1672"/>
      <c r="K3" s="1672"/>
      <c r="L3" s="1672"/>
      <c r="M3" s="1672"/>
      <c r="N3" s="1672"/>
      <c r="O3" s="1672"/>
      <c r="P3" s="1672"/>
      <c r="Q3" s="1672"/>
      <c r="R3" s="1672"/>
      <c r="S3" s="1672"/>
      <c r="T3" s="1672"/>
    </row>
    <row r="4" spans="1:20" ht="14.25">
      <c r="A4" s="1670" t="s">
        <v>39</v>
      </c>
      <c r="B4" s="1670"/>
      <c r="C4" s="1670"/>
      <c r="D4" s="1670"/>
      <c r="E4" s="1670"/>
      <c r="F4" s="1670"/>
      <c r="G4" s="1670"/>
      <c r="H4" s="1670"/>
      <c r="I4" s="1670"/>
      <c r="J4" s="1670"/>
      <c r="K4" s="1670"/>
      <c r="L4" s="1670"/>
      <c r="M4" s="1670"/>
      <c r="N4" s="1670"/>
      <c r="O4" s="1670"/>
      <c r="P4" s="1670"/>
      <c r="Q4" s="1670"/>
      <c r="R4" s="1670"/>
      <c r="S4" s="1670"/>
      <c r="T4" s="1670"/>
    </row>
    <row r="5" spans="1:20" ht="14.25">
      <c r="A5" s="1"/>
      <c r="B5" s="1"/>
      <c r="C5" s="1"/>
      <c r="D5" s="1"/>
      <c r="E5" s="1"/>
      <c r="F5" s="1"/>
      <c r="G5" s="1"/>
      <c r="H5" s="1"/>
      <c r="I5" s="1"/>
      <c r="J5" s="1"/>
      <c r="K5" s="1"/>
      <c r="L5" s="1"/>
      <c r="M5" s="1"/>
      <c r="N5" s="1"/>
      <c r="O5" s="1"/>
      <c r="P5" s="1"/>
      <c r="Q5" s="1"/>
      <c r="R5" s="1"/>
      <c r="S5" s="1"/>
      <c r="T5" s="1"/>
    </row>
    <row r="6" spans="1:20" ht="14.25">
      <c r="A6" s="1" t="s">
        <v>373</v>
      </c>
      <c r="B6" s="1"/>
      <c r="C6" s="1"/>
      <c r="D6" s="1"/>
      <c r="E6" s="1"/>
      <c r="F6" s="1"/>
      <c r="G6" s="1"/>
      <c r="H6" s="1"/>
      <c r="I6" s="1"/>
      <c r="J6" s="1"/>
      <c r="K6" s="1"/>
      <c r="L6" s="1"/>
      <c r="M6" s="1"/>
      <c r="N6" s="1"/>
      <c r="O6" s="1"/>
      <c r="P6" s="1"/>
      <c r="Q6" s="1"/>
      <c r="R6" s="1"/>
      <c r="S6" s="1"/>
      <c r="T6" s="1"/>
    </row>
    <row r="7" spans="1:20" ht="36.75" customHeight="1">
      <c r="A7" s="1676" t="s">
        <v>31</v>
      </c>
      <c r="B7" s="1677"/>
      <c r="C7" s="1678"/>
      <c r="D7" s="1227" t="s">
        <v>368</v>
      </c>
      <c r="E7" s="1228"/>
      <c r="F7" s="1228"/>
      <c r="G7" s="1228"/>
      <c r="H7" s="1228"/>
      <c r="I7" s="1228"/>
      <c r="J7" s="1229"/>
      <c r="K7" s="1676" t="s">
        <v>32</v>
      </c>
      <c r="L7" s="1702"/>
      <c r="M7" s="1702"/>
      <c r="N7" s="1702"/>
      <c r="O7" s="1702"/>
      <c r="P7" s="1702"/>
      <c r="Q7" s="73"/>
      <c r="R7" s="1676" t="s">
        <v>33</v>
      </c>
      <c r="S7" s="1679"/>
      <c r="T7" s="79" t="s">
        <v>683</v>
      </c>
    </row>
    <row r="8" spans="1:20">
      <c r="A8" s="71"/>
      <c r="B8" s="72"/>
      <c r="C8" s="73"/>
      <c r="D8" s="71"/>
      <c r="E8" s="29" t="s">
        <v>2</v>
      </c>
      <c r="F8" s="72"/>
      <c r="G8" s="78" t="s">
        <v>365</v>
      </c>
      <c r="H8" s="72"/>
      <c r="I8" s="29"/>
      <c r="J8" s="28" t="s">
        <v>2</v>
      </c>
      <c r="K8" s="29"/>
      <c r="L8" s="29" t="s">
        <v>2</v>
      </c>
      <c r="M8" s="72"/>
      <c r="N8" s="78" t="s">
        <v>365</v>
      </c>
      <c r="O8" s="72"/>
      <c r="P8" s="78"/>
      <c r="Q8" s="77" t="s">
        <v>2</v>
      </c>
      <c r="R8" s="71"/>
      <c r="S8" s="73"/>
      <c r="T8" s="79"/>
    </row>
    <row r="9" spans="1:20" ht="21" customHeight="1">
      <c r="A9" s="1680" t="s">
        <v>1417</v>
      </c>
      <c r="B9" s="1681"/>
      <c r="C9" s="1682"/>
      <c r="D9" s="11" t="s">
        <v>562</v>
      </c>
      <c r="E9" s="81"/>
      <c r="F9" s="32" t="s">
        <v>364</v>
      </c>
      <c r="G9" s="12">
        <v>1</v>
      </c>
      <c r="H9" s="32" t="s">
        <v>366</v>
      </c>
      <c r="I9" s="1669">
        <f>E9*G9</f>
        <v>0</v>
      </c>
      <c r="J9" s="1687"/>
      <c r="K9" s="1668">
        <v>16100</v>
      </c>
      <c r="L9" s="1669"/>
      <c r="M9" s="30" t="s">
        <v>367</v>
      </c>
      <c r="N9" s="91">
        <v>1</v>
      </c>
      <c r="O9" s="32" t="s">
        <v>366</v>
      </c>
      <c r="P9" s="1669">
        <f>K9*N9</f>
        <v>16100</v>
      </c>
      <c r="Q9" s="1687"/>
      <c r="R9" s="82">
        <f>IF(((I9)&gt;=(P9)),P9,I9)</f>
        <v>0</v>
      </c>
      <c r="S9" s="13" t="s">
        <v>2</v>
      </c>
      <c r="T9" s="27"/>
    </row>
    <row r="10" spans="1:20" ht="34.5" customHeight="1">
      <c r="A10" s="1663" t="s">
        <v>1417</v>
      </c>
      <c r="B10" s="1664"/>
      <c r="C10" s="1665"/>
      <c r="D10" s="14" t="s">
        <v>562</v>
      </c>
      <c r="E10" s="21"/>
      <c r="F10" s="24" t="s">
        <v>364</v>
      </c>
      <c r="G10" s="15">
        <v>1</v>
      </c>
      <c r="H10" s="24" t="s">
        <v>366</v>
      </c>
      <c r="I10" s="1669">
        <f>E10*G10</f>
        <v>0</v>
      </c>
      <c r="J10" s="1687"/>
      <c r="K10" s="1668">
        <v>16100</v>
      </c>
      <c r="L10" s="1669"/>
      <c r="M10" s="74" t="s">
        <v>367</v>
      </c>
      <c r="N10" s="92">
        <v>1</v>
      </c>
      <c r="O10" s="24" t="s">
        <v>366</v>
      </c>
      <c r="P10" s="1688">
        <f>K10*N10</f>
        <v>16100</v>
      </c>
      <c r="Q10" s="1689"/>
      <c r="R10" s="82">
        <f t="shared" ref="R10:R25" si="0">IF(((I10)&gt;=(P10)),P10,I10)</f>
        <v>0</v>
      </c>
      <c r="S10" s="16" t="s">
        <v>2</v>
      </c>
      <c r="T10" s="18"/>
    </row>
    <row r="11" spans="1:20" ht="34.5" customHeight="1">
      <c r="A11" s="1663" t="s">
        <v>1417</v>
      </c>
      <c r="B11" s="1664"/>
      <c r="C11" s="1665"/>
      <c r="D11" s="14" t="s">
        <v>562</v>
      </c>
      <c r="E11" s="21"/>
      <c r="F11" s="24" t="s">
        <v>364</v>
      </c>
      <c r="G11" s="15">
        <v>1</v>
      </c>
      <c r="H11" s="24" t="s">
        <v>366</v>
      </c>
      <c r="I11" s="1669">
        <f t="shared" ref="I11:I25" si="1">E11*G11</f>
        <v>0</v>
      </c>
      <c r="J11" s="1687"/>
      <c r="K11" s="1668">
        <v>16100</v>
      </c>
      <c r="L11" s="1669"/>
      <c r="M11" s="74" t="s">
        <v>367</v>
      </c>
      <c r="N11" s="92">
        <v>1</v>
      </c>
      <c r="O11" s="24" t="s">
        <v>366</v>
      </c>
      <c r="P11" s="1688">
        <f t="shared" ref="P11:P25" si="2">K11*N11</f>
        <v>16100</v>
      </c>
      <c r="Q11" s="1689"/>
      <c r="R11" s="82">
        <f t="shared" si="0"/>
        <v>0</v>
      </c>
      <c r="S11" s="16" t="s">
        <v>2</v>
      </c>
      <c r="T11" s="18"/>
    </row>
    <row r="12" spans="1:20" ht="34.5" customHeight="1">
      <c r="A12" s="1663" t="s">
        <v>1417</v>
      </c>
      <c r="B12" s="1664"/>
      <c r="C12" s="1665"/>
      <c r="D12" s="14" t="s">
        <v>562</v>
      </c>
      <c r="E12" s="21"/>
      <c r="F12" s="24" t="s">
        <v>364</v>
      </c>
      <c r="G12" s="15">
        <v>1</v>
      </c>
      <c r="H12" s="24" t="s">
        <v>366</v>
      </c>
      <c r="I12" s="1669">
        <f t="shared" ref="I12:I19" si="3">E12*G12</f>
        <v>0</v>
      </c>
      <c r="J12" s="1687"/>
      <c r="K12" s="1668">
        <v>16100</v>
      </c>
      <c r="L12" s="1669"/>
      <c r="M12" s="74" t="s">
        <v>367</v>
      </c>
      <c r="N12" s="92">
        <v>1</v>
      </c>
      <c r="O12" s="24" t="s">
        <v>366</v>
      </c>
      <c r="P12" s="1688">
        <f t="shared" ref="P12:P19" si="4">K12*N12</f>
        <v>16100</v>
      </c>
      <c r="Q12" s="1689"/>
      <c r="R12" s="82">
        <f t="shared" ref="R12:R19" si="5">IF(((I12)&gt;=(P12)),P12,I12)</f>
        <v>0</v>
      </c>
      <c r="S12" s="16" t="s">
        <v>2</v>
      </c>
      <c r="T12" s="18"/>
    </row>
    <row r="13" spans="1:20" ht="34.5" customHeight="1">
      <c r="A13" s="1663" t="s">
        <v>1417</v>
      </c>
      <c r="B13" s="1664"/>
      <c r="C13" s="1665"/>
      <c r="D13" s="14" t="s">
        <v>562</v>
      </c>
      <c r="E13" s="21"/>
      <c r="F13" s="24" t="s">
        <v>364</v>
      </c>
      <c r="G13" s="15">
        <v>1</v>
      </c>
      <c r="H13" s="24" t="s">
        <v>366</v>
      </c>
      <c r="I13" s="1669">
        <f t="shared" si="3"/>
        <v>0</v>
      </c>
      <c r="J13" s="1687"/>
      <c r="K13" s="1668">
        <v>16100</v>
      </c>
      <c r="L13" s="1669"/>
      <c r="M13" s="74" t="s">
        <v>367</v>
      </c>
      <c r="N13" s="92">
        <v>1</v>
      </c>
      <c r="O13" s="24" t="s">
        <v>366</v>
      </c>
      <c r="P13" s="1688">
        <f t="shared" si="4"/>
        <v>16100</v>
      </c>
      <c r="Q13" s="1689"/>
      <c r="R13" s="82">
        <f t="shared" si="5"/>
        <v>0</v>
      </c>
      <c r="S13" s="16" t="s">
        <v>2</v>
      </c>
      <c r="T13" s="18"/>
    </row>
    <row r="14" spans="1:20" ht="34.5" customHeight="1">
      <c r="A14" s="1663" t="s">
        <v>1417</v>
      </c>
      <c r="B14" s="1664"/>
      <c r="C14" s="1665"/>
      <c r="D14" s="14" t="s">
        <v>562</v>
      </c>
      <c r="E14" s="21"/>
      <c r="F14" s="24" t="s">
        <v>364</v>
      </c>
      <c r="G14" s="15">
        <v>1</v>
      </c>
      <c r="H14" s="24" t="s">
        <v>366</v>
      </c>
      <c r="I14" s="1669">
        <f t="shared" si="3"/>
        <v>0</v>
      </c>
      <c r="J14" s="1687"/>
      <c r="K14" s="1668">
        <v>16100</v>
      </c>
      <c r="L14" s="1669"/>
      <c r="M14" s="74" t="s">
        <v>367</v>
      </c>
      <c r="N14" s="92">
        <v>1</v>
      </c>
      <c r="O14" s="24" t="s">
        <v>366</v>
      </c>
      <c r="P14" s="1688">
        <f t="shared" si="4"/>
        <v>16100</v>
      </c>
      <c r="Q14" s="1689"/>
      <c r="R14" s="82">
        <f t="shared" si="5"/>
        <v>0</v>
      </c>
      <c r="S14" s="16" t="s">
        <v>2</v>
      </c>
      <c r="T14" s="18"/>
    </row>
    <row r="15" spans="1:20" ht="34.5" customHeight="1">
      <c r="A15" s="1663" t="s">
        <v>1417</v>
      </c>
      <c r="B15" s="1664"/>
      <c r="C15" s="1665"/>
      <c r="D15" s="14" t="s">
        <v>562</v>
      </c>
      <c r="E15" s="21"/>
      <c r="F15" s="24" t="s">
        <v>364</v>
      </c>
      <c r="G15" s="15">
        <v>1</v>
      </c>
      <c r="H15" s="24" t="s">
        <v>366</v>
      </c>
      <c r="I15" s="1669">
        <f t="shared" si="3"/>
        <v>0</v>
      </c>
      <c r="J15" s="1687"/>
      <c r="K15" s="1668">
        <v>16100</v>
      </c>
      <c r="L15" s="1669"/>
      <c r="M15" s="74" t="s">
        <v>367</v>
      </c>
      <c r="N15" s="92">
        <v>1</v>
      </c>
      <c r="O15" s="24" t="s">
        <v>366</v>
      </c>
      <c r="P15" s="1688">
        <f t="shared" si="4"/>
        <v>16100</v>
      </c>
      <c r="Q15" s="1689"/>
      <c r="R15" s="82">
        <f t="shared" si="5"/>
        <v>0</v>
      </c>
      <c r="S15" s="16" t="s">
        <v>2</v>
      </c>
      <c r="T15" s="18"/>
    </row>
    <row r="16" spans="1:20" ht="34.5" customHeight="1">
      <c r="A16" s="1663" t="s">
        <v>1417</v>
      </c>
      <c r="B16" s="1664"/>
      <c r="C16" s="1665"/>
      <c r="D16" s="14" t="s">
        <v>562</v>
      </c>
      <c r="E16" s="21"/>
      <c r="F16" s="24" t="s">
        <v>364</v>
      </c>
      <c r="G16" s="15">
        <v>1</v>
      </c>
      <c r="H16" s="24" t="s">
        <v>366</v>
      </c>
      <c r="I16" s="1669">
        <f t="shared" si="3"/>
        <v>0</v>
      </c>
      <c r="J16" s="1687"/>
      <c r="K16" s="1668">
        <v>16100</v>
      </c>
      <c r="L16" s="1669"/>
      <c r="M16" s="74" t="s">
        <v>367</v>
      </c>
      <c r="N16" s="92">
        <v>1</v>
      </c>
      <c r="O16" s="24" t="s">
        <v>366</v>
      </c>
      <c r="P16" s="1688">
        <f t="shared" si="4"/>
        <v>16100</v>
      </c>
      <c r="Q16" s="1689"/>
      <c r="R16" s="82">
        <f t="shared" si="5"/>
        <v>0</v>
      </c>
      <c r="S16" s="16" t="s">
        <v>2</v>
      </c>
      <c r="T16" s="18"/>
    </row>
    <row r="17" spans="1:20" ht="34.5" customHeight="1">
      <c r="A17" s="1663" t="s">
        <v>1417</v>
      </c>
      <c r="B17" s="1664"/>
      <c r="C17" s="1665"/>
      <c r="D17" s="14" t="s">
        <v>562</v>
      </c>
      <c r="E17" s="21"/>
      <c r="F17" s="24" t="s">
        <v>364</v>
      </c>
      <c r="G17" s="15">
        <v>1</v>
      </c>
      <c r="H17" s="24" t="s">
        <v>366</v>
      </c>
      <c r="I17" s="1669">
        <f t="shared" si="3"/>
        <v>0</v>
      </c>
      <c r="J17" s="1687"/>
      <c r="K17" s="1668">
        <v>16100</v>
      </c>
      <c r="L17" s="1669"/>
      <c r="M17" s="74" t="s">
        <v>367</v>
      </c>
      <c r="N17" s="92">
        <v>1</v>
      </c>
      <c r="O17" s="24" t="s">
        <v>366</v>
      </c>
      <c r="P17" s="1688">
        <f t="shared" si="4"/>
        <v>16100</v>
      </c>
      <c r="Q17" s="1689"/>
      <c r="R17" s="82">
        <f t="shared" si="5"/>
        <v>0</v>
      </c>
      <c r="S17" s="16" t="s">
        <v>2</v>
      </c>
      <c r="T17" s="18"/>
    </row>
    <row r="18" spans="1:20" ht="34.5" customHeight="1">
      <c r="A18" s="1663" t="s">
        <v>1417</v>
      </c>
      <c r="B18" s="1664"/>
      <c r="C18" s="1665"/>
      <c r="D18" s="14" t="s">
        <v>562</v>
      </c>
      <c r="E18" s="21"/>
      <c r="F18" s="24" t="s">
        <v>364</v>
      </c>
      <c r="G18" s="15">
        <v>1</v>
      </c>
      <c r="H18" s="24" t="s">
        <v>366</v>
      </c>
      <c r="I18" s="1669">
        <f t="shared" si="3"/>
        <v>0</v>
      </c>
      <c r="J18" s="1687"/>
      <c r="K18" s="1668">
        <v>16100</v>
      </c>
      <c r="L18" s="1669"/>
      <c r="M18" s="74" t="s">
        <v>367</v>
      </c>
      <c r="N18" s="92">
        <v>1</v>
      </c>
      <c r="O18" s="24" t="s">
        <v>366</v>
      </c>
      <c r="P18" s="1688">
        <f t="shared" si="4"/>
        <v>16100</v>
      </c>
      <c r="Q18" s="1689"/>
      <c r="R18" s="82">
        <f t="shared" si="5"/>
        <v>0</v>
      </c>
      <c r="S18" s="16" t="s">
        <v>2</v>
      </c>
      <c r="T18" s="18"/>
    </row>
    <row r="19" spans="1:20" ht="34.5" customHeight="1">
      <c r="A19" s="1663" t="s">
        <v>1417</v>
      </c>
      <c r="B19" s="1664"/>
      <c r="C19" s="1665"/>
      <c r="D19" s="14" t="s">
        <v>562</v>
      </c>
      <c r="E19" s="21"/>
      <c r="F19" s="24" t="s">
        <v>364</v>
      </c>
      <c r="G19" s="15">
        <v>1</v>
      </c>
      <c r="H19" s="24" t="s">
        <v>366</v>
      </c>
      <c r="I19" s="1669">
        <f t="shared" si="3"/>
        <v>0</v>
      </c>
      <c r="J19" s="1687"/>
      <c r="K19" s="1668">
        <v>16100</v>
      </c>
      <c r="L19" s="1669"/>
      <c r="M19" s="74" t="s">
        <v>367</v>
      </c>
      <c r="N19" s="92">
        <v>1</v>
      </c>
      <c r="O19" s="24" t="s">
        <v>366</v>
      </c>
      <c r="P19" s="1688">
        <f t="shared" si="4"/>
        <v>16100</v>
      </c>
      <c r="Q19" s="1689"/>
      <c r="R19" s="82">
        <f t="shared" si="5"/>
        <v>0</v>
      </c>
      <c r="S19" s="16" t="s">
        <v>2</v>
      </c>
      <c r="T19" s="18"/>
    </row>
    <row r="20" spans="1:20" ht="34.5" customHeight="1">
      <c r="A20" s="1663" t="s">
        <v>1417</v>
      </c>
      <c r="B20" s="1664"/>
      <c r="C20" s="1665"/>
      <c r="D20" s="14" t="s">
        <v>562</v>
      </c>
      <c r="E20" s="21"/>
      <c r="F20" s="24" t="s">
        <v>364</v>
      </c>
      <c r="G20" s="15">
        <v>1</v>
      </c>
      <c r="H20" s="24" t="s">
        <v>366</v>
      </c>
      <c r="I20" s="1669">
        <f t="shared" si="1"/>
        <v>0</v>
      </c>
      <c r="J20" s="1687"/>
      <c r="K20" s="1668">
        <v>16100</v>
      </c>
      <c r="L20" s="1669"/>
      <c r="M20" s="74" t="s">
        <v>367</v>
      </c>
      <c r="N20" s="92">
        <v>1</v>
      </c>
      <c r="O20" s="24" t="s">
        <v>366</v>
      </c>
      <c r="P20" s="1688">
        <f t="shared" si="2"/>
        <v>16100</v>
      </c>
      <c r="Q20" s="1689"/>
      <c r="R20" s="82">
        <f t="shared" si="0"/>
        <v>0</v>
      </c>
      <c r="S20" s="16" t="s">
        <v>2</v>
      </c>
      <c r="T20" s="18"/>
    </row>
    <row r="21" spans="1:20" ht="34.5" customHeight="1">
      <c r="A21" s="1663" t="s">
        <v>1417</v>
      </c>
      <c r="B21" s="1664"/>
      <c r="C21" s="1665"/>
      <c r="D21" s="14" t="s">
        <v>562</v>
      </c>
      <c r="E21" s="21"/>
      <c r="F21" s="24" t="s">
        <v>364</v>
      </c>
      <c r="G21" s="15">
        <v>1</v>
      </c>
      <c r="H21" s="24" t="s">
        <v>366</v>
      </c>
      <c r="I21" s="1669">
        <f t="shared" si="1"/>
        <v>0</v>
      </c>
      <c r="J21" s="1687"/>
      <c r="K21" s="1668">
        <v>16100</v>
      </c>
      <c r="L21" s="1669"/>
      <c r="M21" s="74" t="s">
        <v>367</v>
      </c>
      <c r="N21" s="92">
        <v>1</v>
      </c>
      <c r="O21" s="24" t="s">
        <v>366</v>
      </c>
      <c r="P21" s="1688">
        <f t="shared" si="2"/>
        <v>16100</v>
      </c>
      <c r="Q21" s="1689"/>
      <c r="R21" s="82">
        <f t="shared" si="0"/>
        <v>0</v>
      </c>
      <c r="S21" s="16" t="s">
        <v>2</v>
      </c>
      <c r="T21" s="18"/>
    </row>
    <row r="22" spans="1:20" ht="34.5" customHeight="1">
      <c r="A22" s="1663" t="s">
        <v>1417</v>
      </c>
      <c r="B22" s="1664"/>
      <c r="C22" s="1665"/>
      <c r="D22" s="14" t="s">
        <v>562</v>
      </c>
      <c r="E22" s="21"/>
      <c r="F22" s="24" t="s">
        <v>364</v>
      </c>
      <c r="G22" s="15">
        <v>1</v>
      </c>
      <c r="H22" s="24" t="s">
        <v>366</v>
      </c>
      <c r="I22" s="1669">
        <f t="shared" si="1"/>
        <v>0</v>
      </c>
      <c r="J22" s="1687"/>
      <c r="K22" s="1668">
        <v>16100</v>
      </c>
      <c r="L22" s="1669"/>
      <c r="M22" s="74" t="s">
        <v>367</v>
      </c>
      <c r="N22" s="92">
        <v>1</v>
      </c>
      <c r="O22" s="24" t="s">
        <v>366</v>
      </c>
      <c r="P22" s="1688">
        <f t="shared" si="2"/>
        <v>16100</v>
      </c>
      <c r="Q22" s="1689"/>
      <c r="R22" s="82">
        <f t="shared" si="0"/>
        <v>0</v>
      </c>
      <c r="S22" s="16" t="s">
        <v>2</v>
      </c>
      <c r="T22" s="18"/>
    </row>
    <row r="23" spans="1:20" ht="34.5" customHeight="1">
      <c r="A23" s="1663" t="s">
        <v>1417</v>
      </c>
      <c r="B23" s="1664"/>
      <c r="C23" s="1665"/>
      <c r="D23" s="14" t="s">
        <v>562</v>
      </c>
      <c r="E23" s="21"/>
      <c r="F23" s="24" t="s">
        <v>364</v>
      </c>
      <c r="G23" s="15">
        <v>1</v>
      </c>
      <c r="H23" s="24" t="s">
        <v>366</v>
      </c>
      <c r="I23" s="1669">
        <f t="shared" si="1"/>
        <v>0</v>
      </c>
      <c r="J23" s="1687"/>
      <c r="K23" s="1668">
        <v>16100</v>
      </c>
      <c r="L23" s="1669"/>
      <c r="M23" s="74" t="s">
        <v>367</v>
      </c>
      <c r="N23" s="92">
        <v>1</v>
      </c>
      <c r="O23" s="24" t="s">
        <v>366</v>
      </c>
      <c r="P23" s="1688">
        <f t="shared" si="2"/>
        <v>16100</v>
      </c>
      <c r="Q23" s="1689"/>
      <c r="R23" s="82">
        <f t="shared" si="0"/>
        <v>0</v>
      </c>
      <c r="S23" s="16" t="s">
        <v>2</v>
      </c>
      <c r="T23" s="18"/>
    </row>
    <row r="24" spans="1:20" ht="34.5" customHeight="1">
      <c r="A24" s="1663" t="s">
        <v>1417</v>
      </c>
      <c r="B24" s="1664"/>
      <c r="C24" s="1665"/>
      <c r="D24" s="14" t="s">
        <v>562</v>
      </c>
      <c r="E24" s="21"/>
      <c r="F24" s="24" t="s">
        <v>364</v>
      </c>
      <c r="G24" s="15">
        <v>1</v>
      </c>
      <c r="H24" s="24" t="s">
        <v>366</v>
      </c>
      <c r="I24" s="1669">
        <f t="shared" si="1"/>
        <v>0</v>
      </c>
      <c r="J24" s="1687"/>
      <c r="K24" s="1668">
        <v>16100</v>
      </c>
      <c r="L24" s="1669"/>
      <c r="M24" s="74" t="s">
        <v>367</v>
      </c>
      <c r="N24" s="92">
        <v>1</v>
      </c>
      <c r="O24" s="24" t="s">
        <v>366</v>
      </c>
      <c r="P24" s="1688">
        <f t="shared" si="2"/>
        <v>16100</v>
      </c>
      <c r="Q24" s="1689"/>
      <c r="R24" s="82">
        <f t="shared" si="0"/>
        <v>0</v>
      </c>
      <c r="S24" s="16" t="s">
        <v>2</v>
      </c>
      <c r="T24" s="18"/>
    </row>
    <row r="25" spans="1:20" ht="34.5" customHeight="1">
      <c r="A25" s="1663" t="s">
        <v>1417</v>
      </c>
      <c r="B25" s="1664"/>
      <c r="C25" s="1665"/>
      <c r="D25" s="14" t="s">
        <v>562</v>
      </c>
      <c r="E25" s="21"/>
      <c r="F25" s="24" t="s">
        <v>364</v>
      </c>
      <c r="G25" s="15">
        <v>1</v>
      </c>
      <c r="H25" s="24" t="s">
        <v>366</v>
      </c>
      <c r="I25" s="1669">
        <f t="shared" si="1"/>
        <v>0</v>
      </c>
      <c r="J25" s="1687"/>
      <c r="K25" s="1668">
        <v>16100</v>
      </c>
      <c r="L25" s="1669"/>
      <c r="M25" s="74" t="s">
        <v>367</v>
      </c>
      <c r="N25" s="92">
        <v>1</v>
      </c>
      <c r="O25" s="24" t="s">
        <v>366</v>
      </c>
      <c r="P25" s="1688">
        <f t="shared" si="2"/>
        <v>16100</v>
      </c>
      <c r="Q25" s="1689"/>
      <c r="R25" s="82">
        <f t="shared" si="0"/>
        <v>0</v>
      </c>
      <c r="S25" s="16" t="s">
        <v>2</v>
      </c>
      <c r="T25" s="18"/>
    </row>
    <row r="26" spans="1:20" ht="34.5" customHeight="1">
      <c r="A26" s="1671" t="s">
        <v>36</v>
      </c>
      <c r="B26" s="1671"/>
      <c r="C26" s="1671"/>
      <c r="D26" s="1683"/>
      <c r="E26" s="1684"/>
      <c r="F26" s="1684"/>
      <c r="G26" s="1684"/>
      <c r="H26" s="1684"/>
      <c r="I26" s="1684"/>
      <c r="J26" s="1685"/>
      <c r="K26" s="1683"/>
      <c r="L26" s="1684"/>
      <c r="M26" s="1684"/>
      <c r="N26" s="1684"/>
      <c r="O26" s="1684"/>
      <c r="P26" s="1684"/>
      <c r="Q26" s="1685"/>
      <c r="R26" s="22">
        <f>SUM(R9:R25)</f>
        <v>0</v>
      </c>
      <c r="S26" s="8" t="s">
        <v>2</v>
      </c>
      <c r="T26" s="20"/>
    </row>
    <row r="28" spans="1:20">
      <c r="A28" t="s">
        <v>37</v>
      </c>
    </row>
    <row r="31" spans="1:20" ht="14.25">
      <c r="A31" s="1" t="s">
        <v>374</v>
      </c>
      <c r="B31" s="1"/>
      <c r="C31" s="1"/>
      <c r="D31" s="1"/>
      <c r="E31" s="1"/>
      <c r="F31" s="1"/>
      <c r="G31" s="1"/>
      <c r="H31" s="1"/>
      <c r="I31" s="1"/>
      <c r="J31" s="1"/>
      <c r="K31" s="1"/>
      <c r="L31" s="1"/>
      <c r="M31" s="1"/>
      <c r="N31" s="1"/>
      <c r="O31" s="1"/>
      <c r="P31" s="1"/>
      <c r="Q31" s="1"/>
      <c r="R31" s="1"/>
      <c r="S31" s="1"/>
      <c r="T31" s="1"/>
    </row>
    <row r="32" spans="1:20" ht="36.75" customHeight="1">
      <c r="A32" s="1227" t="s">
        <v>40</v>
      </c>
      <c r="B32" s="1674"/>
      <c r="C32" s="1675"/>
      <c r="D32" s="1695" t="s">
        <v>350</v>
      </c>
      <c r="E32" s="1696"/>
      <c r="F32" s="1696"/>
      <c r="G32" s="1227" t="s">
        <v>370</v>
      </c>
      <c r="H32" s="1228"/>
      <c r="I32" s="1228"/>
      <c r="J32" s="1228"/>
      <c r="K32" s="1228"/>
      <c r="L32" s="1228"/>
      <c r="M32" s="1228"/>
      <c r="N32" s="1229"/>
      <c r="O32" s="1718" t="s">
        <v>32</v>
      </c>
      <c r="P32" s="1719"/>
      <c r="Q32" s="1720"/>
      <c r="R32" s="1673" t="s">
        <v>33</v>
      </c>
      <c r="S32" s="1675"/>
      <c r="T32" s="19" t="s">
        <v>683</v>
      </c>
    </row>
    <row r="33" spans="1:20">
      <c r="A33" s="76"/>
      <c r="B33" s="72"/>
      <c r="C33" s="73"/>
      <c r="D33" s="84"/>
      <c r="E33" s="85"/>
      <c r="F33" s="85"/>
      <c r="G33" s="84"/>
      <c r="H33" s="86"/>
      <c r="I33" s="29" t="s">
        <v>2</v>
      </c>
      <c r="J33" s="70"/>
      <c r="K33" s="29" t="s">
        <v>64</v>
      </c>
      <c r="L33" s="70"/>
      <c r="M33" s="72"/>
      <c r="N33" s="78" t="s">
        <v>2</v>
      </c>
      <c r="O33" s="1703"/>
      <c r="P33" s="1704"/>
      <c r="Q33" s="1705"/>
      <c r="R33" s="1712"/>
      <c r="S33" s="1713"/>
      <c r="T33" s="79"/>
    </row>
    <row r="34" spans="1:20" ht="21" customHeight="1">
      <c r="A34" s="1680" t="s">
        <v>1417</v>
      </c>
      <c r="B34" s="1681"/>
      <c r="C34" s="1682"/>
      <c r="D34" s="1697"/>
      <c r="E34" s="1698"/>
      <c r="F34" s="1699"/>
      <c r="G34" s="1722"/>
      <c r="H34" s="1723"/>
      <c r="I34" s="1723"/>
      <c r="J34" s="87" t="s">
        <v>367</v>
      </c>
      <c r="K34" s="88"/>
      <c r="L34" s="31" t="s">
        <v>369</v>
      </c>
      <c r="M34" s="1724">
        <f>G34*K34</f>
        <v>0</v>
      </c>
      <c r="N34" s="1725"/>
      <c r="O34" s="1706"/>
      <c r="P34" s="1707"/>
      <c r="Q34" s="1708"/>
      <c r="R34" s="1714"/>
      <c r="S34" s="1715"/>
      <c r="T34" s="26"/>
    </row>
    <row r="35" spans="1:20" ht="34.5" customHeight="1">
      <c r="A35" s="1663" t="s">
        <v>1417</v>
      </c>
      <c r="B35" s="1664"/>
      <c r="C35" s="1665"/>
      <c r="D35" s="1690"/>
      <c r="E35" s="1691"/>
      <c r="F35" s="1692"/>
      <c r="G35" s="1693"/>
      <c r="H35" s="1694"/>
      <c r="I35" s="1694"/>
      <c r="J35" s="83" t="s">
        <v>367</v>
      </c>
      <c r="K35" s="80"/>
      <c r="L35" s="24" t="s">
        <v>369</v>
      </c>
      <c r="M35" s="1701">
        <f>G35*K35</f>
        <v>0</v>
      </c>
      <c r="N35" s="1721"/>
      <c r="O35" s="1706"/>
      <c r="P35" s="1707"/>
      <c r="Q35" s="1708"/>
      <c r="R35" s="1714"/>
      <c r="S35" s="1715"/>
      <c r="T35" s="18"/>
    </row>
    <row r="36" spans="1:20" ht="34.5" customHeight="1">
      <c r="A36" s="1663" t="s">
        <v>1417</v>
      </c>
      <c r="B36" s="1664"/>
      <c r="C36" s="1665"/>
      <c r="D36" s="1690"/>
      <c r="E36" s="1691"/>
      <c r="F36" s="1692"/>
      <c r="G36" s="1693"/>
      <c r="H36" s="1694"/>
      <c r="I36" s="1694"/>
      <c r="J36" s="83" t="s">
        <v>367</v>
      </c>
      <c r="K36" s="80"/>
      <c r="L36" s="24" t="s">
        <v>366</v>
      </c>
      <c r="M36" s="1701">
        <f>G36*K36</f>
        <v>0</v>
      </c>
      <c r="N36" s="1721"/>
      <c r="O36" s="1706"/>
      <c r="P36" s="1707"/>
      <c r="Q36" s="1708"/>
      <c r="R36" s="1714"/>
      <c r="S36" s="1715"/>
      <c r="T36" s="18"/>
    </row>
    <row r="37" spans="1:20" ht="34.5" customHeight="1">
      <c r="A37" s="1663" t="s">
        <v>1417</v>
      </c>
      <c r="B37" s="1664"/>
      <c r="C37" s="1665"/>
      <c r="D37" s="1690"/>
      <c r="E37" s="1691"/>
      <c r="F37" s="1692"/>
      <c r="G37" s="1693"/>
      <c r="H37" s="1694"/>
      <c r="I37" s="1694"/>
      <c r="J37" s="83" t="s">
        <v>367</v>
      </c>
      <c r="K37" s="80"/>
      <c r="L37" s="24" t="s">
        <v>369</v>
      </c>
      <c r="M37" s="1701">
        <f t="shared" ref="M37:M50" si="6">G37*K37</f>
        <v>0</v>
      </c>
      <c r="N37" s="1721"/>
      <c r="O37" s="1706"/>
      <c r="P37" s="1707"/>
      <c r="Q37" s="1708"/>
      <c r="R37" s="1714"/>
      <c r="S37" s="1715"/>
      <c r="T37" s="18"/>
    </row>
    <row r="38" spans="1:20" ht="34.5" customHeight="1">
      <c r="A38" s="1663" t="s">
        <v>1417</v>
      </c>
      <c r="B38" s="1664"/>
      <c r="C38" s="1665"/>
      <c r="D38" s="1690"/>
      <c r="E38" s="1691"/>
      <c r="F38" s="1692"/>
      <c r="G38" s="1693"/>
      <c r="H38" s="1694"/>
      <c r="I38" s="1694"/>
      <c r="J38" s="83" t="s">
        <v>367</v>
      </c>
      <c r="K38" s="80"/>
      <c r="L38" s="24" t="s">
        <v>369</v>
      </c>
      <c r="M38" s="1700">
        <f t="shared" si="6"/>
        <v>0</v>
      </c>
      <c r="N38" s="1701"/>
      <c r="O38" s="1706"/>
      <c r="P38" s="1707"/>
      <c r="Q38" s="1708"/>
      <c r="R38" s="1714"/>
      <c r="S38" s="1715"/>
      <c r="T38" s="18"/>
    </row>
    <row r="39" spans="1:20" ht="34.5" customHeight="1">
      <c r="A39" s="1663" t="s">
        <v>1417</v>
      </c>
      <c r="B39" s="1664"/>
      <c r="C39" s="1665"/>
      <c r="D39" s="1690"/>
      <c r="E39" s="1691"/>
      <c r="F39" s="1692"/>
      <c r="G39" s="1693"/>
      <c r="H39" s="1694"/>
      <c r="I39" s="1694"/>
      <c r="J39" s="83" t="s">
        <v>367</v>
      </c>
      <c r="K39" s="80"/>
      <c r="L39" s="24" t="s">
        <v>366</v>
      </c>
      <c r="M39" s="1700">
        <f t="shared" ref="M39:M46" si="7">G39*K39</f>
        <v>0</v>
      </c>
      <c r="N39" s="1701"/>
      <c r="O39" s="1706"/>
      <c r="P39" s="1707"/>
      <c r="Q39" s="1708"/>
      <c r="R39" s="1714"/>
      <c r="S39" s="1715"/>
      <c r="T39" s="18"/>
    </row>
    <row r="40" spans="1:20" ht="34.5" customHeight="1">
      <c r="A40" s="1663" t="s">
        <v>1417</v>
      </c>
      <c r="B40" s="1664"/>
      <c r="C40" s="1665"/>
      <c r="D40" s="1690"/>
      <c r="E40" s="1691"/>
      <c r="F40" s="1692"/>
      <c r="G40" s="1693"/>
      <c r="H40" s="1694"/>
      <c r="I40" s="1694"/>
      <c r="J40" s="83" t="s">
        <v>367</v>
      </c>
      <c r="K40" s="80"/>
      <c r="L40" s="24" t="s">
        <v>366</v>
      </c>
      <c r="M40" s="1700">
        <f t="shared" si="7"/>
        <v>0</v>
      </c>
      <c r="N40" s="1701"/>
      <c r="O40" s="1706"/>
      <c r="P40" s="1707"/>
      <c r="Q40" s="1708"/>
      <c r="R40" s="1714"/>
      <c r="S40" s="1715"/>
      <c r="T40" s="18"/>
    </row>
    <row r="41" spans="1:20" ht="34.5" customHeight="1">
      <c r="A41" s="1663" t="s">
        <v>1417</v>
      </c>
      <c r="B41" s="1664"/>
      <c r="C41" s="1665"/>
      <c r="D41" s="1690"/>
      <c r="E41" s="1691"/>
      <c r="F41" s="1692"/>
      <c r="G41" s="1693"/>
      <c r="H41" s="1694"/>
      <c r="I41" s="1694"/>
      <c r="J41" s="83" t="s">
        <v>367</v>
      </c>
      <c r="K41" s="80"/>
      <c r="L41" s="24" t="s">
        <v>366</v>
      </c>
      <c r="M41" s="1700">
        <f t="shared" si="7"/>
        <v>0</v>
      </c>
      <c r="N41" s="1701"/>
      <c r="O41" s="1706"/>
      <c r="P41" s="1707"/>
      <c r="Q41" s="1708"/>
      <c r="R41" s="1714"/>
      <c r="S41" s="1715"/>
      <c r="T41" s="18"/>
    </row>
    <row r="42" spans="1:20" ht="34.5" customHeight="1">
      <c r="A42" s="1663" t="s">
        <v>1417</v>
      </c>
      <c r="B42" s="1664"/>
      <c r="C42" s="1665"/>
      <c r="D42" s="1690"/>
      <c r="E42" s="1691"/>
      <c r="F42" s="1692"/>
      <c r="G42" s="1693"/>
      <c r="H42" s="1694"/>
      <c r="I42" s="1694"/>
      <c r="J42" s="83" t="s">
        <v>367</v>
      </c>
      <c r="K42" s="80"/>
      <c r="L42" s="24" t="s">
        <v>366</v>
      </c>
      <c r="M42" s="1700">
        <f t="shared" si="7"/>
        <v>0</v>
      </c>
      <c r="N42" s="1701"/>
      <c r="O42" s="1706"/>
      <c r="P42" s="1707"/>
      <c r="Q42" s="1708"/>
      <c r="R42" s="1714"/>
      <c r="S42" s="1715"/>
      <c r="T42" s="18"/>
    </row>
    <row r="43" spans="1:20" ht="34.5" customHeight="1">
      <c r="A43" s="1663" t="s">
        <v>1417</v>
      </c>
      <c r="B43" s="1664"/>
      <c r="C43" s="1665"/>
      <c r="D43" s="1690"/>
      <c r="E43" s="1691"/>
      <c r="F43" s="1692"/>
      <c r="G43" s="1693"/>
      <c r="H43" s="1694"/>
      <c r="I43" s="1694"/>
      <c r="J43" s="83" t="s">
        <v>367</v>
      </c>
      <c r="K43" s="80"/>
      <c r="L43" s="24" t="s">
        <v>366</v>
      </c>
      <c r="M43" s="1700">
        <f t="shared" si="7"/>
        <v>0</v>
      </c>
      <c r="N43" s="1701"/>
      <c r="O43" s="1706"/>
      <c r="P43" s="1707"/>
      <c r="Q43" s="1708"/>
      <c r="R43" s="1714"/>
      <c r="S43" s="1715"/>
      <c r="T43" s="18"/>
    </row>
    <row r="44" spans="1:20" ht="34.5" customHeight="1">
      <c r="A44" s="1663" t="s">
        <v>1417</v>
      </c>
      <c r="B44" s="1664"/>
      <c r="C44" s="1665"/>
      <c r="D44" s="1690"/>
      <c r="E44" s="1691"/>
      <c r="F44" s="1692"/>
      <c r="G44" s="1693"/>
      <c r="H44" s="1694"/>
      <c r="I44" s="1694"/>
      <c r="J44" s="83" t="s">
        <v>367</v>
      </c>
      <c r="K44" s="80"/>
      <c r="L44" s="24" t="s">
        <v>366</v>
      </c>
      <c r="M44" s="1700">
        <f t="shared" si="7"/>
        <v>0</v>
      </c>
      <c r="N44" s="1701"/>
      <c r="O44" s="1706"/>
      <c r="P44" s="1707"/>
      <c r="Q44" s="1708"/>
      <c r="R44" s="1714"/>
      <c r="S44" s="1715"/>
      <c r="T44" s="18"/>
    </row>
    <row r="45" spans="1:20" ht="34.5" customHeight="1">
      <c r="A45" s="1663" t="s">
        <v>1417</v>
      </c>
      <c r="B45" s="1664"/>
      <c r="C45" s="1665"/>
      <c r="D45" s="1690"/>
      <c r="E45" s="1691"/>
      <c r="F45" s="1692"/>
      <c r="G45" s="1693"/>
      <c r="H45" s="1694"/>
      <c r="I45" s="1694"/>
      <c r="J45" s="83" t="s">
        <v>367</v>
      </c>
      <c r="K45" s="80"/>
      <c r="L45" s="24" t="s">
        <v>366</v>
      </c>
      <c r="M45" s="1700">
        <f t="shared" si="7"/>
        <v>0</v>
      </c>
      <c r="N45" s="1701"/>
      <c r="O45" s="1706"/>
      <c r="P45" s="1707"/>
      <c r="Q45" s="1708"/>
      <c r="R45" s="1714"/>
      <c r="S45" s="1715"/>
      <c r="T45" s="18"/>
    </row>
    <row r="46" spans="1:20" ht="34.5" customHeight="1">
      <c r="A46" s="1663" t="s">
        <v>1417</v>
      </c>
      <c r="B46" s="1664"/>
      <c r="C46" s="1665"/>
      <c r="D46" s="1690"/>
      <c r="E46" s="1691"/>
      <c r="F46" s="1692"/>
      <c r="G46" s="1693"/>
      <c r="H46" s="1694"/>
      <c r="I46" s="1694"/>
      <c r="J46" s="83" t="s">
        <v>367</v>
      </c>
      <c r="K46" s="80"/>
      <c r="L46" s="24" t="s">
        <v>366</v>
      </c>
      <c r="M46" s="1700">
        <f t="shared" si="7"/>
        <v>0</v>
      </c>
      <c r="N46" s="1701"/>
      <c r="O46" s="1706"/>
      <c r="P46" s="1707"/>
      <c r="Q46" s="1708"/>
      <c r="R46" s="1714"/>
      <c r="S46" s="1715"/>
      <c r="T46" s="18"/>
    </row>
    <row r="47" spans="1:20" ht="34.5" customHeight="1">
      <c r="A47" s="1663" t="s">
        <v>1417</v>
      </c>
      <c r="B47" s="1664"/>
      <c r="C47" s="1665"/>
      <c r="D47" s="1690"/>
      <c r="E47" s="1691"/>
      <c r="F47" s="1692"/>
      <c r="G47" s="1693"/>
      <c r="H47" s="1694"/>
      <c r="I47" s="1694"/>
      <c r="J47" s="83" t="s">
        <v>367</v>
      </c>
      <c r="K47" s="80"/>
      <c r="L47" s="24" t="s">
        <v>369</v>
      </c>
      <c r="M47" s="1701">
        <f t="shared" si="6"/>
        <v>0</v>
      </c>
      <c r="N47" s="1721"/>
      <c r="O47" s="1706"/>
      <c r="P47" s="1707"/>
      <c r="Q47" s="1708"/>
      <c r="R47" s="1714"/>
      <c r="S47" s="1715"/>
      <c r="T47" s="18"/>
    </row>
    <row r="48" spans="1:20" ht="34.5" customHeight="1">
      <c r="A48" s="1663" t="s">
        <v>1417</v>
      </c>
      <c r="B48" s="1664"/>
      <c r="C48" s="1665"/>
      <c r="D48" s="1690"/>
      <c r="E48" s="1691"/>
      <c r="F48" s="1692"/>
      <c r="G48" s="1693"/>
      <c r="H48" s="1694"/>
      <c r="I48" s="1694"/>
      <c r="J48" s="83" t="s">
        <v>367</v>
      </c>
      <c r="K48" s="80"/>
      <c r="L48" s="24" t="s">
        <v>369</v>
      </c>
      <c r="M48" s="1701">
        <f t="shared" si="6"/>
        <v>0</v>
      </c>
      <c r="N48" s="1721"/>
      <c r="O48" s="1706"/>
      <c r="P48" s="1707"/>
      <c r="Q48" s="1708"/>
      <c r="R48" s="1714"/>
      <c r="S48" s="1715"/>
      <c r="T48" s="18"/>
    </row>
    <row r="49" spans="1:20" ht="34.5" customHeight="1">
      <c r="A49" s="1663" t="s">
        <v>1417</v>
      </c>
      <c r="B49" s="1664"/>
      <c r="C49" s="1665"/>
      <c r="D49" s="1690"/>
      <c r="E49" s="1691"/>
      <c r="F49" s="1692"/>
      <c r="G49" s="1693"/>
      <c r="H49" s="1694"/>
      <c r="I49" s="1694"/>
      <c r="J49" s="83" t="s">
        <v>367</v>
      </c>
      <c r="K49" s="80"/>
      <c r="L49" s="24" t="s">
        <v>369</v>
      </c>
      <c r="M49" s="1701">
        <f t="shared" si="6"/>
        <v>0</v>
      </c>
      <c r="N49" s="1721"/>
      <c r="O49" s="1706"/>
      <c r="P49" s="1707"/>
      <c r="Q49" s="1708"/>
      <c r="R49" s="1714"/>
      <c r="S49" s="1715"/>
      <c r="T49" s="18"/>
    </row>
    <row r="50" spans="1:20" ht="34.5" customHeight="1">
      <c r="A50" s="1663" t="s">
        <v>1417</v>
      </c>
      <c r="B50" s="1664"/>
      <c r="C50" s="1665"/>
      <c r="D50" s="1690"/>
      <c r="E50" s="1691"/>
      <c r="F50" s="1692"/>
      <c r="G50" s="1693"/>
      <c r="H50" s="1694"/>
      <c r="I50" s="1694"/>
      <c r="J50" s="83" t="s">
        <v>367</v>
      </c>
      <c r="K50" s="80"/>
      <c r="L50" s="24" t="s">
        <v>369</v>
      </c>
      <c r="M50" s="1701">
        <f t="shared" si="6"/>
        <v>0</v>
      </c>
      <c r="N50" s="1721"/>
      <c r="O50" s="1709"/>
      <c r="P50" s="1710"/>
      <c r="Q50" s="1711"/>
      <c r="R50" s="1716"/>
      <c r="S50" s="1717"/>
      <c r="T50" s="18"/>
    </row>
    <row r="51" spans="1:20" ht="34.5" customHeight="1">
      <c r="A51" s="1671" t="s">
        <v>36</v>
      </c>
      <c r="B51" s="1671"/>
      <c r="C51" s="1671"/>
      <c r="D51" s="1673"/>
      <c r="E51" s="1674"/>
      <c r="F51" s="1675"/>
      <c r="G51" s="3"/>
      <c r="H51" s="10"/>
      <c r="I51" s="25"/>
      <c r="J51" s="25"/>
      <c r="K51" s="10"/>
      <c r="L51" s="10"/>
      <c r="M51" s="1700">
        <f>SUM(M34:N50)</f>
        <v>0</v>
      </c>
      <c r="N51" s="1229"/>
      <c r="O51" s="1726"/>
      <c r="P51" s="1727"/>
      <c r="Q51" s="75" t="s">
        <v>2</v>
      </c>
      <c r="R51" s="17">
        <f>IF(((M51)&gt;=(O51)),O51,M51)</f>
        <v>0</v>
      </c>
      <c r="S51" s="8" t="s">
        <v>2</v>
      </c>
      <c r="T51" s="20"/>
    </row>
    <row r="53" spans="1:20">
      <c r="A53" t="s">
        <v>371</v>
      </c>
    </row>
    <row r="54" spans="1:20" ht="9.75" customHeight="1"/>
    <row r="55" spans="1:20">
      <c r="A55" t="s">
        <v>377</v>
      </c>
    </row>
    <row r="56" spans="1:20">
      <c r="A56" t="s">
        <v>17</v>
      </c>
    </row>
    <row r="57" spans="1:20" ht="9.75" customHeight="1"/>
    <row r="58" spans="1:20">
      <c r="A58" t="s">
        <v>380</v>
      </c>
    </row>
    <row r="59" spans="1:20">
      <c r="A59" t="s">
        <v>378</v>
      </c>
    </row>
    <row r="60" spans="1:20" ht="9.75" customHeight="1"/>
    <row r="61" spans="1:20">
      <c r="A61" t="s">
        <v>381</v>
      </c>
    </row>
    <row r="62" spans="1:20">
      <c r="A62" t="s">
        <v>382</v>
      </c>
    </row>
    <row r="63" spans="1:20" ht="14.25">
      <c r="A63" s="1" t="s">
        <v>375</v>
      </c>
      <c r="B63" s="1"/>
      <c r="C63" s="1"/>
      <c r="D63" s="1"/>
      <c r="E63" s="1"/>
      <c r="F63" s="1"/>
      <c r="G63" s="1"/>
      <c r="H63" s="1"/>
      <c r="I63" s="1"/>
      <c r="J63" s="1"/>
      <c r="K63" s="1"/>
      <c r="L63" s="1"/>
      <c r="M63" s="1"/>
      <c r="N63" s="1"/>
      <c r="O63" s="1"/>
      <c r="P63" s="1"/>
      <c r="Q63" s="1"/>
      <c r="R63" s="1"/>
      <c r="S63" s="1"/>
      <c r="T63" s="1"/>
    </row>
    <row r="64" spans="1:20" ht="36.75" customHeight="1">
      <c r="A64" s="1227" t="s">
        <v>41</v>
      </c>
      <c r="B64" s="1674"/>
      <c r="C64" s="1675"/>
      <c r="D64" s="1671" t="s">
        <v>372</v>
      </c>
      <c r="E64" s="1671"/>
      <c r="F64" s="1671"/>
      <c r="G64" s="1671"/>
      <c r="H64" s="1671"/>
      <c r="I64" s="1671" t="s">
        <v>32</v>
      </c>
      <c r="J64" s="1671"/>
      <c r="K64" s="1671"/>
      <c r="L64" s="1671"/>
      <c r="M64" s="1671"/>
      <c r="N64" s="1728" t="s">
        <v>33</v>
      </c>
      <c r="O64" s="1728"/>
      <c r="P64" s="1728"/>
      <c r="Q64" s="1728"/>
      <c r="R64" s="1728"/>
      <c r="S64" s="1728"/>
      <c r="T64" s="19" t="s">
        <v>683</v>
      </c>
    </row>
    <row r="65" spans="1:20" ht="34.5" customHeight="1">
      <c r="A65" s="1663" t="s">
        <v>1417</v>
      </c>
      <c r="B65" s="1664"/>
      <c r="C65" s="1665"/>
      <c r="D65" s="1729">
        <v>0</v>
      </c>
      <c r="E65" s="1730"/>
      <c r="F65" s="1730"/>
      <c r="G65" s="1730"/>
      <c r="H65" s="24" t="s">
        <v>2</v>
      </c>
      <c r="I65" s="1731">
        <v>12500</v>
      </c>
      <c r="J65" s="1732"/>
      <c r="K65" s="1732"/>
      <c r="L65" s="1732"/>
      <c r="M65" s="89" t="s">
        <v>2</v>
      </c>
      <c r="N65" s="1733">
        <f>IF(((D65)&gt;=(I65)),I65,D65)</f>
        <v>0</v>
      </c>
      <c r="O65" s="1688"/>
      <c r="P65" s="1688"/>
      <c r="Q65" s="1688"/>
      <c r="R65" s="1688"/>
      <c r="S65" s="16" t="s">
        <v>2</v>
      </c>
      <c r="T65" s="18"/>
    </row>
    <row r="66" spans="1:20" ht="34.5" customHeight="1">
      <c r="A66" s="1663" t="s">
        <v>1417</v>
      </c>
      <c r="B66" s="1664"/>
      <c r="C66" s="1665"/>
      <c r="D66" s="1729">
        <v>0</v>
      </c>
      <c r="E66" s="1730"/>
      <c r="F66" s="1730"/>
      <c r="G66" s="1730"/>
      <c r="H66" s="24" t="s">
        <v>2</v>
      </c>
      <c r="I66" s="1731">
        <v>12500</v>
      </c>
      <c r="J66" s="1732"/>
      <c r="K66" s="1732"/>
      <c r="L66" s="1732"/>
      <c r="M66" s="89" t="s">
        <v>2</v>
      </c>
      <c r="N66" s="1733">
        <f t="shared" ref="N66:N81" si="8">IF(((D66)&gt;=(I66)),I66,D66)</f>
        <v>0</v>
      </c>
      <c r="O66" s="1688"/>
      <c r="P66" s="1688"/>
      <c r="Q66" s="1688"/>
      <c r="R66" s="1688"/>
      <c r="S66" s="16" t="s">
        <v>2</v>
      </c>
      <c r="T66" s="18"/>
    </row>
    <row r="67" spans="1:20" ht="34.5" customHeight="1">
      <c r="A67" s="1663" t="s">
        <v>1417</v>
      </c>
      <c r="B67" s="1664"/>
      <c r="C67" s="1665"/>
      <c r="D67" s="1729">
        <v>0</v>
      </c>
      <c r="E67" s="1730"/>
      <c r="F67" s="1730"/>
      <c r="G67" s="1730"/>
      <c r="H67" s="24" t="s">
        <v>2</v>
      </c>
      <c r="I67" s="1731">
        <v>12500</v>
      </c>
      <c r="J67" s="1732"/>
      <c r="K67" s="1732"/>
      <c r="L67" s="1732"/>
      <c r="M67" s="89" t="s">
        <v>2</v>
      </c>
      <c r="N67" s="1733">
        <f t="shared" si="8"/>
        <v>0</v>
      </c>
      <c r="O67" s="1688"/>
      <c r="P67" s="1688"/>
      <c r="Q67" s="1688"/>
      <c r="R67" s="1688"/>
      <c r="S67" s="16" t="s">
        <v>2</v>
      </c>
      <c r="T67" s="18"/>
    </row>
    <row r="68" spans="1:20" ht="34.5" customHeight="1">
      <c r="A68" s="1663" t="s">
        <v>1417</v>
      </c>
      <c r="B68" s="1664"/>
      <c r="C68" s="1665"/>
      <c r="D68" s="1729">
        <v>0</v>
      </c>
      <c r="E68" s="1730"/>
      <c r="F68" s="1730"/>
      <c r="G68" s="1730"/>
      <c r="H68" s="24" t="s">
        <v>2</v>
      </c>
      <c r="I68" s="1731">
        <v>12500</v>
      </c>
      <c r="J68" s="1732"/>
      <c r="K68" s="1732"/>
      <c r="L68" s="1732"/>
      <c r="M68" s="89" t="s">
        <v>2</v>
      </c>
      <c r="N68" s="1733">
        <f>IF(((D68)&gt;=(I68)),I68,D68)</f>
        <v>0</v>
      </c>
      <c r="O68" s="1688"/>
      <c r="P68" s="1688"/>
      <c r="Q68" s="1688"/>
      <c r="R68" s="1688"/>
      <c r="S68" s="16" t="s">
        <v>2</v>
      </c>
      <c r="T68" s="18"/>
    </row>
    <row r="69" spans="1:20" ht="34.5" customHeight="1">
      <c r="A69" s="1663" t="s">
        <v>1417</v>
      </c>
      <c r="B69" s="1664"/>
      <c r="C69" s="1665"/>
      <c r="D69" s="1729">
        <v>0</v>
      </c>
      <c r="E69" s="1730"/>
      <c r="F69" s="1730"/>
      <c r="G69" s="1730"/>
      <c r="H69" s="24" t="s">
        <v>2</v>
      </c>
      <c r="I69" s="1731">
        <v>12500</v>
      </c>
      <c r="J69" s="1732"/>
      <c r="K69" s="1732"/>
      <c r="L69" s="1732"/>
      <c r="M69" s="89" t="s">
        <v>2</v>
      </c>
      <c r="N69" s="1733">
        <f>IF(((D69)&gt;=(I69)),I69,D69)</f>
        <v>0</v>
      </c>
      <c r="O69" s="1688"/>
      <c r="P69" s="1688"/>
      <c r="Q69" s="1688"/>
      <c r="R69" s="1688"/>
      <c r="S69" s="16" t="s">
        <v>2</v>
      </c>
      <c r="T69" s="18"/>
    </row>
    <row r="70" spans="1:20" ht="34.5" customHeight="1">
      <c r="A70" s="1663" t="s">
        <v>1417</v>
      </c>
      <c r="B70" s="1664"/>
      <c r="C70" s="1665"/>
      <c r="D70" s="1729">
        <v>0</v>
      </c>
      <c r="E70" s="1730"/>
      <c r="F70" s="1730"/>
      <c r="G70" s="1730"/>
      <c r="H70" s="24" t="s">
        <v>2</v>
      </c>
      <c r="I70" s="1731">
        <v>12500</v>
      </c>
      <c r="J70" s="1732"/>
      <c r="K70" s="1732"/>
      <c r="L70" s="1732"/>
      <c r="M70" s="89" t="s">
        <v>2</v>
      </c>
      <c r="N70" s="1733">
        <f>IF(((D70)&gt;=(I70)),I70,D70)</f>
        <v>0</v>
      </c>
      <c r="O70" s="1688"/>
      <c r="P70" s="1688"/>
      <c r="Q70" s="1688"/>
      <c r="R70" s="1688"/>
      <c r="S70" s="16" t="s">
        <v>2</v>
      </c>
      <c r="T70" s="18"/>
    </row>
    <row r="71" spans="1:20" ht="34.5" customHeight="1">
      <c r="A71" s="1663" t="s">
        <v>1417</v>
      </c>
      <c r="B71" s="1664"/>
      <c r="C71" s="1665"/>
      <c r="D71" s="1729">
        <v>0</v>
      </c>
      <c r="E71" s="1730"/>
      <c r="F71" s="1730"/>
      <c r="G71" s="1730"/>
      <c r="H71" s="24" t="s">
        <v>2</v>
      </c>
      <c r="I71" s="1731">
        <v>12500</v>
      </c>
      <c r="J71" s="1732"/>
      <c r="K71" s="1732"/>
      <c r="L71" s="1732"/>
      <c r="M71" s="89" t="s">
        <v>2</v>
      </c>
      <c r="N71" s="1733">
        <f>IF(((D71)&gt;=(I71)),I71,D71)</f>
        <v>0</v>
      </c>
      <c r="O71" s="1688"/>
      <c r="P71" s="1688"/>
      <c r="Q71" s="1688"/>
      <c r="R71" s="1688"/>
      <c r="S71" s="16" t="s">
        <v>2</v>
      </c>
      <c r="T71" s="18"/>
    </row>
    <row r="72" spans="1:20" ht="34.5" customHeight="1">
      <c r="A72" s="1663" t="s">
        <v>1417</v>
      </c>
      <c r="B72" s="1664"/>
      <c r="C72" s="1665"/>
      <c r="D72" s="1729">
        <v>0</v>
      </c>
      <c r="E72" s="1730"/>
      <c r="F72" s="1730"/>
      <c r="G72" s="1730"/>
      <c r="H72" s="24" t="s">
        <v>2</v>
      </c>
      <c r="I72" s="1731">
        <v>12500</v>
      </c>
      <c r="J72" s="1732"/>
      <c r="K72" s="1732"/>
      <c r="L72" s="1732"/>
      <c r="M72" s="89" t="s">
        <v>2</v>
      </c>
      <c r="N72" s="1733">
        <f>IF(((D72)&gt;=(I72)),I72,D72)</f>
        <v>0</v>
      </c>
      <c r="O72" s="1688"/>
      <c r="P72" s="1688"/>
      <c r="Q72" s="1688"/>
      <c r="R72" s="1688"/>
      <c r="S72" s="16" t="s">
        <v>2</v>
      </c>
      <c r="T72" s="18"/>
    </row>
    <row r="73" spans="1:20" ht="34.5" customHeight="1">
      <c r="A73" s="1663" t="s">
        <v>1417</v>
      </c>
      <c r="B73" s="1664"/>
      <c r="C73" s="1665"/>
      <c r="D73" s="1729">
        <v>0</v>
      </c>
      <c r="E73" s="1730"/>
      <c r="F73" s="1730"/>
      <c r="G73" s="1730"/>
      <c r="H73" s="24" t="s">
        <v>2</v>
      </c>
      <c r="I73" s="1731">
        <v>12500</v>
      </c>
      <c r="J73" s="1732"/>
      <c r="K73" s="1732"/>
      <c r="L73" s="1732"/>
      <c r="M73" s="89" t="s">
        <v>2</v>
      </c>
      <c r="N73" s="1733">
        <f t="shared" si="8"/>
        <v>0</v>
      </c>
      <c r="O73" s="1688"/>
      <c r="P73" s="1688"/>
      <c r="Q73" s="1688"/>
      <c r="R73" s="1688"/>
      <c r="S73" s="16" t="s">
        <v>2</v>
      </c>
      <c r="T73" s="18"/>
    </row>
    <row r="74" spans="1:20" ht="34.5" customHeight="1">
      <c r="A74" s="1663" t="s">
        <v>1417</v>
      </c>
      <c r="B74" s="1664"/>
      <c r="C74" s="1665"/>
      <c r="D74" s="1729">
        <v>0</v>
      </c>
      <c r="E74" s="1730"/>
      <c r="F74" s="1730"/>
      <c r="G74" s="1730"/>
      <c r="H74" s="24" t="s">
        <v>2</v>
      </c>
      <c r="I74" s="1731">
        <v>12500</v>
      </c>
      <c r="J74" s="1732"/>
      <c r="K74" s="1732"/>
      <c r="L74" s="1732"/>
      <c r="M74" s="89" t="s">
        <v>2</v>
      </c>
      <c r="N74" s="1733">
        <f t="shared" si="8"/>
        <v>0</v>
      </c>
      <c r="O74" s="1688"/>
      <c r="P74" s="1688"/>
      <c r="Q74" s="1688"/>
      <c r="R74" s="1688"/>
      <c r="S74" s="16" t="s">
        <v>2</v>
      </c>
      <c r="T74" s="18"/>
    </row>
    <row r="75" spans="1:20" ht="34.5" customHeight="1">
      <c r="A75" s="1663" t="s">
        <v>1417</v>
      </c>
      <c r="B75" s="1664"/>
      <c r="C75" s="1665"/>
      <c r="D75" s="1729">
        <v>0</v>
      </c>
      <c r="E75" s="1730"/>
      <c r="F75" s="1730"/>
      <c r="G75" s="1730"/>
      <c r="H75" s="24" t="s">
        <v>2</v>
      </c>
      <c r="I75" s="1731">
        <v>12500</v>
      </c>
      <c r="J75" s="1732"/>
      <c r="K75" s="1732"/>
      <c r="L75" s="1732"/>
      <c r="M75" s="89" t="s">
        <v>2</v>
      </c>
      <c r="N75" s="1733">
        <f>IF(((D75)&gt;=(I75)),I75,D75)</f>
        <v>0</v>
      </c>
      <c r="O75" s="1688"/>
      <c r="P75" s="1688"/>
      <c r="Q75" s="1688"/>
      <c r="R75" s="1688"/>
      <c r="S75" s="16" t="s">
        <v>2</v>
      </c>
      <c r="T75" s="18"/>
    </row>
    <row r="76" spans="1:20" ht="34.5" customHeight="1">
      <c r="A76" s="1663" t="s">
        <v>1417</v>
      </c>
      <c r="B76" s="1664"/>
      <c r="C76" s="1665"/>
      <c r="D76" s="1729">
        <v>0</v>
      </c>
      <c r="E76" s="1730"/>
      <c r="F76" s="1730"/>
      <c r="G76" s="1730"/>
      <c r="H76" s="24" t="s">
        <v>2</v>
      </c>
      <c r="I76" s="1731">
        <v>12500</v>
      </c>
      <c r="J76" s="1732"/>
      <c r="K76" s="1732"/>
      <c r="L76" s="1732"/>
      <c r="M76" s="89" t="s">
        <v>2</v>
      </c>
      <c r="N76" s="1733">
        <f>IF(((D76)&gt;=(I76)),I76,D76)</f>
        <v>0</v>
      </c>
      <c r="O76" s="1688"/>
      <c r="P76" s="1688"/>
      <c r="Q76" s="1688"/>
      <c r="R76" s="1688"/>
      <c r="S76" s="16" t="s">
        <v>2</v>
      </c>
      <c r="T76" s="18"/>
    </row>
    <row r="77" spans="1:20" ht="34.5" customHeight="1">
      <c r="A77" s="1663" t="s">
        <v>1417</v>
      </c>
      <c r="B77" s="1664"/>
      <c r="C77" s="1665"/>
      <c r="D77" s="1729">
        <v>0</v>
      </c>
      <c r="E77" s="1730"/>
      <c r="F77" s="1730"/>
      <c r="G77" s="1730"/>
      <c r="H77" s="24" t="s">
        <v>2</v>
      </c>
      <c r="I77" s="1731">
        <v>12500</v>
      </c>
      <c r="J77" s="1732"/>
      <c r="K77" s="1732"/>
      <c r="L77" s="1732"/>
      <c r="M77" s="89" t="s">
        <v>2</v>
      </c>
      <c r="N77" s="1733">
        <f>IF(((D77)&gt;=(I77)),I77,D77)</f>
        <v>0</v>
      </c>
      <c r="O77" s="1688"/>
      <c r="P77" s="1688"/>
      <c r="Q77" s="1688"/>
      <c r="R77" s="1688"/>
      <c r="S77" s="16" t="s">
        <v>2</v>
      </c>
      <c r="T77" s="18"/>
    </row>
    <row r="78" spans="1:20" ht="34.5" customHeight="1">
      <c r="A78" s="1663" t="s">
        <v>1417</v>
      </c>
      <c r="B78" s="1664"/>
      <c r="C78" s="1665"/>
      <c r="D78" s="1729">
        <v>0</v>
      </c>
      <c r="E78" s="1730"/>
      <c r="F78" s="1730"/>
      <c r="G78" s="1730"/>
      <c r="H78" s="24" t="s">
        <v>2</v>
      </c>
      <c r="I78" s="1731">
        <v>12500</v>
      </c>
      <c r="J78" s="1732"/>
      <c r="K78" s="1732"/>
      <c r="L78" s="1732"/>
      <c r="M78" s="89" t="s">
        <v>2</v>
      </c>
      <c r="N78" s="1733">
        <f>IF(((D78)&gt;=(I78)),I78,D78)</f>
        <v>0</v>
      </c>
      <c r="O78" s="1688"/>
      <c r="P78" s="1688"/>
      <c r="Q78" s="1688"/>
      <c r="R78" s="1688"/>
      <c r="S78" s="16" t="s">
        <v>2</v>
      </c>
      <c r="T78" s="18"/>
    </row>
    <row r="79" spans="1:20" ht="34.5" customHeight="1">
      <c r="A79" s="1663" t="s">
        <v>1417</v>
      </c>
      <c r="B79" s="1664"/>
      <c r="C79" s="1665"/>
      <c r="D79" s="1729">
        <v>0</v>
      </c>
      <c r="E79" s="1730"/>
      <c r="F79" s="1730"/>
      <c r="G79" s="1730"/>
      <c r="H79" s="24" t="s">
        <v>2</v>
      </c>
      <c r="I79" s="1731">
        <v>12500</v>
      </c>
      <c r="J79" s="1732"/>
      <c r="K79" s="1732"/>
      <c r="L79" s="1732"/>
      <c r="M79" s="89" t="s">
        <v>2</v>
      </c>
      <c r="N79" s="1733">
        <f t="shared" si="8"/>
        <v>0</v>
      </c>
      <c r="O79" s="1688"/>
      <c r="P79" s="1688"/>
      <c r="Q79" s="1688"/>
      <c r="R79" s="1688"/>
      <c r="S79" s="16" t="s">
        <v>2</v>
      </c>
      <c r="T79" s="18"/>
    </row>
    <row r="80" spans="1:20" ht="34.5" customHeight="1">
      <c r="A80" s="1663" t="s">
        <v>1417</v>
      </c>
      <c r="B80" s="1664"/>
      <c r="C80" s="1665"/>
      <c r="D80" s="1729">
        <v>0</v>
      </c>
      <c r="E80" s="1730"/>
      <c r="F80" s="1730"/>
      <c r="G80" s="1730"/>
      <c r="H80" s="24" t="s">
        <v>2</v>
      </c>
      <c r="I80" s="1731">
        <v>12500</v>
      </c>
      <c r="J80" s="1732"/>
      <c r="K80" s="1732"/>
      <c r="L80" s="1732"/>
      <c r="M80" s="89" t="s">
        <v>2</v>
      </c>
      <c r="N80" s="1733">
        <f t="shared" si="8"/>
        <v>0</v>
      </c>
      <c r="O80" s="1688"/>
      <c r="P80" s="1688"/>
      <c r="Q80" s="1688"/>
      <c r="R80" s="1688"/>
      <c r="S80" s="16" t="s">
        <v>2</v>
      </c>
      <c r="T80" s="18"/>
    </row>
    <row r="81" spans="1:25" ht="34.5" customHeight="1">
      <c r="A81" s="1663" t="s">
        <v>1417</v>
      </c>
      <c r="B81" s="1664"/>
      <c r="C81" s="1665"/>
      <c r="D81" s="1729">
        <v>0</v>
      </c>
      <c r="E81" s="1730"/>
      <c r="F81" s="1730"/>
      <c r="G81" s="1730"/>
      <c r="H81" s="24" t="s">
        <v>2</v>
      </c>
      <c r="I81" s="1731">
        <v>12500</v>
      </c>
      <c r="J81" s="1732"/>
      <c r="K81" s="1732"/>
      <c r="L81" s="1732"/>
      <c r="M81" s="89" t="s">
        <v>2</v>
      </c>
      <c r="N81" s="1733">
        <f t="shared" si="8"/>
        <v>0</v>
      </c>
      <c r="O81" s="1688"/>
      <c r="P81" s="1688"/>
      <c r="Q81" s="1688"/>
      <c r="R81" s="1688"/>
      <c r="S81" s="16" t="s">
        <v>2</v>
      </c>
      <c r="T81" s="18"/>
    </row>
    <row r="82" spans="1:25" ht="34.5" customHeight="1">
      <c r="A82" s="1671" t="s">
        <v>36</v>
      </c>
      <c r="B82" s="1671"/>
      <c r="C82" s="1671"/>
      <c r="D82" s="1683"/>
      <c r="E82" s="1684"/>
      <c r="F82" s="1684"/>
      <c r="G82" s="1684"/>
      <c r="H82" s="1684"/>
      <c r="I82" s="1683"/>
      <c r="J82" s="1684"/>
      <c r="K82" s="1684"/>
      <c r="L82" s="1684"/>
      <c r="M82" s="1685"/>
      <c r="N82" s="1732">
        <f>SUM(N65:R81)</f>
        <v>0</v>
      </c>
      <c r="O82" s="1732"/>
      <c r="P82" s="1732"/>
      <c r="Q82" s="1732"/>
      <c r="R82" s="1732"/>
      <c r="S82" s="8" t="s">
        <v>2</v>
      </c>
      <c r="T82" s="20"/>
    </row>
    <row r="84" spans="1:25">
      <c r="A84" t="s">
        <v>37</v>
      </c>
    </row>
    <row r="86" spans="1:25">
      <c r="W86" t="s">
        <v>376</v>
      </c>
    </row>
    <row r="87" spans="1:25">
      <c r="X87" s="90">
        <f>SUM(N82,R51,R26)</f>
        <v>0</v>
      </c>
      <c r="Y87" t="s">
        <v>2</v>
      </c>
    </row>
  </sheetData>
  <mergeCells count="232">
    <mergeCell ref="P13:Q13"/>
    <mergeCell ref="I14:J14"/>
    <mergeCell ref="K14:L14"/>
    <mergeCell ref="D44:F44"/>
    <mergeCell ref="D45:F45"/>
    <mergeCell ref="D46:F46"/>
    <mergeCell ref="A36:C36"/>
    <mergeCell ref="D36:F36"/>
    <mergeCell ref="G36:I36"/>
    <mergeCell ref="A23:C23"/>
    <mergeCell ref="A24:C24"/>
    <mergeCell ref="A25:C25"/>
    <mergeCell ref="A21:C21"/>
    <mergeCell ref="I13:J13"/>
    <mergeCell ref="I21:J21"/>
    <mergeCell ref="K21:L21"/>
    <mergeCell ref="P21:Q21"/>
    <mergeCell ref="I22:J22"/>
    <mergeCell ref="K22:L22"/>
    <mergeCell ref="P22:Q22"/>
    <mergeCell ref="I23:J23"/>
    <mergeCell ref="K23:L23"/>
    <mergeCell ref="P23:Q23"/>
    <mergeCell ref="K13:L13"/>
    <mergeCell ref="A19:C19"/>
    <mergeCell ref="A14:C14"/>
    <mergeCell ref="I82:M82"/>
    <mergeCell ref="N82:R82"/>
    <mergeCell ref="A35:C35"/>
    <mergeCell ref="A37:C37"/>
    <mergeCell ref="A48:C48"/>
    <mergeCell ref="A82:C82"/>
    <mergeCell ref="D82:H82"/>
    <mergeCell ref="D79:G79"/>
    <mergeCell ref="N79:R79"/>
    <mergeCell ref="A51:C51"/>
    <mergeCell ref="A64:C64"/>
    <mergeCell ref="A80:C80"/>
    <mergeCell ref="A81:C81"/>
    <mergeCell ref="A65:C65"/>
    <mergeCell ref="A66:C66"/>
    <mergeCell ref="A67:C67"/>
    <mergeCell ref="A73:C73"/>
    <mergeCell ref="A68:C68"/>
    <mergeCell ref="D43:F43"/>
    <mergeCell ref="A79:C79"/>
    <mergeCell ref="A32:C32"/>
    <mergeCell ref="A38:C38"/>
    <mergeCell ref="A34:C34"/>
    <mergeCell ref="A47:C47"/>
    <mergeCell ref="A49:C49"/>
    <mergeCell ref="A50:C50"/>
    <mergeCell ref="A39:C39"/>
    <mergeCell ref="A69:C69"/>
    <mergeCell ref="A71:C71"/>
    <mergeCell ref="A46:C46"/>
    <mergeCell ref="A45:C45"/>
    <mergeCell ref="A44:C44"/>
    <mergeCell ref="A43:C43"/>
    <mergeCell ref="A42:C42"/>
    <mergeCell ref="A41:C41"/>
    <mergeCell ref="A40:C40"/>
    <mergeCell ref="A72:C72"/>
    <mergeCell ref="A70:C70"/>
    <mergeCell ref="A76:C76"/>
    <mergeCell ref="A74:C74"/>
    <mergeCell ref="A78:C78"/>
    <mergeCell ref="N80:R80"/>
    <mergeCell ref="D81:G81"/>
    <mergeCell ref="I81:L81"/>
    <mergeCell ref="N81:R81"/>
    <mergeCell ref="A75:C75"/>
    <mergeCell ref="A77:C77"/>
    <mergeCell ref="N66:R66"/>
    <mergeCell ref="D67:G67"/>
    <mergeCell ref="I67:L67"/>
    <mergeCell ref="N67:R67"/>
    <mergeCell ref="N73:R73"/>
    <mergeCell ref="D80:G80"/>
    <mergeCell ref="I80:L80"/>
    <mergeCell ref="D73:G73"/>
    <mergeCell ref="I73:L73"/>
    <mergeCell ref="D66:G66"/>
    <mergeCell ref="I66:L66"/>
    <mergeCell ref="I79:L79"/>
    <mergeCell ref="I76:L76"/>
    <mergeCell ref="N76:R76"/>
    <mergeCell ref="D76:G76"/>
    <mergeCell ref="I74:L74"/>
    <mergeCell ref="N74:R74"/>
    <mergeCell ref="D78:G78"/>
    <mergeCell ref="I78:L78"/>
    <mergeCell ref="N78:R78"/>
    <mergeCell ref="D75:G75"/>
    <mergeCell ref="D77:G77"/>
    <mergeCell ref="I77:L77"/>
    <mergeCell ref="N77:R77"/>
    <mergeCell ref="D65:G65"/>
    <mergeCell ref="I65:L65"/>
    <mergeCell ref="N65:R65"/>
    <mergeCell ref="D68:G68"/>
    <mergeCell ref="I68:L68"/>
    <mergeCell ref="N68:R68"/>
    <mergeCell ref="I75:L75"/>
    <mergeCell ref="D50:F50"/>
    <mergeCell ref="G50:I50"/>
    <mergeCell ref="M50:N50"/>
    <mergeCell ref="D71:G71"/>
    <mergeCell ref="I71:L71"/>
    <mergeCell ref="N71:R71"/>
    <mergeCell ref="D72:G72"/>
    <mergeCell ref="I72:L72"/>
    <mergeCell ref="N72:R72"/>
    <mergeCell ref="D69:G69"/>
    <mergeCell ref="I69:L69"/>
    <mergeCell ref="N69:R69"/>
    <mergeCell ref="D70:G70"/>
    <mergeCell ref="I70:L70"/>
    <mergeCell ref="N70:R70"/>
    <mergeCell ref="N75:R75"/>
    <mergeCell ref="D74:G74"/>
    <mergeCell ref="O51:P51"/>
    <mergeCell ref="D51:F51"/>
    <mergeCell ref="M51:N51"/>
    <mergeCell ref="D64:H64"/>
    <mergeCell ref="I64:M64"/>
    <mergeCell ref="N64:S64"/>
    <mergeCell ref="D47:F47"/>
    <mergeCell ref="G47:I47"/>
    <mergeCell ref="M47:N47"/>
    <mergeCell ref="D48:F48"/>
    <mergeCell ref="G48:I48"/>
    <mergeCell ref="M48:N48"/>
    <mergeCell ref="D49:F49"/>
    <mergeCell ref="G49:I49"/>
    <mergeCell ref="M49:N49"/>
    <mergeCell ref="A11:C11"/>
    <mergeCell ref="A12:C12"/>
    <mergeCell ref="A13:C13"/>
    <mergeCell ref="R32:S32"/>
    <mergeCell ref="O33:Q50"/>
    <mergeCell ref="R33:S50"/>
    <mergeCell ref="M38:N38"/>
    <mergeCell ref="O32:Q32"/>
    <mergeCell ref="M35:N35"/>
    <mergeCell ref="M36:N36"/>
    <mergeCell ref="M46:N46"/>
    <mergeCell ref="M45:N45"/>
    <mergeCell ref="M44:N44"/>
    <mergeCell ref="G32:N32"/>
    <mergeCell ref="G37:I37"/>
    <mergeCell ref="M37:N37"/>
    <mergeCell ref="G34:I34"/>
    <mergeCell ref="M34:N34"/>
    <mergeCell ref="G35:I35"/>
    <mergeCell ref="G46:I46"/>
    <mergeCell ref="G42:I42"/>
    <mergeCell ref="G43:I43"/>
    <mergeCell ref="G44:I44"/>
    <mergeCell ref="G45:I45"/>
    <mergeCell ref="I17:J17"/>
    <mergeCell ref="K17:L17"/>
    <mergeCell ref="A15:C15"/>
    <mergeCell ref="A17:C17"/>
    <mergeCell ref="P14:Q14"/>
    <mergeCell ref="A4:T4"/>
    <mergeCell ref="A7:C7"/>
    <mergeCell ref="D7:J7"/>
    <mergeCell ref="K7:P7"/>
    <mergeCell ref="R7:S7"/>
    <mergeCell ref="I9:J9"/>
    <mergeCell ref="K9:L9"/>
    <mergeCell ref="P9:Q9"/>
    <mergeCell ref="I10:J10"/>
    <mergeCell ref="K10:L10"/>
    <mergeCell ref="P10:Q10"/>
    <mergeCell ref="I11:J11"/>
    <mergeCell ref="K11:L11"/>
    <mergeCell ref="P11:Q11"/>
    <mergeCell ref="I12:J12"/>
    <mergeCell ref="K12:L12"/>
    <mergeCell ref="P12:Q12"/>
    <mergeCell ref="A9:C9"/>
    <mergeCell ref="A10:C10"/>
    <mergeCell ref="D41:F41"/>
    <mergeCell ref="G41:I41"/>
    <mergeCell ref="D32:F32"/>
    <mergeCell ref="D34:F34"/>
    <mergeCell ref="D37:F37"/>
    <mergeCell ref="D35:F35"/>
    <mergeCell ref="A22:C22"/>
    <mergeCell ref="D38:F38"/>
    <mergeCell ref="M43:N43"/>
    <mergeCell ref="M42:N42"/>
    <mergeCell ref="M41:N41"/>
    <mergeCell ref="M40:N40"/>
    <mergeCell ref="M39:N39"/>
    <mergeCell ref="D42:F42"/>
    <mergeCell ref="I24:J24"/>
    <mergeCell ref="K24:L24"/>
    <mergeCell ref="I25:J25"/>
    <mergeCell ref="K25:L25"/>
    <mergeCell ref="A26:C26"/>
    <mergeCell ref="D26:J26"/>
    <mergeCell ref="K26:Q26"/>
    <mergeCell ref="G38:I38"/>
    <mergeCell ref="G39:I39"/>
    <mergeCell ref="G40:I40"/>
    <mergeCell ref="A3:T3"/>
    <mergeCell ref="I19:J19"/>
    <mergeCell ref="K19:L19"/>
    <mergeCell ref="P19:Q19"/>
    <mergeCell ref="P20:Q20"/>
    <mergeCell ref="P24:Q24"/>
    <mergeCell ref="P25:Q25"/>
    <mergeCell ref="D39:F39"/>
    <mergeCell ref="D40:F40"/>
    <mergeCell ref="I20:J20"/>
    <mergeCell ref="K20:L20"/>
    <mergeCell ref="A20:C20"/>
    <mergeCell ref="P17:Q17"/>
    <mergeCell ref="A18:C18"/>
    <mergeCell ref="I18:J18"/>
    <mergeCell ref="K18:L18"/>
    <mergeCell ref="P18:Q18"/>
    <mergeCell ref="I15:J15"/>
    <mergeCell ref="K15:L15"/>
    <mergeCell ref="P15:Q15"/>
    <mergeCell ref="A16:C16"/>
    <mergeCell ref="I16:J16"/>
    <mergeCell ref="K16:L16"/>
    <mergeCell ref="P16:Q16"/>
  </mergeCells>
  <phoneticPr fontId="3"/>
  <pageMargins left="0.59055118110236227" right="0.19685039370078741" top="0.78740157480314965" bottom="0.78740157480314965" header="0.51181102362204722" footer="0.51181102362204722"/>
  <pageSetup paperSize="9" scale="90" orientation="portrait" blackAndWhite="1" horizontalDpi="200" verticalDpi="200" r:id="rId1"/>
  <headerFooter alignWithMargins="0"/>
  <rowBreaks count="2" manualBreakCount="2">
    <brk id="30" max="19" man="1"/>
    <brk id="62" max="19" man="1"/>
  </rowBreaks>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S54"/>
  <sheetViews>
    <sheetView view="pageBreakPreview" topLeftCell="A40" zoomScaleNormal="100" zoomScaleSheetLayoutView="100" workbookViewId="0">
      <selection activeCell="V15" sqref="V15"/>
    </sheetView>
  </sheetViews>
  <sheetFormatPr defaultColWidth="5.875" defaultRowHeight="14.25"/>
  <cols>
    <col min="1" max="8" width="5.875" style="114"/>
    <col min="9" max="9" width="3.5" style="114" bestFit="1" customWidth="1"/>
    <col min="10" max="14" width="5.875" style="114"/>
    <col min="15" max="16" width="4.125" style="114" customWidth="1"/>
    <col min="17" max="17" width="3" style="114" customWidth="1"/>
    <col min="18" max="16384" width="5.875" style="114"/>
  </cols>
  <sheetData>
    <row r="1" spans="1:19">
      <c r="P1" s="138" t="s">
        <v>546</v>
      </c>
    </row>
    <row r="3" spans="1:19" ht="28.5">
      <c r="A3" s="921" t="s">
        <v>42</v>
      </c>
      <c r="B3" s="921"/>
      <c r="C3" s="921"/>
      <c r="D3" s="921"/>
      <c r="E3" s="921"/>
      <c r="F3" s="921"/>
      <c r="G3" s="921"/>
      <c r="H3" s="921"/>
      <c r="I3" s="921"/>
      <c r="J3" s="921"/>
      <c r="K3" s="921"/>
      <c r="L3" s="921"/>
      <c r="M3" s="921"/>
      <c r="N3" s="921"/>
      <c r="O3" s="921"/>
      <c r="P3" s="921"/>
      <c r="Q3" s="921"/>
      <c r="R3" s="724"/>
      <c r="S3" s="724"/>
    </row>
    <row r="5" spans="1:19">
      <c r="L5" s="162"/>
      <c r="M5" s="162"/>
      <c r="N5" s="162"/>
      <c r="O5" s="143"/>
      <c r="P5" s="324" t="s">
        <v>1426</v>
      </c>
    </row>
    <row r="7" spans="1:19">
      <c r="A7" s="114" t="s">
        <v>613</v>
      </c>
    </row>
    <row r="9" spans="1:19">
      <c r="B9" s="114" t="str">
        <f>入力シート!C1</f>
        <v>令和4年7月10日執行参議院青森県選挙区選出議員選挙</v>
      </c>
      <c r="K9" s="153"/>
    </row>
    <row r="11" spans="1:19">
      <c r="H11" s="138" t="s">
        <v>544</v>
      </c>
      <c r="J11" s="144">
        <f>入力シート!C8</f>
        <v>0</v>
      </c>
      <c r="K11" s="141"/>
      <c r="L11" s="141">
        <f>入力シート!C10</f>
        <v>0</v>
      </c>
    </row>
    <row r="13" spans="1:19">
      <c r="A13" s="289" t="s">
        <v>828</v>
      </c>
    </row>
    <row r="14" spans="1:19" ht="14.25" customHeight="1">
      <c r="A14" s="307" t="s">
        <v>829</v>
      </c>
      <c r="B14" s="116"/>
      <c r="C14" s="116"/>
      <c r="D14" s="116"/>
      <c r="E14" s="116"/>
      <c r="F14" s="193"/>
      <c r="G14" s="116"/>
      <c r="H14" s="116"/>
      <c r="I14" s="116"/>
      <c r="J14" s="116"/>
      <c r="K14" s="116"/>
      <c r="L14" s="116"/>
      <c r="M14" s="116"/>
      <c r="N14" s="116"/>
    </row>
    <row r="15" spans="1:19" ht="14.25" customHeight="1">
      <c r="A15" s="116"/>
      <c r="B15" s="116"/>
      <c r="C15" s="116"/>
      <c r="D15" s="116"/>
      <c r="E15" s="116"/>
      <c r="F15" s="193"/>
      <c r="G15" s="116"/>
      <c r="H15" s="116"/>
      <c r="I15" s="116"/>
      <c r="J15" s="116"/>
      <c r="K15" s="116"/>
      <c r="L15" s="116"/>
      <c r="M15" s="116"/>
      <c r="N15" s="116"/>
    </row>
    <row r="16" spans="1:19" ht="14.25" customHeight="1">
      <c r="A16" s="116"/>
      <c r="B16" s="116"/>
      <c r="C16" s="116"/>
      <c r="D16" s="116"/>
      <c r="E16" s="116"/>
      <c r="F16" s="193"/>
      <c r="G16" s="116"/>
      <c r="H16" s="116"/>
      <c r="I16" s="116"/>
      <c r="J16" s="116"/>
      <c r="K16" s="116"/>
      <c r="L16" s="116"/>
      <c r="M16" s="116"/>
      <c r="N16" s="116"/>
    </row>
    <row r="17" spans="1:15" ht="14.25" customHeight="1">
      <c r="A17" s="1579" t="s">
        <v>589</v>
      </c>
      <c r="B17" s="1579"/>
      <c r="C17" s="1579"/>
      <c r="D17" s="1579"/>
      <c r="E17" s="1579"/>
      <c r="F17" s="1579"/>
      <c r="G17" s="1579"/>
      <c r="H17" s="1579"/>
      <c r="I17" s="1579"/>
      <c r="J17" s="1579"/>
      <c r="K17" s="1579"/>
      <c r="L17" s="1579"/>
      <c r="M17" s="1579"/>
      <c r="N17" s="1579"/>
      <c r="O17" s="1579"/>
    </row>
    <row r="18" spans="1:15" ht="14.25" customHeight="1">
      <c r="A18" s="194"/>
      <c r="B18" s="194"/>
      <c r="C18" s="194"/>
      <c r="D18" s="194"/>
      <c r="E18" s="194"/>
      <c r="F18" s="194"/>
      <c r="G18" s="194"/>
      <c r="H18" s="194"/>
      <c r="I18" s="194"/>
      <c r="J18" s="194"/>
      <c r="K18" s="194"/>
      <c r="L18" s="194"/>
      <c r="M18" s="194"/>
      <c r="N18" s="194"/>
      <c r="O18" s="194"/>
    </row>
    <row r="19" spans="1:15" ht="14.25" customHeight="1">
      <c r="A19" s="221" t="s">
        <v>43</v>
      </c>
      <c r="B19" s="194"/>
      <c r="C19" s="194"/>
      <c r="D19" s="414" t="s">
        <v>1326</v>
      </c>
      <c r="E19" s="222"/>
      <c r="F19" s="222"/>
      <c r="G19" s="222"/>
      <c r="H19" s="194"/>
      <c r="I19" s="194"/>
      <c r="J19" s="194"/>
      <c r="K19" s="194"/>
      <c r="L19" s="194"/>
      <c r="M19" s="194"/>
      <c r="N19" s="194"/>
      <c r="O19" s="194"/>
    </row>
    <row r="20" spans="1:15" ht="14.25" customHeight="1">
      <c r="A20" s="194"/>
      <c r="B20" s="194"/>
      <c r="C20" s="194"/>
      <c r="D20" s="194"/>
      <c r="E20" s="194"/>
      <c r="F20" s="194"/>
      <c r="G20" s="194"/>
      <c r="H20" s="194"/>
      <c r="I20" s="194"/>
      <c r="J20" s="194"/>
      <c r="K20" s="194"/>
      <c r="L20" s="194"/>
      <c r="M20" s="194"/>
      <c r="N20" s="194"/>
    </row>
    <row r="21" spans="1:15" ht="14.25" customHeight="1">
      <c r="A21" s="116" t="s">
        <v>44</v>
      </c>
      <c r="B21" s="116"/>
      <c r="C21" s="116"/>
      <c r="D21" s="116"/>
      <c r="E21" s="116"/>
      <c r="F21" s="116"/>
      <c r="G21" s="116"/>
      <c r="H21" s="116"/>
      <c r="I21" s="116"/>
      <c r="J21" s="116"/>
      <c r="K21" s="116"/>
      <c r="L21" s="116"/>
      <c r="M21" s="116"/>
      <c r="N21" s="116"/>
    </row>
    <row r="22" spans="1:15" ht="14.25" customHeight="1">
      <c r="A22" s="116"/>
      <c r="B22" s="130"/>
      <c r="C22" s="130"/>
      <c r="D22" s="130"/>
      <c r="E22" s="130"/>
      <c r="F22" s="130"/>
      <c r="G22" s="130"/>
      <c r="H22" s="130"/>
      <c r="I22" s="130"/>
      <c r="J22" s="130"/>
      <c r="K22" s="130"/>
      <c r="L22" s="130"/>
      <c r="M22" s="130"/>
      <c r="N22" s="130"/>
      <c r="O22" s="143"/>
    </row>
    <row r="23" spans="1:15" ht="14.25" customHeight="1">
      <c r="A23" s="116"/>
      <c r="B23" s="130"/>
      <c r="C23" s="130"/>
      <c r="D23" s="130"/>
      <c r="E23" s="130"/>
      <c r="F23" s="130"/>
      <c r="G23" s="130"/>
      <c r="H23" s="130"/>
      <c r="I23" s="130"/>
      <c r="J23" s="130"/>
      <c r="K23" s="130"/>
      <c r="L23" s="130"/>
      <c r="M23" s="130"/>
      <c r="N23" s="130"/>
      <c r="O23" s="143"/>
    </row>
    <row r="24" spans="1:15" ht="14.25" customHeight="1">
      <c r="A24" s="116"/>
      <c r="B24" s="130"/>
      <c r="C24" s="130"/>
      <c r="D24" s="130"/>
      <c r="E24" s="130"/>
      <c r="F24" s="130"/>
      <c r="G24" s="130"/>
      <c r="H24" s="130"/>
      <c r="I24" s="130"/>
      <c r="J24" s="130"/>
      <c r="K24" s="130"/>
      <c r="L24" s="130"/>
      <c r="M24" s="130"/>
      <c r="N24" s="130"/>
      <c r="O24" s="143"/>
    </row>
    <row r="25" spans="1:15" ht="14.25" customHeight="1">
      <c r="A25" s="116"/>
      <c r="B25" s="130"/>
      <c r="C25" s="130"/>
      <c r="D25" s="130"/>
      <c r="E25" s="130"/>
      <c r="F25" s="130"/>
      <c r="G25" s="130"/>
      <c r="H25" s="130"/>
      <c r="I25" s="130"/>
      <c r="J25" s="130"/>
      <c r="K25" s="130"/>
      <c r="L25" s="130"/>
      <c r="M25" s="130"/>
      <c r="N25" s="130"/>
      <c r="O25" s="143"/>
    </row>
    <row r="26" spans="1:15" ht="14.25" customHeight="1">
      <c r="A26" s="116"/>
      <c r="B26" s="132"/>
      <c r="C26" s="132"/>
      <c r="D26" s="132"/>
      <c r="E26" s="132"/>
      <c r="F26" s="132"/>
      <c r="G26" s="132"/>
      <c r="H26" s="132"/>
      <c r="I26" s="132"/>
      <c r="J26" s="132"/>
      <c r="K26" s="132"/>
      <c r="L26" s="132"/>
      <c r="M26" s="132"/>
      <c r="N26" s="132"/>
      <c r="O26" s="152"/>
    </row>
    <row r="27" spans="1:15" ht="14.25" customHeight="1">
      <c r="A27" s="116" t="s">
        <v>284</v>
      </c>
      <c r="B27" s="132"/>
      <c r="C27" s="132"/>
      <c r="D27" s="132"/>
      <c r="E27" s="132"/>
      <c r="F27" s="132"/>
      <c r="G27" s="132"/>
      <c r="H27" s="132"/>
      <c r="I27" s="132"/>
      <c r="J27" s="132"/>
      <c r="K27" s="132"/>
      <c r="L27" s="132"/>
      <c r="M27" s="132"/>
      <c r="N27" s="132"/>
      <c r="O27" s="152"/>
    </row>
    <row r="28" spans="1:15" ht="14.25" customHeight="1">
      <c r="A28" s="116"/>
      <c r="B28" s="1661"/>
      <c r="C28" s="1661"/>
      <c r="D28" s="1661"/>
      <c r="E28" s="1661"/>
      <c r="F28" s="1661"/>
      <c r="G28" s="1661"/>
      <c r="H28" s="1661"/>
      <c r="I28" s="1661"/>
      <c r="J28" s="1661"/>
      <c r="K28" s="1661"/>
      <c r="L28" s="1661"/>
      <c r="M28" s="1661"/>
      <c r="N28" s="1661"/>
      <c r="O28" s="1661"/>
    </row>
    <row r="29" spans="1:15" ht="14.25" customHeight="1">
      <c r="A29" s="116"/>
      <c r="B29" s="1661"/>
      <c r="C29" s="1661"/>
      <c r="D29" s="1661"/>
      <c r="E29" s="1661"/>
      <c r="F29" s="1661"/>
      <c r="G29" s="1661"/>
      <c r="H29" s="1661"/>
      <c r="I29" s="1661"/>
      <c r="J29" s="1661"/>
      <c r="K29" s="1661"/>
      <c r="L29" s="1661"/>
      <c r="M29" s="1661"/>
      <c r="N29" s="1661"/>
      <c r="O29" s="1661"/>
    </row>
    <row r="30" spans="1:15" ht="14.25" customHeight="1">
      <c r="A30" s="116"/>
      <c r="B30" s="116"/>
      <c r="C30" s="116"/>
      <c r="D30" s="116"/>
      <c r="E30" s="116"/>
      <c r="F30" s="116"/>
      <c r="G30" s="116"/>
      <c r="H30" s="116"/>
      <c r="I30" s="116"/>
      <c r="J30" s="116"/>
      <c r="K30" s="116"/>
      <c r="L30" s="116"/>
      <c r="M30" s="116"/>
      <c r="N30" s="116"/>
    </row>
    <row r="31" spans="1:15" ht="14.25" customHeight="1">
      <c r="A31" s="116" t="s">
        <v>283</v>
      </c>
      <c r="B31" s="116"/>
      <c r="C31" s="116"/>
      <c r="E31" s="1743" t="s">
        <v>421</v>
      </c>
      <c r="F31" s="1743"/>
      <c r="G31" s="1743"/>
      <c r="H31" s="1743"/>
      <c r="I31" s="223" t="s">
        <v>2</v>
      </c>
      <c r="J31" s="116"/>
      <c r="K31" s="116"/>
      <c r="L31" s="116"/>
      <c r="M31" s="116"/>
      <c r="N31" s="116"/>
    </row>
    <row r="32" spans="1:15" ht="14.25" customHeight="1">
      <c r="A32" s="116"/>
      <c r="B32" s="116"/>
      <c r="C32" s="116"/>
      <c r="D32" s="116"/>
      <c r="E32" s="116"/>
      <c r="F32" s="116"/>
      <c r="G32" s="195"/>
      <c r="H32" s="116"/>
      <c r="I32" s="116"/>
      <c r="J32" s="116"/>
      <c r="K32" s="116"/>
      <c r="L32" s="116"/>
      <c r="M32" s="116"/>
      <c r="N32" s="116"/>
    </row>
    <row r="33" spans="1:16" ht="24" customHeight="1">
      <c r="A33" s="1738" t="s">
        <v>47</v>
      </c>
      <c r="B33" s="1739"/>
      <c r="C33" s="1739"/>
      <c r="D33" s="1739"/>
      <c r="E33" s="1740"/>
      <c r="F33" s="1738" t="s">
        <v>45</v>
      </c>
      <c r="G33" s="1739"/>
      <c r="H33" s="1739"/>
      <c r="I33" s="1740"/>
      <c r="J33" s="1738" t="s">
        <v>46</v>
      </c>
      <c r="K33" s="1739"/>
      <c r="L33" s="1739"/>
      <c r="M33" s="1739"/>
      <c r="N33" s="1739"/>
      <c r="O33" s="1739"/>
      <c r="P33" s="1740"/>
    </row>
    <row r="34" spans="1:16" ht="24" customHeight="1">
      <c r="A34" s="1744" t="s">
        <v>1427</v>
      </c>
      <c r="B34" s="1745"/>
      <c r="C34" s="1745"/>
      <c r="D34" s="1745"/>
      <c r="E34" s="1746"/>
      <c r="F34" s="1734"/>
      <c r="G34" s="1735"/>
      <c r="H34" s="1735"/>
      <c r="I34" s="224" t="s">
        <v>2</v>
      </c>
      <c r="J34" s="1736"/>
      <c r="K34" s="1737"/>
      <c r="L34" s="1737"/>
      <c r="M34" s="1737"/>
      <c r="N34" s="1737"/>
      <c r="O34" s="1737"/>
      <c r="P34" s="171" t="s">
        <v>2</v>
      </c>
    </row>
    <row r="35" spans="1:16" ht="24" customHeight="1">
      <c r="A35" s="752" t="s">
        <v>1428</v>
      </c>
      <c r="B35" s="225"/>
      <c r="C35" s="226"/>
      <c r="D35" s="226"/>
      <c r="E35" s="171"/>
      <c r="F35" s="1734"/>
      <c r="G35" s="1735"/>
      <c r="H35" s="1735"/>
      <c r="I35" s="224" t="s">
        <v>2</v>
      </c>
      <c r="J35" s="1736"/>
      <c r="K35" s="1737"/>
      <c r="L35" s="1737"/>
      <c r="M35" s="1737"/>
      <c r="N35" s="1737"/>
      <c r="O35" s="1737"/>
      <c r="P35" s="171" t="s">
        <v>2</v>
      </c>
    </row>
    <row r="36" spans="1:16" ht="24" customHeight="1">
      <c r="A36" s="752" t="s">
        <v>1429</v>
      </c>
      <c r="B36" s="225"/>
      <c r="C36" s="226"/>
      <c r="D36" s="226"/>
      <c r="E36" s="171"/>
      <c r="F36" s="1734"/>
      <c r="G36" s="1735"/>
      <c r="H36" s="1735"/>
      <c r="I36" s="224" t="s">
        <v>2</v>
      </c>
      <c r="J36" s="1736"/>
      <c r="K36" s="1737"/>
      <c r="L36" s="1737"/>
      <c r="M36" s="1737"/>
      <c r="N36" s="1737"/>
      <c r="O36" s="1737"/>
      <c r="P36" s="171" t="s">
        <v>2</v>
      </c>
    </row>
    <row r="37" spans="1:16" ht="24" customHeight="1">
      <c r="A37" s="1738" t="s">
        <v>48</v>
      </c>
      <c r="B37" s="1739"/>
      <c r="C37" s="1739"/>
      <c r="D37" s="1739"/>
      <c r="E37" s="1740"/>
      <c r="F37" s="1741"/>
      <c r="G37" s="1742"/>
      <c r="H37" s="1742"/>
      <c r="I37" s="224"/>
      <c r="J37" s="1738"/>
      <c r="K37" s="1739"/>
      <c r="L37" s="1739"/>
      <c r="M37" s="1739"/>
      <c r="N37" s="1739"/>
      <c r="O37" s="1739"/>
      <c r="P37" s="171"/>
    </row>
    <row r="39" spans="1:16">
      <c r="A39" s="114" t="s">
        <v>422</v>
      </c>
    </row>
    <row r="40" spans="1:16">
      <c r="A40" s="114" t="s">
        <v>423</v>
      </c>
    </row>
    <row r="41" spans="1:16" ht="7.5" customHeight="1"/>
    <row r="42" spans="1:16">
      <c r="A42" s="114" t="s">
        <v>424</v>
      </c>
    </row>
    <row r="43" spans="1:16">
      <c r="A43" s="114" t="s">
        <v>285</v>
      </c>
    </row>
    <row r="44" spans="1:16" ht="7.5" customHeight="1"/>
    <row r="45" spans="1:16">
      <c r="A45" s="114" t="s">
        <v>287</v>
      </c>
    </row>
    <row r="46" spans="1:16">
      <c r="A46" s="114" t="s">
        <v>286</v>
      </c>
    </row>
    <row r="47" spans="1:16" ht="7.5" customHeight="1"/>
    <row r="48" spans="1:16">
      <c r="A48" s="114" t="s">
        <v>425</v>
      </c>
    </row>
    <row r="49" spans="1:1">
      <c r="A49" s="114" t="s">
        <v>423</v>
      </c>
    </row>
    <row r="50" spans="1:1" ht="6.75" customHeight="1"/>
    <row r="51" spans="1:1">
      <c r="A51" s="289" t="s">
        <v>1430</v>
      </c>
    </row>
    <row r="52" spans="1:1">
      <c r="A52" s="289" t="s">
        <v>1431</v>
      </c>
    </row>
    <row r="53" spans="1:1">
      <c r="A53" s="289" t="s">
        <v>1432</v>
      </c>
    </row>
    <row r="54" spans="1:1">
      <c r="A54" s="289" t="s">
        <v>1433</v>
      </c>
    </row>
  </sheetData>
  <mergeCells count="17">
    <mergeCell ref="J37:O37"/>
    <mergeCell ref="A37:E37"/>
    <mergeCell ref="F35:H35"/>
    <mergeCell ref="F36:H36"/>
    <mergeCell ref="F37:H37"/>
    <mergeCell ref="F34:H34"/>
    <mergeCell ref="B28:O29"/>
    <mergeCell ref="A3:Q3"/>
    <mergeCell ref="J35:O35"/>
    <mergeCell ref="J36:O36"/>
    <mergeCell ref="J33:P33"/>
    <mergeCell ref="E31:H31"/>
    <mergeCell ref="A34:E34"/>
    <mergeCell ref="A17:O17"/>
    <mergeCell ref="A33:E33"/>
    <mergeCell ref="F33:I33"/>
    <mergeCell ref="J34:O34"/>
  </mergeCells>
  <phoneticPr fontId="3"/>
  <pageMargins left="0.98425196850393704" right="0.39370078740157483" top="0.98425196850393704" bottom="0.98425196850393704" header="0.51181102362204722" footer="0.51181102362204722"/>
  <pageSetup paperSize="9" scale="96" orientation="portrait" blackAndWhite="1" horizontalDpi="200" verticalDpi="200" r:id="rId1"/>
  <headerFooter alignWithMargins="0"/>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S46"/>
  <sheetViews>
    <sheetView view="pageBreakPreview" topLeftCell="A28" zoomScaleNormal="100" zoomScaleSheetLayoutView="100" workbookViewId="0">
      <selection activeCell="K38" sqref="K38"/>
    </sheetView>
  </sheetViews>
  <sheetFormatPr defaultColWidth="5.875" defaultRowHeight="14.25"/>
  <cols>
    <col min="1" max="16384" width="5.875" style="114"/>
  </cols>
  <sheetData>
    <row r="1" spans="1:19">
      <c r="O1" s="138" t="s">
        <v>556</v>
      </c>
    </row>
    <row r="2" spans="1:19">
      <c r="A2" s="114" t="s">
        <v>345</v>
      </c>
      <c r="O2" s="138"/>
    </row>
    <row r="3" spans="1:19">
      <c r="A3" s="920"/>
      <c r="B3" s="920"/>
      <c r="C3" s="920"/>
      <c r="D3" s="920"/>
      <c r="E3" s="920"/>
      <c r="F3" s="920"/>
      <c r="G3" s="920"/>
      <c r="H3" s="920"/>
      <c r="I3" s="920"/>
      <c r="J3" s="920"/>
      <c r="K3" s="920"/>
      <c r="L3" s="920"/>
      <c r="M3" s="920"/>
      <c r="N3" s="920"/>
      <c r="O3" s="920"/>
      <c r="P3" s="157"/>
      <c r="Q3" s="157"/>
      <c r="R3" s="157"/>
      <c r="S3" s="157"/>
    </row>
    <row r="4" spans="1:19" ht="28.5">
      <c r="A4" s="921" t="s">
        <v>58</v>
      </c>
      <c r="B4" s="921"/>
      <c r="C4" s="921"/>
      <c r="D4" s="921"/>
      <c r="E4" s="921"/>
      <c r="F4" s="921"/>
      <c r="G4" s="921"/>
      <c r="H4" s="921"/>
      <c r="I4" s="921"/>
      <c r="J4" s="921"/>
      <c r="K4" s="921"/>
      <c r="L4" s="921"/>
      <c r="M4" s="921"/>
      <c r="N4" s="921"/>
      <c r="O4" s="921"/>
    </row>
    <row r="5" spans="1:19" ht="14.25" customHeight="1">
      <c r="A5" s="189"/>
      <c r="B5" s="189"/>
      <c r="C5" s="189"/>
      <c r="D5" s="189"/>
      <c r="E5" s="189"/>
      <c r="F5" s="189"/>
      <c r="G5" s="189"/>
      <c r="H5" s="189"/>
      <c r="I5" s="189"/>
      <c r="J5" s="189"/>
      <c r="K5" s="189"/>
      <c r="L5" s="189"/>
      <c r="M5" s="189"/>
      <c r="N5" s="189"/>
    </row>
    <row r="7" spans="1:19" ht="24" customHeight="1">
      <c r="A7" s="289" t="s">
        <v>830</v>
      </c>
    </row>
    <row r="8" spans="1:19" ht="24" customHeight="1">
      <c r="A8" s="289" t="s">
        <v>831</v>
      </c>
    </row>
    <row r="9" spans="1:19" ht="24" customHeight="1"/>
    <row r="10" spans="1:19" ht="14.25" customHeight="1"/>
    <row r="12" spans="1:19">
      <c r="A12" s="331" t="s">
        <v>1434</v>
      </c>
      <c r="B12" s="152"/>
      <c r="C12" s="152"/>
      <c r="D12" s="152"/>
      <c r="E12" s="152"/>
    </row>
    <row r="14" spans="1:19">
      <c r="L14" s="948"/>
      <c r="M14" s="948"/>
      <c r="N14" s="948"/>
    </row>
    <row r="16" spans="1:19">
      <c r="F16" s="289" t="s">
        <v>1435</v>
      </c>
      <c r="N16" s="138" t="s">
        <v>513</v>
      </c>
    </row>
    <row r="17" spans="1:15">
      <c r="O17" s="138"/>
    </row>
    <row r="18" spans="1:15">
      <c r="O18" s="138"/>
    </row>
    <row r="19" spans="1:15">
      <c r="A19" s="157"/>
      <c r="B19" s="157"/>
      <c r="C19" s="157"/>
      <c r="D19" s="157"/>
      <c r="E19" s="157"/>
      <c r="F19" s="157"/>
      <c r="G19" s="157"/>
      <c r="H19" s="157"/>
      <c r="I19" s="157"/>
      <c r="J19" s="157"/>
      <c r="K19" s="157"/>
      <c r="L19" s="157"/>
      <c r="M19" s="157"/>
      <c r="N19" s="157"/>
      <c r="O19" s="157"/>
    </row>
    <row r="20" spans="1:15">
      <c r="A20" s="920" t="s">
        <v>589</v>
      </c>
      <c r="B20" s="920"/>
      <c r="C20" s="920"/>
      <c r="D20" s="920"/>
      <c r="E20" s="920"/>
      <c r="F20" s="920"/>
      <c r="G20" s="920"/>
      <c r="H20" s="920"/>
      <c r="I20" s="920"/>
      <c r="J20" s="920"/>
      <c r="K20" s="920"/>
      <c r="L20" s="920"/>
      <c r="M20" s="920"/>
      <c r="N20" s="920"/>
      <c r="O20" s="920"/>
    </row>
    <row r="22" spans="1:15">
      <c r="A22" s="333" t="s">
        <v>832</v>
      </c>
      <c r="B22" s="114" t="str">
        <f>入力シート!C1</f>
        <v>令和4年7月10日執行参議院青森県選挙区選出議員選挙</v>
      </c>
      <c r="K22" s="153"/>
    </row>
    <row r="23" spans="1:15">
      <c r="A23" s="217"/>
      <c r="J23" s="227"/>
      <c r="K23" s="227"/>
    </row>
    <row r="25" spans="1:15">
      <c r="A25" s="114" t="s">
        <v>59</v>
      </c>
      <c r="E25" s="144">
        <f>入力シート!C8</f>
        <v>0</v>
      </c>
      <c r="F25" s="141"/>
      <c r="G25" s="141">
        <f>入力シート!C10</f>
        <v>0</v>
      </c>
      <c r="H25" s="138"/>
    </row>
    <row r="26" spans="1:15">
      <c r="E26" s="144"/>
      <c r="F26" s="141"/>
      <c r="G26" s="141"/>
      <c r="H26" s="138"/>
    </row>
    <row r="27" spans="1:15">
      <c r="E27" s="144"/>
      <c r="F27" s="141"/>
      <c r="G27" s="141"/>
      <c r="H27" s="138"/>
    </row>
    <row r="28" spans="1:15">
      <c r="A28" s="114" t="s">
        <v>284</v>
      </c>
      <c r="E28" s="144"/>
      <c r="F28" s="141"/>
      <c r="G28" s="141"/>
      <c r="H28" s="138"/>
    </row>
    <row r="29" spans="1:15">
      <c r="E29" s="163"/>
      <c r="F29" s="175"/>
      <c r="G29" s="175"/>
      <c r="H29" s="220"/>
      <c r="I29" s="143"/>
      <c r="J29" s="143"/>
      <c r="K29" s="143"/>
      <c r="L29" s="143"/>
      <c r="M29" s="143"/>
      <c r="N29" s="143"/>
    </row>
    <row r="30" spans="1:15">
      <c r="E30" s="163"/>
      <c r="F30" s="175"/>
      <c r="G30" s="175"/>
      <c r="H30" s="220"/>
      <c r="I30" s="143"/>
      <c r="J30" s="143"/>
      <c r="K30" s="143"/>
      <c r="L30" s="143"/>
      <c r="M30" s="143"/>
      <c r="N30" s="143"/>
    </row>
    <row r="31" spans="1:15">
      <c r="E31" s="228"/>
      <c r="F31" s="229"/>
      <c r="G31" s="229"/>
      <c r="H31" s="230"/>
      <c r="I31" s="152"/>
      <c r="J31" s="152"/>
      <c r="K31" s="152"/>
      <c r="L31" s="152"/>
      <c r="M31" s="152"/>
      <c r="N31" s="152"/>
    </row>
    <row r="33" spans="1:14">
      <c r="A33" s="114" t="s">
        <v>288</v>
      </c>
      <c r="E33" s="1747" t="s">
        <v>426</v>
      </c>
      <c r="F33" s="1747"/>
      <c r="G33" s="1747"/>
      <c r="H33" s="1747"/>
      <c r="I33" s="114" t="s">
        <v>2</v>
      </c>
    </row>
    <row r="34" spans="1:14" ht="14.25" customHeight="1">
      <c r="A34" s="116"/>
      <c r="B34" s="116"/>
      <c r="C34" s="116"/>
      <c r="D34" s="116"/>
      <c r="E34" s="116"/>
      <c r="F34" s="193"/>
      <c r="G34" s="116"/>
      <c r="H34" s="116"/>
      <c r="I34" s="116"/>
      <c r="J34" s="116"/>
      <c r="K34" s="116"/>
      <c r="L34" s="116"/>
      <c r="M34" s="116"/>
      <c r="N34" s="116"/>
    </row>
    <row r="35" spans="1:14">
      <c r="B35" s="139"/>
      <c r="C35" s="147"/>
      <c r="D35" s="147"/>
      <c r="H35" s="141"/>
    </row>
    <row r="36" spans="1:14">
      <c r="B36" s="139"/>
      <c r="C36" s="147"/>
      <c r="D36" s="147"/>
      <c r="H36" s="141"/>
    </row>
    <row r="37" spans="1:14">
      <c r="A37" s="289" t="s">
        <v>1564</v>
      </c>
      <c r="B37" s="139"/>
      <c r="C37" s="147"/>
      <c r="D37" s="147"/>
    </row>
    <row r="38" spans="1:14" ht="17.25" customHeight="1">
      <c r="A38" s="289" t="s">
        <v>1565</v>
      </c>
      <c r="B38" s="139"/>
      <c r="C38" s="147"/>
      <c r="D38" s="147"/>
      <c r="G38" s="141"/>
    </row>
    <row r="39" spans="1:14">
      <c r="B39" s="139"/>
      <c r="C39" s="147"/>
      <c r="D39" s="147"/>
    </row>
    <row r="40" spans="1:14">
      <c r="A40" s="289" t="s">
        <v>1566</v>
      </c>
    </row>
    <row r="41" spans="1:14">
      <c r="A41" s="289" t="s">
        <v>1567</v>
      </c>
    </row>
    <row r="42" spans="1:14">
      <c r="A42" s="289" t="s">
        <v>1568</v>
      </c>
    </row>
    <row r="43" spans="1:14">
      <c r="A43" s="289" t="s">
        <v>1569</v>
      </c>
    </row>
    <row r="45" spans="1:14">
      <c r="A45" s="289" t="s">
        <v>1570</v>
      </c>
    </row>
    <row r="46" spans="1:14">
      <c r="A46" s="289" t="s">
        <v>1571</v>
      </c>
    </row>
  </sheetData>
  <mergeCells count="5">
    <mergeCell ref="L14:N14"/>
    <mergeCell ref="A20:O20"/>
    <mergeCell ref="E33:H33"/>
    <mergeCell ref="A3:O3"/>
    <mergeCell ref="A4:O4"/>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S54"/>
  <sheetViews>
    <sheetView view="pageBreakPreview" topLeftCell="A10" zoomScaleNormal="100" zoomScaleSheetLayoutView="100" workbookViewId="0">
      <selection activeCell="V7" sqref="V7"/>
    </sheetView>
  </sheetViews>
  <sheetFormatPr defaultColWidth="5.875" defaultRowHeight="14.25"/>
  <cols>
    <col min="1" max="8" width="5.875" style="114" customWidth="1"/>
    <col min="9" max="10" width="3.625" style="114" customWidth="1"/>
    <col min="11" max="11" width="3.25" style="114" customWidth="1"/>
    <col min="12" max="13" width="7.625" style="114" customWidth="1"/>
    <col min="14" max="14" width="3.875" style="114" customWidth="1"/>
    <col min="15" max="15" width="5.875" style="114" customWidth="1"/>
    <col min="16" max="17" width="4.5" style="114" customWidth="1"/>
    <col min="18" max="18" width="5.25" style="114" customWidth="1"/>
    <col min="19" max="16384" width="5.875" style="114"/>
  </cols>
  <sheetData>
    <row r="1" spans="1:19">
      <c r="O1" s="731"/>
      <c r="P1" s="731" t="s">
        <v>565</v>
      </c>
    </row>
    <row r="3" spans="1:19" ht="28.5">
      <c r="A3" s="921" t="s">
        <v>60</v>
      </c>
      <c r="B3" s="921"/>
      <c r="C3" s="921"/>
      <c r="D3" s="921"/>
      <c r="E3" s="921"/>
      <c r="F3" s="921"/>
      <c r="G3" s="921"/>
      <c r="H3" s="921"/>
      <c r="I3" s="921"/>
      <c r="J3" s="921"/>
      <c r="K3" s="921"/>
      <c r="L3" s="921"/>
      <c r="M3" s="921"/>
      <c r="N3" s="921"/>
      <c r="O3" s="921"/>
      <c r="P3" s="921"/>
      <c r="Q3" s="921"/>
      <c r="R3" s="921"/>
      <c r="S3" s="724"/>
    </row>
    <row r="5" spans="1:19">
      <c r="A5" s="289" t="s">
        <v>833</v>
      </c>
      <c r="N5" s="204"/>
      <c r="O5" s="204"/>
      <c r="P5" s="204"/>
    </row>
    <row r="6" spans="1:19">
      <c r="N6" s="204"/>
      <c r="O6" s="204"/>
      <c r="P6" s="204"/>
    </row>
    <row r="7" spans="1:19">
      <c r="B7" s="304" t="s">
        <v>1326</v>
      </c>
      <c r="C7" s="162"/>
      <c r="D7" s="162"/>
      <c r="E7" s="143"/>
      <c r="F7" s="143"/>
    </row>
    <row r="8" spans="1:19">
      <c r="B8" s="204"/>
      <c r="C8" s="204"/>
      <c r="D8" s="204"/>
    </row>
    <row r="9" spans="1:19">
      <c r="B9" s="114" t="str">
        <f>入力シート!C1</f>
        <v>令和4年7月10日執行参議院青森県選挙区選出議員選挙</v>
      </c>
      <c r="L9" s="153"/>
      <c r="M9" s="153"/>
    </row>
    <row r="11" spans="1:19">
      <c r="K11" s="138" t="s">
        <v>544</v>
      </c>
      <c r="L11" s="144">
        <f>入力シート!C8</f>
        <v>0</v>
      </c>
      <c r="M11" s="144">
        <f>入力シート!C10</f>
        <v>0</v>
      </c>
    </row>
    <row r="12" spans="1:19">
      <c r="I12" s="138"/>
      <c r="J12" s="138"/>
      <c r="L12" s="144"/>
      <c r="M12" s="141"/>
      <c r="N12" s="141"/>
    </row>
    <row r="13" spans="1:19" ht="14.25" customHeight="1">
      <c r="A13" s="1579" t="s">
        <v>589</v>
      </c>
      <c r="B13" s="1579"/>
      <c r="C13" s="1579"/>
      <c r="D13" s="1579"/>
      <c r="E13" s="1579"/>
      <c r="F13" s="1579"/>
      <c r="G13" s="1579"/>
      <c r="H13" s="1579"/>
      <c r="I13" s="1579"/>
      <c r="J13" s="1579"/>
      <c r="K13" s="1579"/>
      <c r="L13" s="1579"/>
      <c r="M13" s="1579"/>
      <c r="N13" s="1579"/>
      <c r="O13" s="1579"/>
      <c r="P13" s="1579"/>
      <c r="Q13" s="1579"/>
    </row>
    <row r="14" spans="1:19" ht="14.25" customHeight="1">
      <c r="A14" s="194"/>
      <c r="B14" s="194"/>
      <c r="C14" s="194"/>
      <c r="D14" s="194"/>
      <c r="E14" s="194"/>
      <c r="F14" s="194"/>
      <c r="G14" s="194"/>
      <c r="H14" s="194"/>
      <c r="I14" s="194"/>
      <c r="J14" s="194"/>
      <c r="K14" s="194"/>
      <c r="L14" s="194"/>
      <c r="M14" s="194"/>
      <c r="N14" s="194"/>
      <c r="O14" s="194"/>
      <c r="P14" s="194"/>
    </row>
    <row r="15" spans="1:19" ht="18" customHeight="1">
      <c r="A15" s="1615" t="s">
        <v>61</v>
      </c>
      <c r="B15" s="1480"/>
      <c r="C15" s="1480"/>
      <c r="D15" s="1480"/>
      <c r="E15" s="1481"/>
      <c r="F15" s="1616"/>
      <c r="G15" s="1617"/>
      <c r="H15" s="1617"/>
      <c r="I15" s="1617"/>
      <c r="J15" s="1617"/>
      <c r="K15" s="1617"/>
      <c r="L15" s="1617"/>
      <c r="M15" s="1617"/>
      <c r="N15" s="1617"/>
      <c r="O15" s="1617"/>
      <c r="P15" s="1617"/>
      <c r="Q15" s="1618"/>
    </row>
    <row r="16" spans="1:19" ht="18" customHeight="1">
      <c r="A16" s="1048" t="s">
        <v>8</v>
      </c>
      <c r="B16" s="1470"/>
      <c r="C16" s="1470"/>
      <c r="D16" s="1470"/>
      <c r="E16" s="1049"/>
      <c r="F16" s="1619"/>
      <c r="G16" s="1620"/>
      <c r="H16" s="1620"/>
      <c r="I16" s="1620"/>
      <c r="J16" s="1620"/>
      <c r="K16" s="1620"/>
      <c r="L16" s="1620"/>
      <c r="M16" s="1620"/>
      <c r="N16" s="1620"/>
      <c r="O16" s="1620"/>
      <c r="P16" s="1620"/>
      <c r="Q16" s="1621"/>
    </row>
    <row r="17" spans="1:17" ht="18" customHeight="1">
      <c r="A17" s="1482" t="s">
        <v>14</v>
      </c>
      <c r="B17" s="1487"/>
      <c r="C17" s="1487"/>
      <c r="D17" s="1487"/>
      <c r="E17" s="1483"/>
      <c r="F17" s="1622"/>
      <c r="G17" s="1623"/>
      <c r="H17" s="1623"/>
      <c r="I17" s="1623"/>
      <c r="J17" s="1623"/>
      <c r="K17" s="1623"/>
      <c r="L17" s="1623"/>
      <c r="M17" s="1623"/>
      <c r="N17" s="1623"/>
      <c r="O17" s="1623"/>
      <c r="P17" s="1623"/>
      <c r="Q17" s="1624"/>
    </row>
    <row r="18" spans="1:17" ht="24" customHeight="1">
      <c r="A18" s="1602" t="s">
        <v>62</v>
      </c>
      <c r="B18" s="1603"/>
      <c r="C18" s="1603"/>
      <c r="D18" s="1604"/>
      <c r="E18" s="1760" t="s">
        <v>352</v>
      </c>
      <c r="F18" s="1761"/>
      <c r="G18" s="1761"/>
      <c r="H18" s="1762"/>
      <c r="I18" s="231" t="s">
        <v>63</v>
      </c>
      <c r="J18" s="231"/>
      <c r="K18" s="232"/>
      <c r="L18" s="1763" t="s">
        <v>349</v>
      </c>
      <c r="M18" s="1764"/>
      <c r="N18" s="1765"/>
      <c r="O18" s="1602" t="s">
        <v>351</v>
      </c>
      <c r="P18" s="1603"/>
      <c r="Q18" s="1604"/>
    </row>
    <row r="19" spans="1:17" ht="18" customHeight="1">
      <c r="A19" s="1750" t="s">
        <v>1417</v>
      </c>
      <c r="B19" s="1751"/>
      <c r="C19" s="1751"/>
      <c r="D19" s="1752"/>
      <c r="E19" s="1757"/>
      <c r="F19" s="1758"/>
      <c r="G19" s="1758"/>
      <c r="H19" s="1759"/>
      <c r="I19" s="1753"/>
      <c r="J19" s="1754"/>
      <c r="K19" s="233" t="s">
        <v>428</v>
      </c>
      <c r="L19" s="1748"/>
      <c r="M19" s="1749"/>
      <c r="N19" s="233" t="s">
        <v>2</v>
      </c>
      <c r="O19" s="234"/>
      <c r="P19" s="235"/>
      <c r="Q19" s="754"/>
    </row>
    <row r="20" spans="1:17" ht="18" customHeight="1">
      <c r="A20" s="1750" t="s">
        <v>1417</v>
      </c>
      <c r="B20" s="1751"/>
      <c r="C20" s="1751"/>
      <c r="D20" s="1752"/>
      <c r="E20" s="1757"/>
      <c r="F20" s="1758"/>
      <c r="G20" s="1758"/>
      <c r="H20" s="1759"/>
      <c r="I20" s="1755"/>
      <c r="J20" s="1756"/>
      <c r="K20" s="233" t="s">
        <v>428</v>
      </c>
      <c r="L20" s="1748"/>
      <c r="M20" s="1749"/>
      <c r="N20" s="233" t="s">
        <v>2</v>
      </c>
      <c r="O20" s="234"/>
      <c r="P20" s="235"/>
      <c r="Q20" s="754"/>
    </row>
    <row r="21" spans="1:17" ht="18" customHeight="1">
      <c r="A21" s="1750" t="s">
        <v>1417</v>
      </c>
      <c r="B21" s="1751"/>
      <c r="C21" s="1751"/>
      <c r="D21" s="1752"/>
      <c r="E21" s="1757"/>
      <c r="F21" s="1758"/>
      <c r="G21" s="1758"/>
      <c r="H21" s="1759"/>
      <c r="I21" s="1755"/>
      <c r="J21" s="1756"/>
      <c r="K21" s="233" t="s">
        <v>428</v>
      </c>
      <c r="L21" s="1748"/>
      <c r="M21" s="1749"/>
      <c r="N21" s="233" t="s">
        <v>2</v>
      </c>
      <c r="O21" s="234"/>
      <c r="P21" s="235"/>
      <c r="Q21" s="754"/>
    </row>
    <row r="22" spans="1:17" ht="18" customHeight="1">
      <c r="A22" s="1750" t="s">
        <v>1417</v>
      </c>
      <c r="B22" s="1751"/>
      <c r="C22" s="1751"/>
      <c r="D22" s="1752"/>
      <c r="E22" s="1757"/>
      <c r="F22" s="1758"/>
      <c r="G22" s="1758"/>
      <c r="H22" s="1759"/>
      <c r="I22" s="1755"/>
      <c r="J22" s="1756"/>
      <c r="K22" s="233" t="s">
        <v>428</v>
      </c>
      <c r="L22" s="1748"/>
      <c r="M22" s="1749"/>
      <c r="N22" s="233" t="s">
        <v>2</v>
      </c>
      <c r="O22" s="234"/>
      <c r="P22" s="235"/>
      <c r="Q22" s="754"/>
    </row>
    <row r="23" spans="1:17" ht="18" customHeight="1">
      <c r="A23" s="1750" t="s">
        <v>1417</v>
      </c>
      <c r="B23" s="1751"/>
      <c r="C23" s="1751"/>
      <c r="D23" s="1752"/>
      <c r="E23" s="1757"/>
      <c r="F23" s="1758"/>
      <c r="G23" s="1758"/>
      <c r="H23" s="1759"/>
      <c r="I23" s="1755"/>
      <c r="J23" s="1756"/>
      <c r="K23" s="233" t="s">
        <v>428</v>
      </c>
      <c r="L23" s="1748"/>
      <c r="M23" s="1749"/>
      <c r="N23" s="233" t="s">
        <v>2</v>
      </c>
      <c r="O23" s="234"/>
      <c r="P23" s="235"/>
      <c r="Q23" s="754"/>
    </row>
    <row r="24" spans="1:17" ht="18" customHeight="1">
      <c r="A24" s="1750" t="s">
        <v>1417</v>
      </c>
      <c r="B24" s="1751"/>
      <c r="C24" s="1751"/>
      <c r="D24" s="1752"/>
      <c r="E24" s="1757"/>
      <c r="F24" s="1758"/>
      <c r="G24" s="1758"/>
      <c r="H24" s="1759"/>
      <c r="I24" s="1755"/>
      <c r="J24" s="1756"/>
      <c r="K24" s="233" t="s">
        <v>428</v>
      </c>
      <c r="L24" s="1748"/>
      <c r="M24" s="1749"/>
      <c r="N24" s="233" t="s">
        <v>2</v>
      </c>
      <c r="O24" s="234"/>
      <c r="P24" s="235"/>
      <c r="Q24" s="754"/>
    </row>
    <row r="25" spans="1:17" ht="18" customHeight="1">
      <c r="A25" s="1750" t="s">
        <v>1417</v>
      </c>
      <c r="B25" s="1751"/>
      <c r="C25" s="1751"/>
      <c r="D25" s="1752"/>
      <c r="E25" s="1757"/>
      <c r="F25" s="1758"/>
      <c r="G25" s="1758"/>
      <c r="H25" s="1759"/>
      <c r="I25" s="1755"/>
      <c r="J25" s="1756"/>
      <c r="K25" s="233" t="s">
        <v>64</v>
      </c>
      <c r="L25" s="1748"/>
      <c r="M25" s="1749"/>
      <c r="N25" s="233" t="s">
        <v>2</v>
      </c>
      <c r="O25" s="234"/>
      <c r="P25" s="235"/>
      <c r="Q25" s="754"/>
    </row>
    <row r="26" spans="1:17" ht="18" customHeight="1">
      <c r="A26" s="1750" t="s">
        <v>1417</v>
      </c>
      <c r="B26" s="1751"/>
      <c r="C26" s="1751"/>
      <c r="D26" s="1752"/>
      <c r="E26" s="1757"/>
      <c r="F26" s="1758"/>
      <c r="G26" s="1758"/>
      <c r="H26" s="1759"/>
      <c r="I26" s="1755"/>
      <c r="J26" s="1756"/>
      <c r="K26" s="233" t="s">
        <v>428</v>
      </c>
      <c r="L26" s="1748"/>
      <c r="M26" s="1749"/>
      <c r="N26" s="233" t="s">
        <v>2</v>
      </c>
      <c r="O26" s="234"/>
      <c r="P26" s="235"/>
      <c r="Q26" s="754"/>
    </row>
    <row r="27" spans="1:17" ht="18" customHeight="1">
      <c r="A27" s="1750" t="s">
        <v>1417</v>
      </c>
      <c r="B27" s="1751"/>
      <c r="C27" s="1751"/>
      <c r="D27" s="1752"/>
      <c r="E27" s="1757"/>
      <c r="F27" s="1758"/>
      <c r="G27" s="1758"/>
      <c r="H27" s="1759"/>
      <c r="I27" s="1755"/>
      <c r="J27" s="1756"/>
      <c r="K27" s="233" t="s">
        <v>428</v>
      </c>
      <c r="L27" s="1748"/>
      <c r="M27" s="1749"/>
      <c r="N27" s="233" t="s">
        <v>2</v>
      </c>
      <c r="O27" s="234"/>
      <c r="P27" s="235"/>
      <c r="Q27" s="754"/>
    </row>
    <row r="28" spans="1:17" ht="18" customHeight="1">
      <c r="A28" s="1750" t="s">
        <v>1417</v>
      </c>
      <c r="B28" s="1751"/>
      <c r="C28" s="1751"/>
      <c r="D28" s="1752"/>
      <c r="E28" s="1757"/>
      <c r="F28" s="1758"/>
      <c r="G28" s="1758"/>
      <c r="H28" s="1759"/>
      <c r="I28" s="1755"/>
      <c r="J28" s="1756"/>
      <c r="K28" s="233" t="s">
        <v>428</v>
      </c>
      <c r="L28" s="1748"/>
      <c r="M28" s="1749"/>
      <c r="N28" s="233" t="s">
        <v>2</v>
      </c>
      <c r="O28" s="234"/>
      <c r="P28" s="235"/>
      <c r="Q28" s="754"/>
    </row>
    <row r="29" spans="1:17" ht="18" customHeight="1">
      <c r="A29" s="1750" t="s">
        <v>1417</v>
      </c>
      <c r="B29" s="1751"/>
      <c r="C29" s="1751"/>
      <c r="D29" s="1752"/>
      <c r="E29" s="1757"/>
      <c r="F29" s="1758"/>
      <c r="G29" s="1758"/>
      <c r="H29" s="1759"/>
      <c r="I29" s="1755"/>
      <c r="J29" s="1756"/>
      <c r="K29" s="233" t="s">
        <v>428</v>
      </c>
      <c r="L29" s="1748"/>
      <c r="M29" s="1749"/>
      <c r="N29" s="233" t="s">
        <v>2</v>
      </c>
      <c r="O29" s="234"/>
      <c r="P29" s="235"/>
      <c r="Q29" s="754"/>
    </row>
    <row r="30" spans="1:17" ht="18" customHeight="1">
      <c r="A30" s="1750" t="s">
        <v>1417</v>
      </c>
      <c r="B30" s="1751"/>
      <c r="C30" s="1751"/>
      <c r="D30" s="1752"/>
      <c r="E30" s="1757"/>
      <c r="F30" s="1758"/>
      <c r="G30" s="1758"/>
      <c r="H30" s="1759"/>
      <c r="I30" s="1755"/>
      <c r="J30" s="1756"/>
      <c r="K30" s="233" t="s">
        <v>428</v>
      </c>
      <c r="L30" s="1748"/>
      <c r="M30" s="1749"/>
      <c r="N30" s="233" t="s">
        <v>2</v>
      </c>
      <c r="O30" s="234"/>
      <c r="P30" s="235"/>
      <c r="Q30" s="754"/>
    </row>
    <row r="31" spans="1:17" ht="18" customHeight="1">
      <c r="A31" s="1750" t="s">
        <v>1417</v>
      </c>
      <c r="B31" s="1751"/>
      <c r="C31" s="1751"/>
      <c r="D31" s="1752"/>
      <c r="E31" s="1757"/>
      <c r="F31" s="1758"/>
      <c r="G31" s="1758"/>
      <c r="H31" s="1759"/>
      <c r="I31" s="1755"/>
      <c r="J31" s="1756"/>
      <c r="K31" s="233" t="s">
        <v>428</v>
      </c>
      <c r="L31" s="1748"/>
      <c r="M31" s="1749"/>
      <c r="N31" s="233" t="s">
        <v>2</v>
      </c>
      <c r="O31" s="234"/>
      <c r="P31" s="235"/>
      <c r="Q31" s="754"/>
    </row>
    <row r="32" spans="1:17" ht="18" customHeight="1">
      <c r="A32" s="1750" t="s">
        <v>1417</v>
      </c>
      <c r="B32" s="1751"/>
      <c r="C32" s="1751"/>
      <c r="D32" s="1752"/>
      <c r="E32" s="1757"/>
      <c r="F32" s="1758"/>
      <c r="G32" s="1758"/>
      <c r="H32" s="1759"/>
      <c r="I32" s="1755"/>
      <c r="J32" s="1756"/>
      <c r="K32" s="233" t="s">
        <v>428</v>
      </c>
      <c r="L32" s="1748"/>
      <c r="M32" s="1749"/>
      <c r="N32" s="233" t="s">
        <v>2</v>
      </c>
      <c r="O32" s="234"/>
      <c r="P32" s="235"/>
      <c r="Q32" s="754"/>
    </row>
    <row r="33" spans="1:17" ht="18" customHeight="1">
      <c r="A33" s="1750" t="s">
        <v>1417</v>
      </c>
      <c r="B33" s="1751"/>
      <c r="C33" s="1751"/>
      <c r="D33" s="1752"/>
      <c r="E33" s="1757"/>
      <c r="F33" s="1758"/>
      <c r="G33" s="1758"/>
      <c r="H33" s="1759"/>
      <c r="I33" s="1755"/>
      <c r="J33" s="1756"/>
      <c r="K33" s="233" t="s">
        <v>428</v>
      </c>
      <c r="L33" s="1748"/>
      <c r="M33" s="1749"/>
      <c r="N33" s="233" t="s">
        <v>2</v>
      </c>
      <c r="O33" s="234"/>
      <c r="P33" s="235"/>
      <c r="Q33" s="754"/>
    </row>
    <row r="34" spans="1:17" ht="18" customHeight="1">
      <c r="A34" s="1750" t="s">
        <v>1417</v>
      </c>
      <c r="B34" s="1751"/>
      <c r="C34" s="1751"/>
      <c r="D34" s="1752"/>
      <c r="E34" s="1757"/>
      <c r="F34" s="1758"/>
      <c r="G34" s="1758"/>
      <c r="H34" s="1759"/>
      <c r="I34" s="1755"/>
      <c r="J34" s="1756"/>
      <c r="K34" s="233" t="s">
        <v>428</v>
      </c>
      <c r="L34" s="1748"/>
      <c r="M34" s="1749"/>
      <c r="N34" s="233" t="s">
        <v>2</v>
      </c>
      <c r="O34" s="234"/>
      <c r="P34" s="235"/>
      <c r="Q34" s="754"/>
    </row>
    <row r="35" spans="1:17" ht="18" customHeight="1">
      <c r="A35" s="1750" t="s">
        <v>1417</v>
      </c>
      <c r="B35" s="1751"/>
      <c r="C35" s="1751"/>
      <c r="D35" s="1752"/>
      <c r="E35" s="1757"/>
      <c r="F35" s="1758"/>
      <c r="G35" s="1758"/>
      <c r="H35" s="1759"/>
      <c r="I35" s="1755"/>
      <c r="J35" s="1756"/>
      <c r="K35" s="233" t="s">
        <v>428</v>
      </c>
      <c r="L35" s="1748"/>
      <c r="M35" s="1749"/>
      <c r="N35" s="233" t="s">
        <v>2</v>
      </c>
      <c r="O35" s="234"/>
      <c r="P35" s="235"/>
      <c r="Q35" s="754"/>
    </row>
    <row r="36" spans="1:17" ht="14.25" customHeight="1">
      <c r="A36" s="236"/>
      <c r="B36" s="236"/>
      <c r="C36" s="236"/>
      <c r="D36" s="236"/>
      <c r="E36" s="236"/>
      <c r="F36" s="236"/>
      <c r="G36" s="236"/>
      <c r="H36" s="236"/>
      <c r="I36" s="236"/>
      <c r="J36" s="236"/>
      <c r="K36" s="236"/>
      <c r="L36" s="236"/>
      <c r="M36" s="236"/>
      <c r="N36" s="236"/>
      <c r="O36" s="236"/>
      <c r="P36" s="236"/>
      <c r="Q36" s="236"/>
    </row>
    <row r="37" spans="1:17">
      <c r="A37" s="289" t="s">
        <v>353</v>
      </c>
      <c r="B37" s="289"/>
      <c r="C37" s="289"/>
      <c r="D37" s="289"/>
      <c r="E37" s="289"/>
      <c r="F37" s="289"/>
      <c r="G37" s="289"/>
      <c r="H37" s="289"/>
      <c r="I37" s="289"/>
      <c r="J37" s="289"/>
      <c r="K37" s="289"/>
      <c r="L37" s="289"/>
      <c r="M37" s="289"/>
      <c r="N37" s="289"/>
      <c r="O37" s="289"/>
      <c r="P37" s="289"/>
      <c r="Q37" s="289"/>
    </row>
    <row r="38" spans="1:17">
      <c r="A38" s="289" t="s">
        <v>429</v>
      </c>
      <c r="B38" s="289"/>
      <c r="C38" s="289"/>
      <c r="D38" s="289"/>
      <c r="E38" s="289"/>
      <c r="F38" s="289"/>
      <c r="G38" s="289"/>
      <c r="H38" s="289"/>
      <c r="I38" s="289"/>
      <c r="J38" s="289"/>
      <c r="K38" s="289"/>
      <c r="L38" s="289"/>
      <c r="M38" s="289"/>
      <c r="N38" s="289"/>
      <c r="O38" s="289"/>
      <c r="P38" s="289"/>
      <c r="Q38" s="289"/>
    </row>
    <row r="39" spans="1:17">
      <c r="A39" s="289" t="s">
        <v>430</v>
      </c>
      <c r="B39" s="289"/>
      <c r="C39" s="289"/>
      <c r="D39" s="289"/>
      <c r="E39" s="289"/>
      <c r="F39" s="289"/>
      <c r="G39" s="289"/>
      <c r="H39" s="289"/>
      <c r="I39" s="289"/>
      <c r="J39" s="289"/>
      <c r="K39" s="289"/>
      <c r="L39" s="289"/>
      <c r="M39" s="289"/>
      <c r="N39" s="289"/>
      <c r="O39" s="289"/>
      <c r="P39" s="289"/>
      <c r="Q39" s="289"/>
    </row>
    <row r="40" spans="1:17">
      <c r="A40" s="289" t="s">
        <v>431</v>
      </c>
      <c r="B40" s="289"/>
      <c r="C40" s="289"/>
      <c r="D40" s="289"/>
      <c r="E40" s="289"/>
      <c r="F40" s="289"/>
      <c r="G40" s="289"/>
      <c r="H40" s="289"/>
      <c r="I40" s="289"/>
      <c r="J40" s="289"/>
      <c r="K40" s="289"/>
      <c r="L40" s="289"/>
      <c r="M40" s="289"/>
      <c r="N40" s="289"/>
      <c r="O40" s="289"/>
      <c r="P40" s="289"/>
      <c r="Q40" s="289"/>
    </row>
    <row r="41" spans="1:17">
      <c r="A41" s="289" t="s">
        <v>432</v>
      </c>
      <c r="B41" s="289"/>
      <c r="C41" s="289"/>
      <c r="D41" s="289"/>
      <c r="E41" s="289"/>
      <c r="F41" s="289"/>
      <c r="G41" s="289"/>
      <c r="H41" s="289"/>
      <c r="I41" s="289"/>
      <c r="J41" s="289"/>
      <c r="K41" s="289"/>
      <c r="L41" s="289"/>
      <c r="M41" s="289"/>
      <c r="N41" s="289"/>
      <c r="O41" s="289"/>
      <c r="P41" s="289"/>
      <c r="Q41" s="289"/>
    </row>
    <row r="42" spans="1:17">
      <c r="A42" s="289" t="s">
        <v>863</v>
      </c>
      <c r="B42" s="289"/>
      <c r="C42" s="289"/>
      <c r="D42" s="289"/>
      <c r="E42" s="289"/>
      <c r="F42" s="289"/>
      <c r="G42" s="289"/>
      <c r="H42" s="289"/>
      <c r="I42" s="289"/>
      <c r="J42" s="289"/>
      <c r="K42" s="289"/>
      <c r="L42" s="289"/>
      <c r="M42" s="289"/>
      <c r="N42" s="289"/>
      <c r="O42" s="289"/>
      <c r="P42" s="289"/>
      <c r="Q42" s="289"/>
    </row>
    <row r="43" spans="1:17">
      <c r="A43" s="289" t="s">
        <v>354</v>
      </c>
      <c r="B43" s="289"/>
      <c r="C43" s="289"/>
      <c r="D43" s="289"/>
      <c r="E43" s="289"/>
      <c r="F43" s="289"/>
      <c r="G43" s="289"/>
      <c r="H43" s="289"/>
      <c r="I43" s="289"/>
      <c r="J43" s="289"/>
      <c r="K43" s="289"/>
      <c r="L43" s="289"/>
      <c r="M43" s="289"/>
      <c r="N43" s="289"/>
      <c r="O43" s="289"/>
      <c r="P43" s="289"/>
      <c r="Q43" s="289"/>
    </row>
    <row r="44" spans="1:17">
      <c r="A44" s="289" t="s">
        <v>433</v>
      </c>
      <c r="B44" s="289"/>
      <c r="C44" s="289"/>
      <c r="D44" s="289"/>
      <c r="E44" s="289"/>
      <c r="F44" s="289"/>
      <c r="G44" s="289"/>
      <c r="H44" s="289"/>
      <c r="I44" s="289"/>
      <c r="J44" s="289"/>
      <c r="K44" s="289"/>
      <c r="L44" s="289"/>
      <c r="M44" s="289"/>
      <c r="N44" s="289"/>
      <c r="O44" s="289"/>
      <c r="P44" s="289"/>
      <c r="Q44" s="289"/>
    </row>
    <row r="45" spans="1:17">
      <c r="A45" s="289" t="s">
        <v>355</v>
      </c>
      <c r="B45" s="289"/>
      <c r="C45" s="289"/>
      <c r="D45" s="289"/>
      <c r="E45" s="289"/>
      <c r="F45" s="289"/>
      <c r="G45" s="289"/>
      <c r="H45" s="289"/>
      <c r="I45" s="289"/>
      <c r="J45" s="289"/>
      <c r="K45" s="289"/>
      <c r="L45" s="289"/>
      <c r="M45" s="289"/>
      <c r="N45" s="289"/>
      <c r="O45" s="289"/>
      <c r="P45" s="289"/>
      <c r="Q45" s="289"/>
    </row>
    <row r="46" spans="1:17">
      <c r="A46" s="289" t="s">
        <v>356</v>
      </c>
      <c r="B46" s="289"/>
      <c r="C46" s="289"/>
      <c r="D46" s="289"/>
      <c r="E46" s="289"/>
      <c r="F46" s="289"/>
      <c r="G46" s="289"/>
      <c r="H46" s="289"/>
      <c r="I46" s="289"/>
      <c r="J46" s="289"/>
      <c r="K46" s="289"/>
      <c r="L46" s="289"/>
      <c r="M46" s="289"/>
      <c r="N46" s="289"/>
      <c r="O46" s="289"/>
      <c r="P46" s="289"/>
      <c r="Q46" s="289"/>
    </row>
    <row r="47" spans="1:17">
      <c r="A47" s="289" t="s">
        <v>357</v>
      </c>
      <c r="B47" s="289"/>
      <c r="C47" s="289"/>
      <c r="D47" s="289"/>
      <c r="E47" s="289"/>
      <c r="F47" s="289"/>
      <c r="G47" s="289"/>
      <c r="H47" s="289"/>
      <c r="I47" s="289"/>
      <c r="J47" s="289"/>
      <c r="K47" s="289"/>
      <c r="L47" s="289"/>
      <c r="M47" s="289"/>
      <c r="N47" s="289"/>
      <c r="O47" s="289"/>
      <c r="P47" s="289"/>
      <c r="Q47" s="289"/>
    </row>
    <row r="48" spans="1:17">
      <c r="A48" s="289" t="s">
        <v>434</v>
      </c>
      <c r="B48" s="289"/>
      <c r="C48" s="289"/>
      <c r="D48" s="289"/>
      <c r="E48" s="289"/>
      <c r="F48" s="289"/>
      <c r="G48" s="289"/>
      <c r="H48" s="289"/>
      <c r="I48" s="289"/>
      <c r="J48" s="289"/>
      <c r="K48" s="289"/>
      <c r="L48" s="289"/>
      <c r="M48" s="289"/>
      <c r="N48" s="289"/>
      <c r="O48" s="289"/>
      <c r="P48" s="289"/>
      <c r="Q48" s="289"/>
    </row>
    <row r="49" spans="1:17">
      <c r="A49" s="289" t="s">
        <v>358</v>
      </c>
      <c r="B49" s="289"/>
      <c r="C49" s="289"/>
      <c r="D49" s="289"/>
      <c r="E49" s="289"/>
      <c r="F49" s="289"/>
      <c r="G49" s="289"/>
      <c r="H49" s="289"/>
      <c r="I49" s="289"/>
      <c r="J49" s="289"/>
      <c r="K49" s="289"/>
      <c r="L49" s="289"/>
      <c r="M49" s="289"/>
      <c r="N49" s="289"/>
      <c r="O49" s="289"/>
      <c r="P49" s="289"/>
      <c r="Q49" s="289"/>
    </row>
    <row r="50" spans="1:17">
      <c r="A50" s="289" t="s">
        <v>435</v>
      </c>
      <c r="B50" s="289"/>
      <c r="C50" s="289"/>
      <c r="D50" s="289"/>
      <c r="E50" s="289"/>
      <c r="F50" s="289"/>
      <c r="G50" s="289"/>
      <c r="H50" s="289"/>
      <c r="I50" s="289"/>
      <c r="J50" s="289"/>
      <c r="K50" s="289"/>
      <c r="L50" s="289"/>
      <c r="M50" s="289"/>
      <c r="N50" s="289"/>
      <c r="O50" s="289"/>
      <c r="P50" s="289"/>
      <c r="Q50" s="289"/>
    </row>
    <row r="51" spans="1:17">
      <c r="A51" s="289" t="s">
        <v>436</v>
      </c>
      <c r="B51" s="289"/>
      <c r="C51" s="289"/>
      <c r="D51" s="289"/>
      <c r="E51" s="289"/>
      <c r="F51" s="289"/>
      <c r="G51" s="289"/>
      <c r="H51" s="289"/>
      <c r="I51" s="289"/>
      <c r="J51" s="289"/>
      <c r="K51" s="289"/>
      <c r="L51" s="289"/>
      <c r="M51" s="289"/>
      <c r="N51" s="289"/>
      <c r="O51" s="289"/>
      <c r="P51" s="289"/>
      <c r="Q51" s="289"/>
    </row>
    <row r="52" spans="1:17">
      <c r="A52" s="289" t="s">
        <v>437</v>
      </c>
      <c r="B52" s="289"/>
      <c r="C52" s="289"/>
      <c r="D52" s="289"/>
      <c r="E52" s="289"/>
      <c r="F52" s="289"/>
      <c r="G52" s="289"/>
      <c r="H52" s="289"/>
      <c r="I52" s="289"/>
      <c r="J52" s="289"/>
      <c r="K52" s="289"/>
      <c r="L52" s="289"/>
      <c r="M52" s="289"/>
      <c r="N52" s="289"/>
      <c r="O52" s="289"/>
      <c r="P52" s="289"/>
      <c r="Q52" s="289"/>
    </row>
    <row r="53" spans="1:17">
      <c r="A53" s="289" t="s">
        <v>1029</v>
      </c>
      <c r="B53" s="289"/>
      <c r="C53" s="289"/>
      <c r="D53" s="289"/>
      <c r="E53" s="289"/>
      <c r="F53" s="289"/>
      <c r="G53" s="289"/>
      <c r="H53" s="289"/>
      <c r="I53" s="289"/>
      <c r="J53" s="289"/>
      <c r="K53" s="289"/>
      <c r="L53" s="289"/>
      <c r="M53" s="289"/>
      <c r="N53" s="289"/>
      <c r="O53" s="289"/>
      <c r="P53" s="289"/>
      <c r="Q53" s="289"/>
    </row>
    <row r="54" spans="1:17">
      <c r="A54" s="289" t="s">
        <v>1030</v>
      </c>
      <c r="B54" s="289"/>
      <c r="C54" s="289"/>
      <c r="D54" s="289"/>
      <c r="E54" s="289"/>
      <c r="F54" s="289"/>
      <c r="G54" s="289"/>
      <c r="H54" s="289"/>
      <c r="I54" s="289"/>
      <c r="J54" s="289"/>
      <c r="K54" s="289"/>
      <c r="L54" s="289"/>
      <c r="M54" s="289"/>
      <c r="N54" s="289"/>
      <c r="O54" s="289"/>
      <c r="P54" s="289"/>
      <c r="Q54" s="289"/>
    </row>
  </sheetData>
  <mergeCells count="78">
    <mergeCell ref="A13:Q13"/>
    <mergeCell ref="E18:H18"/>
    <mergeCell ref="A15:E15"/>
    <mergeCell ref="A16:E16"/>
    <mergeCell ref="A17:E17"/>
    <mergeCell ref="L18:N18"/>
    <mergeCell ref="A18:D18"/>
    <mergeCell ref="O18:Q18"/>
    <mergeCell ref="F15:Q17"/>
    <mergeCell ref="A3:R3"/>
    <mergeCell ref="A31:D31"/>
    <mergeCell ref="A30:D30"/>
    <mergeCell ref="A27:D27"/>
    <mergeCell ref="A20:D20"/>
    <mergeCell ref="A21:D21"/>
    <mergeCell ref="A23:D23"/>
    <mergeCell ref="A26:D26"/>
    <mergeCell ref="A22:D22"/>
    <mergeCell ref="A29:D29"/>
    <mergeCell ref="A28:D28"/>
    <mergeCell ref="A24:D24"/>
    <mergeCell ref="L29:M29"/>
    <mergeCell ref="L26:M26"/>
    <mergeCell ref="L28:M28"/>
    <mergeCell ref="E27:H27"/>
    <mergeCell ref="A35:D35"/>
    <mergeCell ref="A34:D34"/>
    <mergeCell ref="A33:D33"/>
    <mergeCell ref="A32:D32"/>
    <mergeCell ref="E35:H35"/>
    <mergeCell ref="E32:H32"/>
    <mergeCell ref="E33:H33"/>
    <mergeCell ref="E34:H34"/>
    <mergeCell ref="L32:M32"/>
    <mergeCell ref="L33:M33"/>
    <mergeCell ref="L34:M34"/>
    <mergeCell ref="L35:M35"/>
    <mergeCell ref="L30:M30"/>
    <mergeCell ref="L31:M31"/>
    <mergeCell ref="I33:J33"/>
    <mergeCell ref="I34:J34"/>
    <mergeCell ref="I35:J35"/>
    <mergeCell ref="E30:H30"/>
    <mergeCell ref="E31:H31"/>
    <mergeCell ref="I32:J32"/>
    <mergeCell ref="I31:J31"/>
    <mergeCell ref="I30:J30"/>
    <mergeCell ref="E26:H26"/>
    <mergeCell ref="I26:J26"/>
    <mergeCell ref="L27:M27"/>
    <mergeCell ref="I27:J27"/>
    <mergeCell ref="E29:H29"/>
    <mergeCell ref="I29:J29"/>
    <mergeCell ref="E28:H28"/>
    <mergeCell ref="I28:J28"/>
    <mergeCell ref="I23:J23"/>
    <mergeCell ref="E22:H22"/>
    <mergeCell ref="E25:H25"/>
    <mergeCell ref="I25:J25"/>
    <mergeCell ref="E20:H20"/>
    <mergeCell ref="I24:J24"/>
    <mergeCell ref="E24:H24"/>
    <mergeCell ref="L24:M24"/>
    <mergeCell ref="A25:D25"/>
    <mergeCell ref="I19:J19"/>
    <mergeCell ref="I20:J20"/>
    <mergeCell ref="L22:M22"/>
    <mergeCell ref="L23:M23"/>
    <mergeCell ref="L25:M25"/>
    <mergeCell ref="L19:M19"/>
    <mergeCell ref="L20:M20"/>
    <mergeCell ref="L21:M21"/>
    <mergeCell ref="I22:J22"/>
    <mergeCell ref="A19:D19"/>
    <mergeCell ref="E19:H19"/>
    <mergeCell ref="E21:H21"/>
    <mergeCell ref="I21:J21"/>
    <mergeCell ref="E23:H23"/>
  </mergeCells>
  <phoneticPr fontId="3"/>
  <pageMargins left="0.78740157480314965" right="0.31" top="0.78740157480314965" bottom="0.59055118110236227" header="0.51181102362204722" footer="0.51181102362204722"/>
  <pageSetup paperSize="9" scale="93" orientation="portrait" blackAndWhite="1" horizontalDpi="200" verticalDpi="200" r:id="rId1"/>
  <headerFooter alignWithMargins="0"/>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T50"/>
  <sheetViews>
    <sheetView view="pageBreakPreview" topLeftCell="A37" zoomScaleNormal="100" zoomScaleSheetLayoutView="100" workbookViewId="0">
      <selection activeCell="A3" sqref="A3:P3"/>
    </sheetView>
  </sheetViews>
  <sheetFormatPr defaultColWidth="5.875" defaultRowHeight="14.25"/>
  <cols>
    <col min="1" max="6" width="5.875" style="114" customWidth="1"/>
    <col min="7" max="7" width="8.25" style="114" customWidth="1"/>
    <col min="8" max="8" width="3.375" style="114" customWidth="1"/>
    <col min="9" max="11" width="5.875" style="114" customWidth="1"/>
    <col min="12" max="15" width="5.375" style="114" customWidth="1"/>
    <col min="16" max="16" width="7.625" style="114" customWidth="1"/>
    <col min="17" max="19" width="5.875" style="114" customWidth="1"/>
    <col min="20" max="16384" width="5.875" style="114"/>
  </cols>
  <sheetData>
    <row r="1" spans="1:20">
      <c r="P1" s="138" t="s">
        <v>567</v>
      </c>
    </row>
    <row r="2" spans="1:20" ht="12.75" customHeight="1"/>
    <row r="3" spans="1:20" ht="28.5">
      <c r="A3" s="921" t="s">
        <v>65</v>
      </c>
      <c r="B3" s="921"/>
      <c r="C3" s="921"/>
      <c r="D3" s="921"/>
      <c r="E3" s="921"/>
      <c r="F3" s="921"/>
      <c r="G3" s="921"/>
      <c r="H3" s="921"/>
      <c r="I3" s="921"/>
      <c r="J3" s="921"/>
      <c r="K3" s="921"/>
      <c r="L3" s="921"/>
      <c r="M3" s="921"/>
      <c r="N3" s="921"/>
      <c r="O3" s="921"/>
      <c r="P3" s="921"/>
      <c r="Q3" s="724"/>
      <c r="R3" s="724"/>
      <c r="S3" s="724"/>
      <c r="T3" s="724"/>
    </row>
    <row r="4" spans="1:20" ht="12.75" customHeight="1"/>
    <row r="5" spans="1:20">
      <c r="A5" s="114" t="s">
        <v>359</v>
      </c>
      <c r="M5" s="204"/>
      <c r="N5" s="204"/>
      <c r="O5" s="204"/>
    </row>
    <row r="6" spans="1:20" ht="12.75" customHeight="1">
      <c r="M6" s="204"/>
      <c r="N6" s="204"/>
      <c r="O6" s="204"/>
    </row>
    <row r="7" spans="1:20">
      <c r="B7" s="304" t="s">
        <v>1326</v>
      </c>
      <c r="C7" s="162"/>
      <c r="D7" s="162"/>
      <c r="E7" s="143"/>
      <c r="F7" s="143"/>
    </row>
    <row r="8" spans="1:20" ht="12.75" customHeight="1">
      <c r="B8" s="204"/>
      <c r="C8" s="204"/>
      <c r="D8" s="204"/>
    </row>
    <row r="9" spans="1:20">
      <c r="B9" s="114" t="str">
        <f>入力シート!C1</f>
        <v>令和4年7月10日執行参議院青森県選挙区選出議員選挙</v>
      </c>
      <c r="K9" s="153"/>
      <c r="L9" s="153"/>
    </row>
    <row r="10" spans="1:20" ht="12.75" customHeight="1"/>
    <row r="11" spans="1:20">
      <c r="I11" s="138" t="s">
        <v>544</v>
      </c>
      <c r="K11" s="144">
        <f>入力シート!C8</f>
        <v>0</v>
      </c>
      <c r="L11" s="141"/>
      <c r="M11" s="141">
        <f>入力シート!C10</f>
        <v>0</v>
      </c>
    </row>
    <row r="12" spans="1:20" ht="12.75" customHeight="1">
      <c r="I12" s="138"/>
      <c r="K12" s="144"/>
      <c r="L12" s="141"/>
      <c r="M12" s="141"/>
    </row>
    <row r="13" spans="1:20" ht="14.25" customHeight="1">
      <c r="A13" s="1579" t="s">
        <v>589</v>
      </c>
      <c r="B13" s="1579"/>
      <c r="C13" s="1579"/>
      <c r="D13" s="1579"/>
      <c r="E13" s="1579"/>
      <c r="F13" s="1579"/>
      <c r="G13" s="1579"/>
      <c r="H13" s="1579"/>
      <c r="I13" s="1579"/>
      <c r="J13" s="1579"/>
      <c r="K13" s="1579"/>
      <c r="L13" s="1579"/>
      <c r="M13" s="1579"/>
      <c r="N13" s="1579"/>
      <c r="O13" s="1579"/>
      <c r="P13" s="1579"/>
    </row>
    <row r="14" spans="1:20" ht="12.75" customHeight="1">
      <c r="A14" s="194"/>
      <c r="B14" s="194"/>
      <c r="C14" s="194"/>
      <c r="D14" s="194"/>
      <c r="E14" s="194"/>
      <c r="F14" s="194"/>
      <c r="G14" s="194"/>
      <c r="H14" s="194"/>
      <c r="I14" s="194"/>
      <c r="J14" s="194"/>
      <c r="K14" s="194"/>
      <c r="L14" s="194"/>
      <c r="M14" s="194"/>
      <c r="N14" s="194"/>
      <c r="O14" s="194"/>
    </row>
    <row r="15" spans="1:20" ht="19.5" customHeight="1">
      <c r="A15" s="1615"/>
      <c r="B15" s="1480"/>
      <c r="C15" s="1480"/>
      <c r="D15" s="1480"/>
      <c r="E15" s="1481"/>
      <c r="F15" s="1616"/>
      <c r="G15" s="1617"/>
      <c r="H15" s="1617"/>
      <c r="I15" s="1617"/>
      <c r="J15" s="1617"/>
      <c r="K15" s="1617"/>
      <c r="L15" s="1617"/>
      <c r="M15" s="1617"/>
      <c r="N15" s="1617"/>
      <c r="O15" s="1617"/>
      <c r="P15" s="1618"/>
    </row>
    <row r="16" spans="1:20" ht="19.5" customHeight="1">
      <c r="A16" s="1048" t="s">
        <v>66</v>
      </c>
      <c r="B16" s="1470"/>
      <c r="C16" s="1470"/>
      <c r="D16" s="1470"/>
      <c r="E16" s="1049"/>
      <c r="F16" s="1619"/>
      <c r="G16" s="1620"/>
      <c r="H16" s="1620"/>
      <c r="I16" s="1620"/>
      <c r="J16" s="1620"/>
      <c r="K16" s="1620"/>
      <c r="L16" s="1620"/>
      <c r="M16" s="1620"/>
      <c r="N16" s="1620"/>
      <c r="O16" s="1620"/>
      <c r="P16" s="1621"/>
    </row>
    <row r="17" spans="1:16" ht="19.5" customHeight="1">
      <c r="A17" s="1482"/>
      <c r="B17" s="1487"/>
      <c r="C17" s="1487"/>
      <c r="D17" s="1487"/>
      <c r="E17" s="1483"/>
      <c r="F17" s="1622"/>
      <c r="G17" s="1623"/>
      <c r="H17" s="1623"/>
      <c r="I17" s="1623"/>
      <c r="J17" s="1623"/>
      <c r="K17" s="1623"/>
      <c r="L17" s="1623"/>
      <c r="M17" s="1623"/>
      <c r="N17" s="1623"/>
      <c r="O17" s="1623"/>
      <c r="P17" s="1624"/>
    </row>
    <row r="18" spans="1:16" ht="18" customHeight="1">
      <c r="A18" s="1602" t="s">
        <v>41</v>
      </c>
      <c r="B18" s="1603"/>
      <c r="C18" s="1603"/>
      <c r="D18" s="1604"/>
      <c r="E18" s="1602" t="s">
        <v>67</v>
      </c>
      <c r="F18" s="1603"/>
      <c r="G18" s="1603"/>
      <c r="H18" s="1604"/>
      <c r="I18" s="1602" t="s">
        <v>68</v>
      </c>
      <c r="J18" s="1603"/>
      <c r="K18" s="1603"/>
      <c r="L18" s="1603"/>
      <c r="M18" s="1603"/>
      <c r="N18" s="1603"/>
      <c r="O18" s="1603"/>
      <c r="P18" s="1604"/>
    </row>
    <row r="19" spans="1:16" ht="18" customHeight="1">
      <c r="A19" s="1750" t="s">
        <v>1417</v>
      </c>
      <c r="B19" s="1751"/>
      <c r="C19" s="1751"/>
      <c r="D19" s="1752"/>
      <c r="E19" s="1748"/>
      <c r="F19" s="1749"/>
      <c r="G19" s="1749"/>
      <c r="H19" s="233" t="s">
        <v>2</v>
      </c>
      <c r="I19" s="1602"/>
      <c r="J19" s="1603"/>
      <c r="K19" s="1603"/>
      <c r="L19" s="1603"/>
      <c r="M19" s="1603"/>
      <c r="N19" s="1603"/>
      <c r="O19" s="1603"/>
      <c r="P19" s="1604"/>
    </row>
    <row r="20" spans="1:16" ht="18" customHeight="1">
      <c r="A20" s="1750" t="s">
        <v>1417</v>
      </c>
      <c r="B20" s="1751"/>
      <c r="C20" s="1751"/>
      <c r="D20" s="1752"/>
      <c r="E20" s="1748"/>
      <c r="F20" s="1749"/>
      <c r="G20" s="1749"/>
      <c r="H20" s="233" t="s">
        <v>2</v>
      </c>
      <c r="I20" s="1602"/>
      <c r="J20" s="1603"/>
      <c r="K20" s="1603"/>
      <c r="L20" s="1603"/>
      <c r="M20" s="1603"/>
      <c r="N20" s="1603"/>
      <c r="O20" s="1603"/>
      <c r="P20" s="1604"/>
    </row>
    <row r="21" spans="1:16" ht="18" customHeight="1">
      <c r="A21" s="1750" t="s">
        <v>1417</v>
      </c>
      <c r="B21" s="1751"/>
      <c r="C21" s="1751"/>
      <c r="D21" s="1752"/>
      <c r="E21" s="1748"/>
      <c r="F21" s="1749"/>
      <c r="G21" s="1749"/>
      <c r="H21" s="233" t="s">
        <v>2</v>
      </c>
      <c r="I21" s="1602"/>
      <c r="J21" s="1603"/>
      <c r="K21" s="1603"/>
      <c r="L21" s="1603"/>
      <c r="M21" s="1603"/>
      <c r="N21" s="1603"/>
      <c r="O21" s="1603"/>
      <c r="P21" s="1604"/>
    </row>
    <row r="22" spans="1:16" ht="18" customHeight="1">
      <c r="A22" s="1750" t="s">
        <v>1417</v>
      </c>
      <c r="B22" s="1751"/>
      <c r="C22" s="1751"/>
      <c r="D22" s="1752"/>
      <c r="E22" s="1748"/>
      <c r="F22" s="1749"/>
      <c r="G22" s="1749"/>
      <c r="H22" s="233" t="s">
        <v>2</v>
      </c>
      <c r="I22" s="1602"/>
      <c r="J22" s="1603"/>
      <c r="K22" s="1603"/>
      <c r="L22" s="1603"/>
      <c r="M22" s="1603"/>
      <c r="N22" s="1603"/>
      <c r="O22" s="1603"/>
      <c r="P22" s="1604"/>
    </row>
    <row r="23" spans="1:16" ht="18" customHeight="1">
      <c r="A23" s="1750" t="s">
        <v>1417</v>
      </c>
      <c r="B23" s="1751"/>
      <c r="C23" s="1751"/>
      <c r="D23" s="1752"/>
      <c r="E23" s="1748"/>
      <c r="F23" s="1749"/>
      <c r="G23" s="1749"/>
      <c r="H23" s="233" t="s">
        <v>2</v>
      </c>
      <c r="I23" s="1602"/>
      <c r="J23" s="1603"/>
      <c r="K23" s="1603"/>
      <c r="L23" s="1603"/>
      <c r="M23" s="1603"/>
      <c r="N23" s="1603"/>
      <c r="O23" s="1603"/>
      <c r="P23" s="1604"/>
    </row>
    <row r="24" spans="1:16" ht="18" customHeight="1">
      <c r="A24" s="1750" t="s">
        <v>1417</v>
      </c>
      <c r="B24" s="1751"/>
      <c r="C24" s="1751"/>
      <c r="D24" s="1752"/>
      <c r="E24" s="1748"/>
      <c r="F24" s="1749"/>
      <c r="G24" s="1749"/>
      <c r="H24" s="233" t="s">
        <v>2</v>
      </c>
      <c r="I24" s="1602"/>
      <c r="J24" s="1603"/>
      <c r="K24" s="1603"/>
      <c r="L24" s="1603"/>
      <c r="M24" s="1603"/>
      <c r="N24" s="1603"/>
      <c r="O24" s="1603"/>
      <c r="P24" s="1604"/>
    </row>
    <row r="25" spans="1:16" ht="18" customHeight="1">
      <c r="A25" s="1750" t="s">
        <v>1417</v>
      </c>
      <c r="B25" s="1751"/>
      <c r="C25" s="1751"/>
      <c r="D25" s="1752"/>
      <c r="E25" s="1748"/>
      <c r="F25" s="1749"/>
      <c r="G25" s="1749"/>
      <c r="H25" s="233" t="s">
        <v>2</v>
      </c>
      <c r="I25" s="1602"/>
      <c r="J25" s="1603"/>
      <c r="K25" s="1603"/>
      <c r="L25" s="1603"/>
      <c r="M25" s="1603"/>
      <c r="N25" s="1603"/>
      <c r="O25" s="1603"/>
      <c r="P25" s="1604"/>
    </row>
    <row r="26" spans="1:16" ht="18" customHeight="1">
      <c r="A26" s="1750" t="s">
        <v>1417</v>
      </c>
      <c r="B26" s="1751"/>
      <c r="C26" s="1751"/>
      <c r="D26" s="1752"/>
      <c r="E26" s="1748"/>
      <c r="F26" s="1749"/>
      <c r="G26" s="1749"/>
      <c r="H26" s="233" t="s">
        <v>2</v>
      </c>
      <c r="I26" s="1602"/>
      <c r="J26" s="1603"/>
      <c r="K26" s="1603"/>
      <c r="L26" s="1603"/>
      <c r="M26" s="1603"/>
      <c r="N26" s="1603"/>
      <c r="O26" s="1603"/>
      <c r="P26" s="1604"/>
    </row>
    <row r="27" spans="1:16" ht="18" customHeight="1">
      <c r="A27" s="1750" t="s">
        <v>1417</v>
      </c>
      <c r="B27" s="1751"/>
      <c r="C27" s="1751"/>
      <c r="D27" s="1752"/>
      <c r="E27" s="1748"/>
      <c r="F27" s="1749"/>
      <c r="G27" s="1749"/>
      <c r="H27" s="233" t="s">
        <v>2</v>
      </c>
      <c r="I27" s="1602"/>
      <c r="J27" s="1603"/>
      <c r="K27" s="1603"/>
      <c r="L27" s="1603"/>
      <c r="M27" s="1603"/>
      <c r="N27" s="1603"/>
      <c r="O27" s="1603"/>
      <c r="P27" s="1604"/>
    </row>
    <row r="28" spans="1:16" ht="18" customHeight="1">
      <c r="A28" s="1750" t="s">
        <v>1417</v>
      </c>
      <c r="B28" s="1751"/>
      <c r="C28" s="1751"/>
      <c r="D28" s="1752"/>
      <c r="E28" s="1748"/>
      <c r="F28" s="1749"/>
      <c r="G28" s="1749"/>
      <c r="H28" s="233" t="s">
        <v>2</v>
      </c>
      <c r="I28" s="1602"/>
      <c r="J28" s="1603"/>
      <c r="K28" s="1603"/>
      <c r="L28" s="1603"/>
      <c r="M28" s="1603"/>
      <c r="N28" s="1603"/>
      <c r="O28" s="1603"/>
      <c r="P28" s="1604"/>
    </row>
    <row r="29" spans="1:16" ht="18" customHeight="1">
      <c r="A29" s="1750" t="s">
        <v>1417</v>
      </c>
      <c r="B29" s="1751"/>
      <c r="C29" s="1751"/>
      <c r="D29" s="1752"/>
      <c r="E29" s="1748"/>
      <c r="F29" s="1749"/>
      <c r="G29" s="1749"/>
      <c r="H29" s="233" t="s">
        <v>2</v>
      </c>
      <c r="I29" s="1602"/>
      <c r="J29" s="1603"/>
      <c r="K29" s="1603"/>
      <c r="L29" s="1603"/>
      <c r="M29" s="1603"/>
      <c r="N29" s="1603"/>
      <c r="O29" s="1603"/>
      <c r="P29" s="1604"/>
    </row>
    <row r="30" spans="1:16" ht="18" customHeight="1">
      <c r="A30" s="1750" t="s">
        <v>1417</v>
      </c>
      <c r="B30" s="1751"/>
      <c r="C30" s="1751"/>
      <c r="D30" s="1752"/>
      <c r="E30" s="1748"/>
      <c r="F30" s="1749"/>
      <c r="G30" s="1749"/>
      <c r="H30" s="233" t="s">
        <v>2</v>
      </c>
      <c r="I30" s="1602"/>
      <c r="J30" s="1603"/>
      <c r="K30" s="1603"/>
      <c r="L30" s="1603"/>
      <c r="M30" s="1603"/>
      <c r="N30" s="1603"/>
      <c r="O30" s="1603"/>
      <c r="P30" s="1604"/>
    </row>
    <row r="31" spans="1:16" ht="18" customHeight="1">
      <c r="A31" s="1750" t="s">
        <v>1417</v>
      </c>
      <c r="B31" s="1751"/>
      <c r="C31" s="1751"/>
      <c r="D31" s="1752"/>
      <c r="E31" s="1748"/>
      <c r="F31" s="1749"/>
      <c r="G31" s="1749"/>
      <c r="H31" s="233" t="s">
        <v>2</v>
      </c>
      <c r="I31" s="1602"/>
      <c r="J31" s="1603"/>
      <c r="K31" s="1603"/>
      <c r="L31" s="1603"/>
      <c r="M31" s="1603"/>
      <c r="N31" s="1603"/>
      <c r="O31" s="1603"/>
      <c r="P31" s="1604"/>
    </row>
    <row r="32" spans="1:16" ht="18" customHeight="1">
      <c r="A32" s="1750" t="s">
        <v>1417</v>
      </c>
      <c r="B32" s="1751"/>
      <c r="C32" s="1751"/>
      <c r="D32" s="1752"/>
      <c r="E32" s="1748"/>
      <c r="F32" s="1749"/>
      <c r="G32" s="1749"/>
      <c r="H32" s="233" t="s">
        <v>2</v>
      </c>
      <c r="I32" s="1602"/>
      <c r="J32" s="1603"/>
      <c r="K32" s="1603"/>
      <c r="L32" s="1603"/>
      <c r="M32" s="1603"/>
      <c r="N32" s="1603"/>
      <c r="O32" s="1603"/>
      <c r="P32" s="1604"/>
    </row>
    <row r="33" spans="1:16" ht="18" customHeight="1">
      <c r="A33" s="1750" t="s">
        <v>1417</v>
      </c>
      <c r="B33" s="1751"/>
      <c r="C33" s="1751"/>
      <c r="D33" s="1752"/>
      <c r="E33" s="1748"/>
      <c r="F33" s="1749"/>
      <c r="G33" s="1749"/>
      <c r="H33" s="233" t="s">
        <v>2</v>
      </c>
      <c r="I33" s="1602"/>
      <c r="J33" s="1603"/>
      <c r="K33" s="1603"/>
      <c r="L33" s="1603"/>
      <c r="M33" s="1603"/>
      <c r="N33" s="1603"/>
      <c r="O33" s="1603"/>
      <c r="P33" s="1604"/>
    </row>
    <row r="34" spans="1:16" ht="18" customHeight="1">
      <c r="A34" s="1750" t="s">
        <v>1417</v>
      </c>
      <c r="B34" s="1751"/>
      <c r="C34" s="1751"/>
      <c r="D34" s="1752"/>
      <c r="E34" s="1748"/>
      <c r="F34" s="1749"/>
      <c r="G34" s="1749"/>
      <c r="H34" s="233" t="s">
        <v>2</v>
      </c>
      <c r="I34" s="1602"/>
      <c r="J34" s="1603"/>
      <c r="K34" s="1603"/>
      <c r="L34" s="1603"/>
      <c r="M34" s="1603"/>
      <c r="N34" s="1603"/>
      <c r="O34" s="1603"/>
      <c r="P34" s="1604"/>
    </row>
    <row r="35" spans="1:16" ht="18" customHeight="1">
      <c r="A35" s="1750" t="s">
        <v>1417</v>
      </c>
      <c r="B35" s="1751"/>
      <c r="C35" s="1751"/>
      <c r="D35" s="1752"/>
      <c r="E35" s="1748"/>
      <c r="F35" s="1749"/>
      <c r="G35" s="1749"/>
      <c r="H35" s="233" t="s">
        <v>2</v>
      </c>
      <c r="I35" s="1602"/>
      <c r="J35" s="1603"/>
      <c r="K35" s="1603"/>
      <c r="L35" s="1603"/>
      <c r="M35" s="1603"/>
      <c r="N35" s="1603"/>
      <c r="O35" s="1603"/>
      <c r="P35" s="1604"/>
    </row>
    <row r="36" spans="1:16" ht="12.75" customHeight="1">
      <c r="A36" s="236"/>
      <c r="B36" s="236"/>
      <c r="C36" s="236"/>
      <c r="D36" s="236"/>
      <c r="E36" s="236"/>
      <c r="F36" s="236"/>
      <c r="G36" s="236"/>
      <c r="H36" s="236"/>
      <c r="I36" s="236"/>
      <c r="J36" s="236"/>
      <c r="K36" s="236"/>
      <c r="L36" s="236"/>
      <c r="M36" s="236"/>
      <c r="N36" s="236"/>
      <c r="O36" s="236"/>
      <c r="P36" s="236"/>
    </row>
    <row r="37" spans="1:16" ht="15" customHeight="1">
      <c r="A37" s="114" t="s">
        <v>289</v>
      </c>
      <c r="B37" s="216"/>
      <c r="C37" s="216"/>
      <c r="D37" s="216"/>
      <c r="E37" s="216"/>
      <c r="F37" s="216"/>
      <c r="G37" s="216"/>
      <c r="H37" s="216"/>
      <c r="I37" s="216"/>
      <c r="J37" s="216"/>
      <c r="K37" s="216"/>
      <c r="L37" s="216"/>
      <c r="M37" s="216"/>
      <c r="N37" s="216"/>
      <c r="O37" s="216"/>
      <c r="P37" s="216"/>
    </row>
    <row r="38" spans="1:16" ht="15" customHeight="1">
      <c r="A38" s="114" t="s">
        <v>290</v>
      </c>
      <c r="B38" s="216"/>
      <c r="C38" s="216"/>
      <c r="D38" s="216"/>
      <c r="E38" s="216"/>
      <c r="F38" s="216"/>
      <c r="G38" s="216"/>
      <c r="H38" s="216"/>
      <c r="I38" s="216"/>
      <c r="J38" s="216"/>
      <c r="K38" s="216"/>
      <c r="L38" s="216"/>
      <c r="M38" s="216"/>
      <c r="N38" s="216"/>
      <c r="O38" s="216"/>
      <c r="P38" s="216"/>
    </row>
    <row r="39" spans="1:16" ht="15" customHeight="1">
      <c r="A39" s="114" t="s">
        <v>291</v>
      </c>
      <c r="B39" s="216"/>
      <c r="C39" s="216"/>
      <c r="D39" s="216"/>
      <c r="E39" s="216"/>
      <c r="F39" s="216"/>
      <c r="G39" s="216"/>
      <c r="H39" s="216"/>
      <c r="I39" s="216"/>
      <c r="J39" s="216"/>
      <c r="K39" s="216"/>
      <c r="L39" s="216"/>
      <c r="M39" s="216"/>
      <c r="N39" s="216"/>
      <c r="O39" s="216"/>
      <c r="P39" s="216"/>
    </row>
    <row r="40" spans="1:16" ht="15" customHeight="1">
      <c r="A40" s="114" t="s">
        <v>292</v>
      </c>
      <c r="B40" s="216"/>
      <c r="C40" s="216"/>
      <c r="D40" s="216"/>
      <c r="E40" s="216"/>
      <c r="F40" s="216"/>
      <c r="G40" s="216"/>
      <c r="H40" s="216"/>
      <c r="I40" s="216"/>
      <c r="J40" s="216"/>
      <c r="K40" s="216"/>
      <c r="L40" s="216"/>
      <c r="M40" s="216"/>
      <c r="N40" s="216"/>
      <c r="O40" s="216"/>
      <c r="P40" s="216"/>
    </row>
    <row r="41" spans="1:16" ht="15" customHeight="1">
      <c r="A41" s="114" t="s">
        <v>438</v>
      </c>
    </row>
    <row r="42" spans="1:16" ht="15" customHeight="1">
      <c r="A42" s="114" t="s">
        <v>293</v>
      </c>
    </row>
    <row r="43" spans="1:16" ht="15" customHeight="1">
      <c r="A43" s="114" t="s">
        <v>294</v>
      </c>
    </row>
    <row r="44" spans="1:16" ht="15" customHeight="1">
      <c r="A44" s="114" t="s">
        <v>439</v>
      </c>
    </row>
    <row r="45" spans="1:16" ht="15" customHeight="1">
      <c r="A45" s="114" t="s">
        <v>295</v>
      </c>
    </row>
    <row r="46" spans="1:16" ht="15" customHeight="1">
      <c r="A46" s="114" t="s">
        <v>296</v>
      </c>
    </row>
    <row r="47" spans="1:16" ht="15" customHeight="1">
      <c r="A47" s="114" t="s">
        <v>297</v>
      </c>
    </row>
    <row r="48" spans="1:16" ht="15" customHeight="1">
      <c r="A48" s="114" t="s">
        <v>440</v>
      </c>
    </row>
    <row r="49" spans="1:1" ht="15" customHeight="1">
      <c r="A49" s="289" t="s">
        <v>1031</v>
      </c>
    </row>
    <row r="50" spans="1:1" ht="15" customHeight="1">
      <c r="A50" s="289" t="s">
        <v>1030</v>
      </c>
    </row>
  </sheetData>
  <mergeCells count="60">
    <mergeCell ref="F15:P17"/>
    <mergeCell ref="I18:P18"/>
    <mergeCell ref="I19:P19"/>
    <mergeCell ref="A3:P3"/>
    <mergeCell ref="A13:P13"/>
    <mergeCell ref="A15:E15"/>
    <mergeCell ref="A16:E16"/>
    <mergeCell ref="A17:E17"/>
    <mergeCell ref="A18:D18"/>
    <mergeCell ref="E18:H18"/>
    <mergeCell ref="A19:D19"/>
    <mergeCell ref="E19:G19"/>
    <mergeCell ref="I31:P31"/>
    <mergeCell ref="A20:D20"/>
    <mergeCell ref="A21:D21"/>
    <mergeCell ref="I20:P20"/>
    <mergeCell ref="I21:P21"/>
    <mergeCell ref="A27:D27"/>
    <mergeCell ref="A31:D31"/>
    <mergeCell ref="A22:D22"/>
    <mergeCell ref="E20:G20"/>
    <mergeCell ref="E21:G21"/>
    <mergeCell ref="E27:G27"/>
    <mergeCell ref="E31:G31"/>
    <mergeCell ref="E22:G22"/>
    <mergeCell ref="E23:G23"/>
    <mergeCell ref="I22:P22"/>
    <mergeCell ref="A23:D23"/>
    <mergeCell ref="I35:P35"/>
    <mergeCell ref="I34:P34"/>
    <mergeCell ref="A32:D32"/>
    <mergeCell ref="A33:D33"/>
    <mergeCell ref="I32:P32"/>
    <mergeCell ref="I33:P33"/>
    <mergeCell ref="A34:D34"/>
    <mergeCell ref="A35:D35"/>
    <mergeCell ref="E35:G35"/>
    <mergeCell ref="E33:G33"/>
    <mergeCell ref="E34:G34"/>
    <mergeCell ref="E32:G32"/>
    <mergeCell ref="I23:P23"/>
    <mergeCell ref="A26:D26"/>
    <mergeCell ref="E26:G26"/>
    <mergeCell ref="I26:P26"/>
    <mergeCell ref="A24:D24"/>
    <mergeCell ref="E24:G24"/>
    <mergeCell ref="I24:P24"/>
    <mergeCell ref="A25:D25"/>
    <mergeCell ref="E25:G25"/>
    <mergeCell ref="I25:P25"/>
    <mergeCell ref="I27:P27"/>
    <mergeCell ref="A30:D30"/>
    <mergeCell ref="E30:G30"/>
    <mergeCell ref="I30:P30"/>
    <mergeCell ref="A28:D28"/>
    <mergeCell ref="E28:G28"/>
    <mergeCell ref="I28:P28"/>
    <mergeCell ref="A29:D29"/>
    <mergeCell ref="E29:G29"/>
    <mergeCell ref="I29:P29"/>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legacy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T39"/>
  <sheetViews>
    <sheetView view="pageBreakPreview" zoomScaleNormal="100" zoomScaleSheetLayoutView="100" workbookViewId="0">
      <selection activeCell="R30" sqref="R30"/>
    </sheetView>
  </sheetViews>
  <sheetFormatPr defaultColWidth="5.875" defaultRowHeight="14.25"/>
  <cols>
    <col min="1" max="12" width="5.875" style="289"/>
    <col min="13" max="13" width="8.75" style="289" customWidth="1"/>
    <col min="14" max="14" width="3.375" style="289" customWidth="1"/>
    <col min="15" max="16384" width="5.875" style="289"/>
  </cols>
  <sheetData>
    <row r="1" spans="1:20">
      <c r="O1" s="290" t="s">
        <v>568</v>
      </c>
    </row>
    <row r="3" spans="1:20" ht="28.5">
      <c r="A3" s="921" t="s">
        <v>846</v>
      </c>
      <c r="B3" s="921"/>
      <c r="C3" s="921"/>
      <c r="D3" s="921"/>
      <c r="E3" s="921"/>
      <c r="F3" s="921"/>
      <c r="G3" s="921"/>
      <c r="H3" s="921"/>
      <c r="I3" s="921"/>
      <c r="J3" s="921"/>
      <c r="K3" s="921"/>
      <c r="L3" s="921"/>
      <c r="M3" s="921"/>
      <c r="N3" s="921"/>
      <c r="O3" s="921"/>
      <c r="P3" s="724"/>
      <c r="Q3" s="724"/>
      <c r="R3" s="724"/>
      <c r="S3" s="724"/>
      <c r="T3" s="724"/>
    </row>
    <row r="5" spans="1:20">
      <c r="K5" s="1658" t="s">
        <v>1420</v>
      </c>
      <c r="L5" s="1658"/>
      <c r="M5" s="1658"/>
      <c r="N5" s="1658"/>
      <c r="O5" s="1658"/>
    </row>
    <row r="7" spans="1:20">
      <c r="A7" s="289" t="s">
        <v>613</v>
      </c>
    </row>
    <row r="10" spans="1:20">
      <c r="B10" s="288" t="str">
        <f>入力シート!C1</f>
        <v>令和4年7月10日執行参議院青森県選挙区選出議員選挙</v>
      </c>
      <c r="J10" s="325"/>
      <c r="K10" s="325"/>
    </row>
    <row r="12" spans="1:20">
      <c r="H12" s="290" t="s">
        <v>544</v>
      </c>
      <c r="J12" s="306">
        <f>入力シート!C8</f>
        <v>0</v>
      </c>
      <c r="K12" s="280"/>
      <c r="L12" s="306">
        <f>入力シート!C10</f>
        <v>0</v>
      </c>
    </row>
    <row r="13" spans="1:20">
      <c r="H13" s="290"/>
      <c r="J13" s="306"/>
      <c r="K13" s="280"/>
      <c r="L13" s="280"/>
    </row>
    <row r="15" spans="1:20">
      <c r="A15" s="289" t="s">
        <v>847</v>
      </c>
    </row>
    <row r="17" spans="1:15" ht="14.25" customHeight="1">
      <c r="A17" s="307"/>
      <c r="B17" s="307"/>
      <c r="C17" s="307"/>
      <c r="D17" s="307"/>
      <c r="E17" s="307"/>
      <c r="F17" s="308"/>
      <c r="G17" s="307"/>
      <c r="H17" s="307"/>
      <c r="I17" s="307"/>
      <c r="J17" s="307"/>
      <c r="K17" s="307"/>
      <c r="L17" s="307"/>
      <c r="M17" s="307"/>
      <c r="N17" s="307"/>
    </row>
    <row r="18" spans="1:15" ht="14.25" customHeight="1">
      <c r="A18" s="864" t="s">
        <v>589</v>
      </c>
      <c r="B18" s="864"/>
      <c r="C18" s="864"/>
      <c r="D18" s="864"/>
      <c r="E18" s="864"/>
      <c r="F18" s="864"/>
      <c r="G18" s="864"/>
      <c r="H18" s="864"/>
      <c r="I18" s="864"/>
      <c r="J18" s="864"/>
      <c r="K18" s="864"/>
      <c r="L18" s="864"/>
      <c r="M18" s="864"/>
      <c r="N18" s="864"/>
      <c r="O18" s="864"/>
    </row>
    <row r="19" spans="1:15" ht="14.25" customHeight="1">
      <c r="A19" s="309"/>
      <c r="B19" s="309"/>
      <c r="C19" s="309"/>
      <c r="D19" s="309"/>
      <c r="E19" s="309"/>
      <c r="F19" s="309"/>
      <c r="G19" s="309"/>
      <c r="H19" s="309"/>
      <c r="I19" s="309"/>
      <c r="J19" s="309"/>
      <c r="K19" s="309"/>
      <c r="L19" s="309"/>
      <c r="M19" s="309"/>
      <c r="N19" s="309"/>
    </row>
    <row r="20" spans="1:15" ht="14.25" customHeight="1">
      <c r="A20" s="307"/>
      <c r="B20" s="307"/>
      <c r="C20" s="307"/>
      <c r="D20" s="307"/>
      <c r="E20" s="307"/>
      <c r="F20" s="307"/>
      <c r="G20" s="307"/>
      <c r="H20" s="307"/>
      <c r="I20" s="307"/>
      <c r="J20" s="307"/>
      <c r="K20" s="307"/>
      <c r="L20" s="307"/>
      <c r="M20" s="307"/>
      <c r="N20" s="307"/>
    </row>
    <row r="21" spans="1:15" ht="14.25" customHeight="1">
      <c r="A21" s="307"/>
      <c r="B21" s="307"/>
      <c r="C21" s="307"/>
      <c r="D21" s="307"/>
      <c r="E21" s="307"/>
      <c r="F21" s="307"/>
      <c r="G21" s="195"/>
      <c r="H21" s="307"/>
      <c r="I21" s="307"/>
      <c r="J21" s="307"/>
      <c r="K21" s="307"/>
      <c r="L21" s="307"/>
      <c r="M21" s="307"/>
      <c r="N21" s="307"/>
    </row>
    <row r="22" spans="1:15" ht="18" customHeight="1">
      <c r="A22" s="1783" t="s">
        <v>702</v>
      </c>
      <c r="B22" s="1784"/>
      <c r="C22" s="1785"/>
      <c r="D22" s="1790" t="s">
        <v>848</v>
      </c>
      <c r="E22" s="1791"/>
      <c r="F22" s="1791"/>
      <c r="G22" s="1791"/>
      <c r="H22" s="1792"/>
      <c r="I22" s="1783" t="s">
        <v>704</v>
      </c>
      <c r="J22" s="1784"/>
      <c r="K22" s="1784"/>
      <c r="L22" s="1784"/>
      <c r="M22" s="1784"/>
      <c r="N22" s="1785"/>
      <c r="O22" s="1775" t="s">
        <v>683</v>
      </c>
    </row>
    <row r="23" spans="1:15" ht="18" customHeight="1">
      <c r="A23" s="1786"/>
      <c r="B23" s="864"/>
      <c r="C23" s="1279"/>
      <c r="D23" s="1793"/>
      <c r="E23" s="911"/>
      <c r="F23" s="911"/>
      <c r="G23" s="911"/>
      <c r="H23" s="1794"/>
      <c r="I23" s="1787"/>
      <c r="J23" s="1788"/>
      <c r="K23" s="1788"/>
      <c r="L23" s="1788"/>
      <c r="M23" s="1788"/>
      <c r="N23" s="1789"/>
      <c r="O23" s="1776"/>
    </row>
    <row r="24" spans="1:15" ht="18" customHeight="1">
      <c r="A24" s="1786"/>
      <c r="B24" s="864"/>
      <c r="C24" s="1279"/>
      <c r="D24" s="1793"/>
      <c r="E24" s="911"/>
      <c r="F24" s="911"/>
      <c r="G24" s="911"/>
      <c r="H24" s="1794"/>
      <c r="I24" s="1783" t="s">
        <v>69</v>
      </c>
      <c r="J24" s="1784"/>
      <c r="K24" s="1785"/>
      <c r="L24" s="1783" t="s">
        <v>70</v>
      </c>
      <c r="M24" s="1784"/>
      <c r="N24" s="1785"/>
      <c r="O24" s="1776"/>
    </row>
    <row r="25" spans="1:15" ht="18" customHeight="1">
      <c r="A25" s="1787"/>
      <c r="B25" s="1788"/>
      <c r="C25" s="1789"/>
      <c r="D25" s="1793"/>
      <c r="E25" s="911"/>
      <c r="F25" s="911"/>
      <c r="G25" s="911"/>
      <c r="H25" s="1794"/>
      <c r="I25" s="1787"/>
      <c r="J25" s="1788"/>
      <c r="K25" s="1789"/>
      <c r="L25" s="1787"/>
      <c r="M25" s="1788"/>
      <c r="N25" s="1789"/>
      <c r="O25" s="1777"/>
    </row>
    <row r="26" spans="1:15" ht="22.5" customHeight="1">
      <c r="A26" s="310"/>
      <c r="B26" s="311"/>
      <c r="C26" s="312"/>
      <c r="D26" s="1766"/>
      <c r="E26" s="1767"/>
      <c r="F26" s="1767"/>
      <c r="G26" s="1767"/>
      <c r="H26" s="1768"/>
      <c r="I26" s="313"/>
      <c r="J26" s="314"/>
      <c r="K26" s="315"/>
      <c r="L26" s="313"/>
      <c r="M26" s="314"/>
      <c r="N26" s="315"/>
      <c r="O26" s="1775"/>
    </row>
    <row r="27" spans="1:15" ht="22.5" customHeight="1">
      <c r="A27" s="1566" t="s">
        <v>1413</v>
      </c>
      <c r="B27" s="1567"/>
      <c r="C27" s="1568"/>
      <c r="D27" s="1769"/>
      <c r="E27" s="1770"/>
      <c r="F27" s="1770"/>
      <c r="G27" s="1770"/>
      <c r="H27" s="1771"/>
      <c r="I27" s="1778"/>
      <c r="J27" s="1779"/>
      <c r="K27" s="1780"/>
      <c r="L27" s="1781"/>
      <c r="M27" s="1782"/>
      <c r="N27" s="316" t="s">
        <v>2</v>
      </c>
      <c r="O27" s="1776"/>
    </row>
    <row r="28" spans="1:15" ht="22.5" customHeight="1">
      <c r="A28" s="317"/>
      <c r="B28" s="318"/>
      <c r="C28" s="319"/>
      <c r="D28" s="1772"/>
      <c r="E28" s="1773"/>
      <c r="F28" s="1773"/>
      <c r="G28" s="1773"/>
      <c r="H28" s="1774"/>
      <c r="I28" s="320"/>
      <c r="J28" s="321"/>
      <c r="K28" s="322"/>
      <c r="L28" s="320"/>
      <c r="M28" s="321"/>
      <c r="N28" s="322"/>
      <c r="O28" s="1777"/>
    </row>
    <row r="29" spans="1:15">
      <c r="A29" s="307"/>
      <c r="B29" s="307"/>
      <c r="C29" s="307"/>
      <c r="D29" s="307"/>
      <c r="E29" s="307"/>
      <c r="F29" s="307"/>
      <c r="G29" s="307"/>
      <c r="H29" s="307"/>
      <c r="I29" s="307"/>
      <c r="J29" s="307"/>
      <c r="K29" s="307"/>
      <c r="L29" s="307"/>
      <c r="M29" s="307"/>
      <c r="N29" s="307"/>
    </row>
    <row r="30" spans="1:15" s="293" customFormat="1" ht="14.25" customHeight="1">
      <c r="B30" s="323"/>
      <c r="C30" s="161"/>
      <c r="D30" s="161"/>
    </row>
    <row r="31" spans="1:15">
      <c r="A31" s="289" t="s">
        <v>1436</v>
      </c>
      <c r="B31" s="296"/>
      <c r="C31" s="147"/>
      <c r="D31" s="147"/>
    </row>
    <row r="32" spans="1:15">
      <c r="A32" s="289" t="s">
        <v>1437</v>
      </c>
      <c r="B32" s="296"/>
      <c r="C32" s="147"/>
      <c r="D32" s="147"/>
    </row>
    <row r="33" spans="1:8">
      <c r="A33" s="289" t="s">
        <v>1438</v>
      </c>
      <c r="B33" s="296"/>
      <c r="C33" s="147"/>
      <c r="D33" s="147"/>
    </row>
    <row r="34" spans="1:8">
      <c r="A34" s="289" t="s">
        <v>1439</v>
      </c>
      <c r="B34" s="296"/>
      <c r="C34" s="147"/>
      <c r="D34" s="147"/>
    </row>
    <row r="35" spans="1:8">
      <c r="A35" s="289" t="s">
        <v>1440</v>
      </c>
      <c r="B35" s="296"/>
      <c r="C35" s="147"/>
      <c r="D35" s="147"/>
      <c r="H35" s="280"/>
    </row>
    <row r="36" spans="1:8">
      <c r="B36" s="296"/>
      <c r="C36" s="147"/>
      <c r="D36" s="147"/>
      <c r="H36" s="280"/>
    </row>
    <row r="37" spans="1:8">
      <c r="B37" s="296"/>
      <c r="C37" s="147"/>
      <c r="D37" s="147"/>
    </row>
    <row r="38" spans="1:8">
      <c r="B38" s="296"/>
      <c r="C38" s="147"/>
      <c r="D38" s="147"/>
      <c r="G38" s="280"/>
    </row>
    <row r="39" spans="1:8">
      <c r="B39" s="296"/>
      <c r="C39" s="147"/>
      <c r="D39" s="147"/>
    </row>
  </sheetData>
  <mergeCells count="14">
    <mergeCell ref="A3:O3"/>
    <mergeCell ref="K5:O5"/>
    <mergeCell ref="A18:O18"/>
    <mergeCell ref="A22:C25"/>
    <mergeCell ref="D22:H25"/>
    <mergeCell ref="I22:N23"/>
    <mergeCell ref="O22:O25"/>
    <mergeCell ref="I24:K25"/>
    <mergeCell ref="L24:N25"/>
    <mergeCell ref="D26:H28"/>
    <mergeCell ref="O26:O28"/>
    <mergeCell ref="A27:C27"/>
    <mergeCell ref="I27:K27"/>
    <mergeCell ref="L27:M27"/>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S46"/>
  <sheetViews>
    <sheetView view="pageBreakPreview" zoomScaleNormal="100" zoomScaleSheetLayoutView="100" workbookViewId="0">
      <selection activeCell="R39" sqref="R39"/>
    </sheetView>
  </sheetViews>
  <sheetFormatPr defaultColWidth="5.875" defaultRowHeight="14.25"/>
  <cols>
    <col min="1" max="8" width="5.875" style="289"/>
    <col min="9" max="9" width="3.5" style="289" bestFit="1" customWidth="1"/>
    <col min="10" max="14" width="5.875" style="289"/>
    <col min="15" max="16" width="4.125" style="289" customWidth="1"/>
    <col min="17" max="16384" width="5.875" style="289"/>
  </cols>
  <sheetData>
    <row r="1" spans="1:19">
      <c r="P1" s="290" t="s">
        <v>579</v>
      </c>
    </row>
    <row r="3" spans="1:19" ht="28.5">
      <c r="A3" s="921" t="s">
        <v>849</v>
      </c>
      <c r="B3" s="921"/>
      <c r="C3" s="921"/>
      <c r="D3" s="921"/>
      <c r="E3" s="921"/>
      <c r="F3" s="921"/>
      <c r="G3" s="921"/>
      <c r="H3" s="921"/>
      <c r="I3" s="921"/>
      <c r="J3" s="921"/>
      <c r="K3" s="921"/>
      <c r="L3" s="921"/>
      <c r="M3" s="921"/>
      <c r="N3" s="921"/>
      <c r="O3" s="921"/>
      <c r="P3" s="921"/>
      <c r="Q3" s="724"/>
      <c r="R3" s="724"/>
      <c r="S3" s="724"/>
    </row>
    <row r="5" spans="1:19">
      <c r="L5" s="1255" t="s">
        <v>1441</v>
      </c>
      <c r="M5" s="1255"/>
      <c r="N5" s="1255"/>
      <c r="O5" s="1255"/>
      <c r="P5" s="1255"/>
    </row>
    <row r="7" spans="1:19">
      <c r="A7" s="289" t="s">
        <v>613</v>
      </c>
    </row>
    <row r="9" spans="1:19">
      <c r="B9" s="289" t="str">
        <f>入力シート!C1</f>
        <v>令和4年7月10日執行参議院青森県選挙区選出議員選挙</v>
      </c>
      <c r="J9" s="306"/>
      <c r="K9"/>
    </row>
    <row r="11" spans="1:19">
      <c r="H11" s="290" t="s">
        <v>544</v>
      </c>
      <c r="J11" s="306">
        <f>入力シート!C8</f>
        <v>0</v>
      </c>
      <c r="K11" s="280"/>
      <c r="L11" s="280">
        <f>入力シート!C10</f>
        <v>0</v>
      </c>
    </row>
    <row r="13" spans="1:19">
      <c r="A13" s="289" t="s">
        <v>850</v>
      </c>
    </row>
    <row r="14" spans="1:19" ht="14.25" customHeight="1">
      <c r="A14" s="307" t="s">
        <v>835</v>
      </c>
      <c r="B14" s="307"/>
      <c r="C14" s="307"/>
      <c r="D14" s="307"/>
      <c r="E14" s="307"/>
      <c r="F14" s="308"/>
      <c r="G14" s="307"/>
      <c r="H14" s="307"/>
      <c r="I14" s="307"/>
      <c r="J14" s="307"/>
      <c r="K14" s="307"/>
      <c r="L14" s="307"/>
      <c r="M14" s="307"/>
      <c r="N14" s="307"/>
    </row>
    <row r="15" spans="1:19" ht="14.25" customHeight="1">
      <c r="A15" s="307"/>
      <c r="B15" s="307"/>
      <c r="C15" s="307"/>
      <c r="D15" s="307"/>
      <c r="E15" s="307"/>
      <c r="F15" s="308"/>
      <c r="G15" s="307"/>
      <c r="H15" s="307"/>
      <c r="I15" s="307"/>
      <c r="J15" s="307"/>
      <c r="K15" s="307"/>
      <c r="L15" s="307"/>
      <c r="M15" s="307"/>
      <c r="N15" s="307"/>
    </row>
    <row r="16" spans="1:19" ht="14.25" customHeight="1">
      <c r="A16" s="307"/>
      <c r="B16" s="307"/>
      <c r="C16" s="307"/>
      <c r="D16" s="307"/>
      <c r="E16" s="307"/>
      <c r="F16" s="308"/>
      <c r="G16" s="307"/>
      <c r="H16" s="307"/>
      <c r="I16" s="307"/>
      <c r="J16" s="307"/>
      <c r="K16" s="307"/>
      <c r="L16" s="307"/>
      <c r="M16" s="307"/>
      <c r="N16" s="307"/>
    </row>
    <row r="17" spans="1:15" ht="14.25" customHeight="1">
      <c r="A17" s="864" t="s">
        <v>589</v>
      </c>
      <c r="B17" s="864"/>
      <c r="C17" s="864"/>
      <c r="D17" s="864"/>
      <c r="E17" s="864"/>
      <c r="F17" s="864"/>
      <c r="G17" s="864"/>
      <c r="H17" s="864"/>
      <c r="I17" s="864"/>
      <c r="J17" s="864"/>
      <c r="K17" s="864"/>
      <c r="L17" s="864"/>
      <c r="M17" s="864"/>
      <c r="N17" s="864"/>
      <c r="O17" s="864"/>
    </row>
    <row r="18" spans="1:15" ht="14.25" customHeight="1">
      <c r="A18" s="309"/>
      <c r="B18" s="309"/>
      <c r="C18" s="309"/>
      <c r="D18" s="309"/>
      <c r="E18" s="309"/>
      <c r="F18" s="309"/>
      <c r="G18" s="309"/>
      <c r="H18" s="309"/>
      <c r="I18" s="309"/>
      <c r="J18" s="309"/>
      <c r="K18" s="309"/>
      <c r="L18" s="309"/>
      <c r="M18" s="309"/>
      <c r="N18" s="309"/>
      <c r="O18" s="309"/>
    </row>
    <row r="19" spans="1:15" ht="14.25" customHeight="1">
      <c r="A19" s="326" t="s">
        <v>43</v>
      </c>
      <c r="B19" s="309"/>
      <c r="C19" s="309"/>
      <c r="D19" s="1567" t="s">
        <v>1326</v>
      </c>
      <c r="E19" s="1567"/>
      <c r="F19" s="1567"/>
      <c r="G19" s="1567"/>
      <c r="H19" s="309"/>
      <c r="I19" s="309"/>
      <c r="J19" s="309"/>
      <c r="K19" s="309"/>
      <c r="L19" s="309"/>
      <c r="M19" s="309"/>
      <c r="N19" s="309"/>
      <c r="O19" s="309"/>
    </row>
    <row r="20" spans="1:15" ht="14.25" customHeight="1">
      <c r="A20" s="309"/>
      <c r="B20" s="309"/>
      <c r="C20" s="309"/>
      <c r="D20" s="309"/>
      <c r="E20" s="309"/>
      <c r="F20" s="309"/>
      <c r="G20" s="309"/>
      <c r="H20" s="309"/>
      <c r="I20" s="309"/>
      <c r="J20" s="309"/>
      <c r="K20" s="309"/>
      <c r="L20" s="309"/>
      <c r="M20" s="309"/>
      <c r="N20" s="309"/>
    </row>
    <row r="21" spans="1:15" ht="14.25" customHeight="1">
      <c r="A21" s="307" t="s">
        <v>44</v>
      </c>
      <c r="B21" s="307"/>
      <c r="C21" s="307"/>
      <c r="D21" s="307"/>
      <c r="E21" s="307"/>
      <c r="F21" s="307"/>
      <c r="G21" s="307"/>
      <c r="H21" s="307"/>
      <c r="I21" s="307"/>
      <c r="J21" s="307"/>
      <c r="K21" s="307"/>
      <c r="L21" s="307"/>
      <c r="M21" s="307"/>
      <c r="N21" s="307"/>
    </row>
    <row r="22" spans="1:15" ht="14.25" customHeight="1">
      <c r="A22" s="307"/>
      <c r="B22" s="1770"/>
      <c r="C22" s="1770"/>
      <c r="D22" s="1770"/>
      <c r="E22" s="1770"/>
      <c r="F22" s="1770"/>
      <c r="G22" s="1770"/>
      <c r="H22" s="1770"/>
      <c r="I22" s="1770"/>
      <c r="J22" s="1770"/>
      <c r="K22" s="1770"/>
      <c r="L22" s="1770"/>
      <c r="M22" s="1770"/>
      <c r="N22" s="1770"/>
    </row>
    <row r="23" spans="1:15" ht="14.25" customHeight="1">
      <c r="A23" s="307"/>
      <c r="B23" s="1770"/>
      <c r="C23" s="1770"/>
      <c r="D23" s="1770"/>
      <c r="E23" s="1770"/>
      <c r="F23" s="1770"/>
      <c r="G23" s="1770"/>
      <c r="H23" s="1770"/>
      <c r="I23" s="1770"/>
      <c r="J23" s="1770"/>
      <c r="K23" s="1770"/>
      <c r="L23" s="1770"/>
      <c r="M23" s="1770"/>
      <c r="N23" s="1770"/>
    </row>
    <row r="24" spans="1:15" ht="14.25" customHeight="1">
      <c r="A24" s="307"/>
      <c r="B24" s="1770"/>
      <c r="C24" s="1770"/>
      <c r="D24" s="1770"/>
      <c r="E24" s="1770"/>
      <c r="F24" s="1770"/>
      <c r="G24" s="1770"/>
      <c r="H24" s="1770"/>
      <c r="I24" s="1770"/>
      <c r="J24" s="1770"/>
      <c r="K24" s="1770"/>
      <c r="L24" s="1770"/>
      <c r="M24" s="1770"/>
      <c r="N24" s="1770"/>
    </row>
    <row r="25" spans="1:15" ht="14.25" customHeight="1">
      <c r="A25" s="307"/>
      <c r="B25" s="307"/>
      <c r="C25" s="307"/>
      <c r="D25" s="307"/>
      <c r="E25" s="307"/>
      <c r="F25" s="307"/>
      <c r="G25" s="307"/>
      <c r="H25" s="307"/>
      <c r="I25" s="307"/>
      <c r="J25" s="307"/>
      <c r="K25" s="307"/>
      <c r="L25" s="307"/>
      <c r="M25" s="307"/>
      <c r="N25" s="307"/>
    </row>
    <row r="26" spans="1:15" ht="14.25" customHeight="1">
      <c r="A26" s="307" t="s">
        <v>73</v>
      </c>
      <c r="B26" s="307"/>
      <c r="C26" s="307"/>
      <c r="E26" s="1800" t="s">
        <v>851</v>
      </c>
      <c r="F26" s="1800"/>
      <c r="G26" s="1800"/>
      <c r="H26" s="1800"/>
      <c r="I26" s="307" t="s">
        <v>75</v>
      </c>
      <c r="J26" s="307"/>
      <c r="K26" s="307"/>
      <c r="L26" s="307"/>
      <c r="M26" s="307"/>
      <c r="N26" s="307"/>
    </row>
    <row r="27" spans="1:15" ht="14.25" customHeight="1">
      <c r="A27" s="307"/>
      <c r="B27" s="307"/>
      <c r="C27" s="307"/>
      <c r="D27" s="307"/>
      <c r="E27" s="307"/>
      <c r="F27" s="307"/>
      <c r="G27" s="195"/>
      <c r="H27" s="307"/>
      <c r="I27" s="307"/>
      <c r="J27" s="307"/>
      <c r="K27" s="307"/>
      <c r="L27" s="307"/>
      <c r="M27" s="307"/>
      <c r="N27" s="307"/>
    </row>
    <row r="28" spans="1:15" ht="24" customHeight="1">
      <c r="A28" s="1272" t="s">
        <v>47</v>
      </c>
      <c r="B28" s="1273"/>
      <c r="C28" s="1273"/>
      <c r="D28" s="1273"/>
      <c r="E28" s="1274"/>
      <c r="F28" s="1272" t="s">
        <v>74</v>
      </c>
      <c r="G28" s="1273"/>
      <c r="H28" s="1273"/>
      <c r="I28" s="1274"/>
      <c r="J28" s="1272" t="s">
        <v>76</v>
      </c>
      <c r="K28" s="1273"/>
      <c r="L28" s="1273"/>
      <c r="M28" s="1273"/>
      <c r="N28" s="1273"/>
      <c r="O28" s="1274"/>
    </row>
    <row r="29" spans="1:15" ht="24" customHeight="1">
      <c r="A29" s="1797" t="s">
        <v>1442</v>
      </c>
      <c r="B29" s="1442"/>
      <c r="C29" s="1442"/>
      <c r="D29" s="1442"/>
      <c r="E29" s="1443"/>
      <c r="F29" s="1798"/>
      <c r="G29" s="1799"/>
      <c r="H29" s="1799"/>
      <c r="I29" s="329" t="s">
        <v>75</v>
      </c>
      <c r="J29" s="1798"/>
      <c r="K29" s="1799"/>
      <c r="L29" s="1799"/>
      <c r="M29" s="1799"/>
      <c r="N29" s="1799"/>
      <c r="O29" s="330" t="s">
        <v>75</v>
      </c>
    </row>
    <row r="30" spans="1:15" ht="24" customHeight="1">
      <c r="A30" s="1797" t="s">
        <v>1443</v>
      </c>
      <c r="B30" s="970"/>
      <c r="C30" s="970"/>
      <c r="D30" s="970"/>
      <c r="E30" s="971"/>
      <c r="F30" s="1798"/>
      <c r="G30" s="1799"/>
      <c r="H30" s="1799"/>
      <c r="I30" s="329" t="s">
        <v>75</v>
      </c>
      <c r="J30" s="1798"/>
      <c r="K30" s="1799"/>
      <c r="L30" s="1799"/>
      <c r="M30" s="1799"/>
      <c r="N30" s="1799"/>
      <c r="O30" s="330" t="s">
        <v>75</v>
      </c>
    </row>
    <row r="31" spans="1:15" ht="24" customHeight="1">
      <c r="A31" s="1797" t="s">
        <v>1444</v>
      </c>
      <c r="B31" s="970"/>
      <c r="C31" s="970"/>
      <c r="D31" s="970"/>
      <c r="E31" s="971"/>
      <c r="F31" s="1798"/>
      <c r="G31" s="1799"/>
      <c r="H31" s="1799"/>
      <c r="I31" s="329" t="s">
        <v>75</v>
      </c>
      <c r="J31" s="1798"/>
      <c r="K31" s="1799"/>
      <c r="L31" s="1799"/>
      <c r="M31" s="1799"/>
      <c r="N31" s="1799"/>
      <c r="O31" s="330" t="s">
        <v>75</v>
      </c>
    </row>
    <row r="32" spans="1:15" ht="24" customHeight="1">
      <c r="A32" s="1272" t="s">
        <v>48</v>
      </c>
      <c r="B32" s="1273"/>
      <c r="C32" s="1273"/>
      <c r="D32" s="1273"/>
      <c r="E32" s="1274"/>
      <c r="F32" s="1795"/>
      <c r="G32" s="1796"/>
      <c r="H32" s="1796"/>
      <c r="I32" s="329"/>
      <c r="J32" s="1795"/>
      <c r="K32" s="1796"/>
      <c r="L32" s="1796"/>
      <c r="M32" s="1796"/>
      <c r="N32" s="1796"/>
      <c r="O32" s="330"/>
    </row>
    <row r="34" spans="1:1">
      <c r="A34" s="289" t="s">
        <v>1445</v>
      </c>
    </row>
    <row r="35" spans="1:1">
      <c r="A35" s="289" t="s">
        <v>290</v>
      </c>
    </row>
    <row r="36" spans="1:1" ht="9.75" customHeight="1"/>
    <row r="37" spans="1:1">
      <c r="A37" s="289" t="s">
        <v>1447</v>
      </c>
    </row>
    <row r="38" spans="1:1">
      <c r="A38" s="289" t="s">
        <v>1446</v>
      </c>
    </row>
    <row r="39" spans="1:1" ht="9.75" customHeight="1"/>
    <row r="40" spans="1:1">
      <c r="A40" s="289" t="s">
        <v>1448</v>
      </c>
    </row>
    <row r="41" spans="1:1">
      <c r="A41" s="289" t="s">
        <v>1449</v>
      </c>
    </row>
    <row r="42" spans="1:1" ht="10.5" customHeight="1"/>
    <row r="43" spans="1:1">
      <c r="A43" s="289" t="s">
        <v>1450</v>
      </c>
    </row>
    <row r="44" spans="1:1">
      <c r="A44" s="289" t="s">
        <v>1451</v>
      </c>
    </row>
    <row r="45" spans="1:1">
      <c r="A45" s="289" t="s">
        <v>1439</v>
      </c>
    </row>
    <row r="46" spans="1:1">
      <c r="A46" s="289" t="s">
        <v>1440</v>
      </c>
    </row>
  </sheetData>
  <mergeCells count="21">
    <mergeCell ref="A3:P3"/>
    <mergeCell ref="E26:H26"/>
    <mergeCell ref="L5:P5"/>
    <mergeCell ref="A17:O17"/>
    <mergeCell ref="D19:G19"/>
    <mergeCell ref="B22:N24"/>
    <mergeCell ref="A28:E28"/>
    <mergeCell ref="F28:I28"/>
    <mergeCell ref="J28:O28"/>
    <mergeCell ref="A29:E29"/>
    <mergeCell ref="F29:H29"/>
    <mergeCell ref="J29:N29"/>
    <mergeCell ref="A32:E32"/>
    <mergeCell ref="F32:H32"/>
    <mergeCell ref="J32:N32"/>
    <mergeCell ref="A30:E30"/>
    <mergeCell ref="F30:H30"/>
    <mergeCell ref="J30:N30"/>
    <mergeCell ref="A31:E31"/>
    <mergeCell ref="F31:H31"/>
    <mergeCell ref="J31:N31"/>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view="pageBreakPreview" zoomScaleNormal="100" zoomScaleSheetLayoutView="100" workbookViewId="0">
      <selection activeCell="L24" sqref="L24"/>
    </sheetView>
  </sheetViews>
  <sheetFormatPr defaultColWidth="9" defaultRowHeight="14.25"/>
  <cols>
    <col min="1" max="8" width="9" style="114"/>
    <col min="9" max="9" width="13.375" style="114" customWidth="1"/>
    <col min="10" max="16384" width="9" style="114"/>
  </cols>
  <sheetData>
    <row r="1" spans="1:9">
      <c r="I1" s="138" t="s">
        <v>531</v>
      </c>
    </row>
    <row r="6" spans="1:9" ht="28.5">
      <c r="A6" s="917" t="s">
        <v>532</v>
      </c>
      <c r="B6" s="917"/>
      <c r="C6" s="917"/>
      <c r="D6" s="917"/>
      <c r="E6" s="917"/>
      <c r="F6" s="917"/>
      <c r="G6" s="917"/>
      <c r="H6" s="917"/>
      <c r="I6" s="917"/>
    </row>
    <row r="11" spans="1:9" ht="21" customHeight="1">
      <c r="A11" s="289" t="s">
        <v>721</v>
      </c>
    </row>
    <row r="12" spans="1:9" ht="21" customHeight="1">
      <c r="A12" s="289" t="s">
        <v>1325</v>
      </c>
    </row>
    <row r="13" spans="1:9" ht="21" customHeight="1">
      <c r="A13" s="289" t="s">
        <v>1055</v>
      </c>
    </row>
    <row r="19" spans="2:7">
      <c r="B19" s="918" t="str">
        <f>入力シート!C3</f>
        <v>令和4年6月22日</v>
      </c>
      <c r="C19" s="919"/>
    </row>
    <row r="20" spans="2:7">
      <c r="B20" s="139"/>
      <c r="C20" s="140"/>
    </row>
    <row r="21" spans="2:7">
      <c r="B21" s="139"/>
      <c r="C21" s="140"/>
    </row>
    <row r="23" spans="2:7">
      <c r="E23" s="114" t="s">
        <v>533</v>
      </c>
      <c r="F23" s="434">
        <f>入力シート!C22</f>
        <v>0</v>
      </c>
    </row>
    <row r="27" spans="2:7">
      <c r="E27" s="114" t="s">
        <v>534</v>
      </c>
      <c r="F27" s="280">
        <f>入力シート!C8</f>
        <v>0</v>
      </c>
      <c r="G27" s="280">
        <f>入力シート!C10</f>
        <v>0</v>
      </c>
    </row>
  </sheetData>
  <mergeCells count="2">
    <mergeCell ref="A6:I6"/>
    <mergeCell ref="B19:C19"/>
  </mergeCells>
  <phoneticPr fontId="3"/>
  <pageMargins left="0.78740157480314965" right="0.59055118110236227" top="0.78740157480314965" bottom="0.78740157480314965" header="0.51181102362204722" footer="0.51181102362204722"/>
  <pageSetup paperSize="9" orientation="portrait" horizontalDpi="200" verticalDpi="200" r:id="rId1"/>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T41"/>
  <sheetViews>
    <sheetView view="pageBreakPreview" topLeftCell="A22" zoomScaleNormal="100" zoomScaleSheetLayoutView="100" workbookViewId="0">
      <selection activeCell="U28" sqref="U28"/>
    </sheetView>
  </sheetViews>
  <sheetFormatPr defaultColWidth="5.875" defaultRowHeight="14.25"/>
  <cols>
    <col min="1" max="16384" width="5.875" style="289"/>
  </cols>
  <sheetData>
    <row r="1" spans="1:20">
      <c r="O1" s="290" t="s">
        <v>582</v>
      </c>
    </row>
    <row r="2" spans="1:20">
      <c r="A2" s="289" t="s">
        <v>345</v>
      </c>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852</v>
      </c>
      <c r="B4" s="921"/>
      <c r="C4" s="921"/>
      <c r="D4" s="921"/>
      <c r="E4" s="921"/>
      <c r="F4" s="921"/>
      <c r="G4" s="921"/>
      <c r="H4" s="921"/>
      <c r="I4" s="921"/>
      <c r="J4" s="921"/>
      <c r="K4" s="921"/>
      <c r="L4" s="921"/>
      <c r="M4" s="921"/>
      <c r="N4" s="921"/>
      <c r="O4" s="921"/>
    </row>
    <row r="5" spans="1:20" ht="14.25" customHeight="1">
      <c r="A5" s="189"/>
      <c r="B5" s="189"/>
      <c r="C5" s="189"/>
      <c r="D5" s="189"/>
      <c r="E5" s="189"/>
      <c r="F5" s="189"/>
      <c r="G5" s="189"/>
      <c r="H5" s="189"/>
      <c r="I5" s="189"/>
      <c r="J5" s="189"/>
      <c r="K5" s="189"/>
      <c r="L5" s="189"/>
      <c r="M5" s="189"/>
      <c r="N5" s="189"/>
    </row>
    <row r="7" spans="1:20" ht="24" customHeight="1">
      <c r="A7" s="289" t="s">
        <v>1452</v>
      </c>
    </row>
    <row r="8" spans="1:20" ht="24" customHeight="1">
      <c r="A8" s="289" t="s">
        <v>1453</v>
      </c>
    </row>
    <row r="9" spans="1:20" ht="24" customHeight="1"/>
    <row r="10" spans="1:20" ht="14.25" customHeight="1"/>
    <row r="11" spans="1:20" ht="14.25" customHeight="1"/>
    <row r="13" spans="1:20">
      <c r="A13" s="331" t="s">
        <v>1332</v>
      </c>
      <c r="B13" s="295"/>
      <c r="C13" s="295"/>
      <c r="D13" s="295"/>
      <c r="E13" s="295"/>
    </row>
    <row r="15" spans="1:20">
      <c r="L15" s="1801"/>
      <c r="M15" s="1801"/>
      <c r="N15" s="1801"/>
    </row>
    <row r="17" spans="1:15">
      <c r="G17" s="289" t="s">
        <v>1435</v>
      </c>
      <c r="O17" s="290" t="s">
        <v>513</v>
      </c>
    </row>
    <row r="18" spans="1:15">
      <c r="O18" s="290"/>
    </row>
    <row r="19" spans="1:15">
      <c r="O19" s="290"/>
    </row>
    <row r="20" spans="1:15">
      <c r="O20" s="290"/>
    </row>
    <row r="21" spans="1:15">
      <c r="A21" s="949" t="s">
        <v>589</v>
      </c>
      <c r="B21" s="949"/>
      <c r="C21" s="949"/>
      <c r="D21" s="949"/>
      <c r="E21" s="949"/>
      <c r="F21" s="949"/>
      <c r="G21" s="949"/>
      <c r="H21" s="949"/>
      <c r="I21" s="949"/>
      <c r="J21" s="949"/>
      <c r="K21" s="949"/>
      <c r="L21" s="949"/>
      <c r="M21" s="949"/>
      <c r="N21" s="949"/>
      <c r="O21" s="949"/>
    </row>
    <row r="23" spans="1:15">
      <c r="A23" s="333" t="s">
        <v>853</v>
      </c>
      <c r="B23" s="280" t="str">
        <f>入力シート!C1</f>
        <v>令和4年7月10日執行参議院青森県選挙区選出議員選挙</v>
      </c>
      <c r="K23"/>
    </row>
    <row r="24" spans="1:15">
      <c r="A24" s="333"/>
      <c r="J24" s="305"/>
      <c r="K24" s="305"/>
    </row>
    <row r="26" spans="1:15">
      <c r="A26" s="333" t="s">
        <v>855</v>
      </c>
      <c r="B26" s="289" t="s">
        <v>856</v>
      </c>
      <c r="E26" s="306">
        <f>入力シート!C8</f>
        <v>0</v>
      </c>
      <c r="F26" s="280"/>
      <c r="G26" s="306">
        <f>入力シート!C10</f>
        <v>0</v>
      </c>
      <c r="H26" s="290"/>
    </row>
    <row r="27" spans="1:15">
      <c r="E27" s="306"/>
      <c r="F27" s="280"/>
      <c r="G27" s="280"/>
      <c r="H27" s="290"/>
    </row>
    <row r="29" spans="1:15">
      <c r="A29" s="333" t="s">
        <v>857</v>
      </c>
      <c r="B29" s="289" t="s">
        <v>858</v>
      </c>
      <c r="E29" s="1802" t="s">
        <v>859</v>
      </c>
      <c r="F29" s="1802"/>
      <c r="G29" s="1802"/>
      <c r="H29" s="295" t="s">
        <v>75</v>
      </c>
    </row>
    <row r="30" spans="1:15" ht="14.25" customHeight="1">
      <c r="A30" s="307"/>
      <c r="B30" s="307"/>
      <c r="C30" s="307"/>
      <c r="D30" s="307"/>
      <c r="E30" s="307"/>
      <c r="F30" s="308"/>
      <c r="G30" s="307"/>
      <c r="H30" s="307"/>
      <c r="I30" s="307"/>
      <c r="J30" s="307"/>
      <c r="K30" s="307"/>
      <c r="L30" s="307"/>
      <c r="M30" s="307"/>
      <c r="N30" s="307"/>
    </row>
    <row r="31" spans="1:15" ht="14.25" customHeight="1">
      <c r="A31" s="307"/>
      <c r="B31" s="307"/>
      <c r="C31" s="307"/>
      <c r="D31" s="307"/>
      <c r="E31" s="307"/>
      <c r="F31" s="308"/>
      <c r="G31" s="307"/>
      <c r="H31" s="307"/>
      <c r="I31" s="307"/>
      <c r="J31" s="307"/>
      <c r="K31" s="307"/>
      <c r="L31" s="307"/>
      <c r="M31" s="307"/>
      <c r="N31" s="307"/>
    </row>
    <row r="32" spans="1:15" ht="14.25" customHeight="1">
      <c r="A32" s="307"/>
      <c r="B32" s="307"/>
      <c r="C32" s="307"/>
      <c r="D32" s="307"/>
      <c r="E32" s="307"/>
      <c r="F32" s="308"/>
      <c r="G32" s="307"/>
      <c r="H32" s="307"/>
      <c r="I32" s="307"/>
      <c r="J32" s="307"/>
      <c r="K32" s="307"/>
      <c r="L32" s="307"/>
      <c r="M32" s="307"/>
      <c r="N32" s="307"/>
    </row>
    <row r="33" spans="1:8">
      <c r="B33" s="296"/>
      <c r="C33" s="147"/>
      <c r="D33" s="147"/>
      <c r="H33" s="280"/>
    </row>
    <row r="34" spans="1:8">
      <c r="A34" s="289" t="s">
        <v>1454</v>
      </c>
      <c r="B34" s="296"/>
      <c r="C34" s="147"/>
      <c r="D34" s="147"/>
      <c r="H34" s="280"/>
    </row>
    <row r="35" spans="1:8">
      <c r="A35" s="289" t="s">
        <v>1455</v>
      </c>
      <c r="B35" s="296"/>
      <c r="C35" s="147"/>
      <c r="D35" s="147"/>
    </row>
    <row r="36" spans="1:8">
      <c r="B36" s="296"/>
      <c r="C36" s="147"/>
      <c r="D36" s="147"/>
      <c r="G36" s="280"/>
    </row>
    <row r="37" spans="1:8">
      <c r="A37" s="289" t="s">
        <v>1456</v>
      </c>
      <c r="B37" s="296"/>
      <c r="C37" s="147"/>
      <c r="D37" s="147"/>
    </row>
    <row r="38" spans="1:8">
      <c r="A38" s="289" t="s">
        <v>1457</v>
      </c>
    </row>
    <row r="40" spans="1:8">
      <c r="A40" s="289" t="s">
        <v>1458</v>
      </c>
    </row>
    <row r="41" spans="1:8">
      <c r="A41" s="289" t="s">
        <v>1459</v>
      </c>
    </row>
  </sheetData>
  <mergeCells count="5">
    <mergeCell ref="L15:N15"/>
    <mergeCell ref="A21:O21"/>
    <mergeCell ref="E29:G29"/>
    <mergeCell ref="A3:O3"/>
    <mergeCell ref="A4:O4"/>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51"/>
  <sheetViews>
    <sheetView view="pageBreakPreview" zoomScaleNormal="100" zoomScaleSheetLayoutView="100" workbookViewId="0">
      <selection activeCell="T36" sqref="T36"/>
    </sheetView>
  </sheetViews>
  <sheetFormatPr defaultColWidth="5.625" defaultRowHeight="14.25"/>
  <cols>
    <col min="1" max="15" width="5.625" style="289"/>
    <col min="16" max="16" width="6.625" style="289" customWidth="1"/>
    <col min="17" max="16384" width="5.625" style="289"/>
  </cols>
  <sheetData>
    <row r="1" spans="1:20">
      <c r="P1" s="290" t="s">
        <v>602</v>
      </c>
    </row>
    <row r="3" spans="1:20" ht="28.5">
      <c r="A3" s="921" t="s">
        <v>860</v>
      </c>
      <c r="B3" s="921"/>
      <c r="C3" s="921"/>
      <c r="D3" s="921"/>
      <c r="E3" s="921"/>
      <c r="F3" s="921"/>
      <c r="G3" s="921"/>
      <c r="H3" s="921"/>
      <c r="I3" s="921"/>
      <c r="J3" s="921"/>
      <c r="K3" s="921"/>
      <c r="L3" s="921"/>
      <c r="M3" s="921"/>
      <c r="N3" s="921"/>
      <c r="O3" s="921"/>
      <c r="P3" s="921"/>
      <c r="Q3" s="724"/>
      <c r="R3" s="724"/>
      <c r="S3" s="724"/>
      <c r="T3" s="724"/>
    </row>
    <row r="6" spans="1:20">
      <c r="A6" s="289" t="s">
        <v>861</v>
      </c>
      <c r="M6" s="332"/>
      <c r="N6" s="332"/>
      <c r="O6" s="332"/>
    </row>
    <row r="7" spans="1:20">
      <c r="M7" s="332"/>
      <c r="N7" s="332"/>
      <c r="O7" s="332"/>
    </row>
    <row r="8" spans="1:20">
      <c r="M8" s="332"/>
      <c r="N8" s="332"/>
      <c r="O8" s="332"/>
    </row>
    <row r="9" spans="1:20">
      <c r="B9" s="1027" t="s">
        <v>1329</v>
      </c>
      <c r="C9" s="1027"/>
      <c r="D9" s="1027"/>
      <c r="E9" s="1027"/>
      <c r="F9" s="1027"/>
    </row>
    <row r="10" spans="1:20">
      <c r="B10" s="332"/>
      <c r="C10" s="332"/>
      <c r="D10" s="332"/>
    </row>
    <row r="12" spans="1:20">
      <c r="B12" s="289" t="str">
        <f>入力シート!C1</f>
        <v>令和4年7月10日執行参議院青森県選挙区選出議員選挙</v>
      </c>
      <c r="J12"/>
      <c r="K12"/>
      <c r="L12" s="325"/>
    </row>
    <row r="14" spans="1:20">
      <c r="I14" s="290" t="s">
        <v>544</v>
      </c>
      <c r="K14" s="306">
        <f>入力シート!C8</f>
        <v>0</v>
      </c>
      <c r="L14" s="280"/>
      <c r="M14" s="306">
        <f>入力シート!C10</f>
        <v>0</v>
      </c>
    </row>
    <row r="15" spans="1:20">
      <c r="I15" s="290"/>
      <c r="K15" s="306"/>
      <c r="L15" s="280"/>
      <c r="M15" s="280"/>
    </row>
    <row r="16" spans="1:20" ht="14.25" customHeight="1">
      <c r="A16" s="307"/>
      <c r="B16" s="307"/>
      <c r="C16" s="307"/>
      <c r="D16" s="307"/>
      <c r="E16" s="307"/>
      <c r="F16" s="307"/>
      <c r="G16" s="308"/>
      <c r="H16" s="307"/>
      <c r="I16" s="307"/>
      <c r="J16" s="307"/>
      <c r="K16" s="307"/>
      <c r="L16" s="307"/>
      <c r="M16" s="307"/>
      <c r="N16" s="307"/>
      <c r="O16" s="307"/>
    </row>
    <row r="17" spans="1:16" ht="14.25" customHeight="1">
      <c r="A17" s="864" t="s">
        <v>589</v>
      </c>
      <c r="B17" s="864"/>
      <c r="C17" s="864"/>
      <c r="D17" s="864"/>
      <c r="E17" s="864"/>
      <c r="F17" s="864"/>
      <c r="G17" s="864"/>
      <c r="H17" s="864"/>
      <c r="I17" s="864"/>
      <c r="J17" s="864"/>
      <c r="K17" s="864"/>
      <c r="L17" s="864"/>
      <c r="M17" s="864"/>
      <c r="N17" s="864"/>
      <c r="O17" s="864"/>
      <c r="P17" s="864"/>
    </row>
    <row r="18" spans="1:16" ht="14.25" customHeight="1">
      <c r="A18" s="309"/>
      <c r="B18" s="309"/>
      <c r="C18" s="309"/>
      <c r="D18" s="309"/>
      <c r="E18" s="309"/>
      <c r="F18" s="309"/>
      <c r="G18" s="309"/>
      <c r="H18" s="309"/>
      <c r="I18" s="309"/>
      <c r="J18" s="309"/>
      <c r="K18" s="309"/>
      <c r="L18" s="309"/>
      <c r="M18" s="309"/>
      <c r="N18" s="309"/>
      <c r="O18" s="309"/>
    </row>
    <row r="19" spans="1:16" ht="28.5" customHeight="1">
      <c r="A19" s="1813" t="s">
        <v>862</v>
      </c>
      <c r="B19" s="1814"/>
      <c r="C19" s="1814"/>
      <c r="D19" s="1814"/>
      <c r="E19" s="1815"/>
      <c r="F19" s="1616"/>
      <c r="G19" s="1617"/>
      <c r="H19" s="1617"/>
      <c r="I19" s="1617"/>
      <c r="J19" s="1617"/>
      <c r="K19" s="1617"/>
      <c r="L19" s="1617"/>
      <c r="M19" s="1617"/>
      <c r="N19" s="1617"/>
      <c r="O19" s="1617"/>
      <c r="P19" s="334"/>
    </row>
    <row r="20" spans="1:16" ht="28.5" customHeight="1">
      <c r="A20" s="1816" t="s">
        <v>81</v>
      </c>
      <c r="B20" s="1817"/>
      <c r="C20" s="1817"/>
      <c r="D20" s="1817"/>
      <c r="E20" s="1818"/>
      <c r="F20" s="1619"/>
      <c r="G20" s="1620"/>
      <c r="H20" s="1620"/>
      <c r="I20" s="1620"/>
      <c r="J20" s="1620"/>
      <c r="K20" s="1620"/>
      <c r="L20" s="1620"/>
      <c r="M20" s="1620"/>
      <c r="N20" s="1620"/>
      <c r="O20" s="1620"/>
      <c r="P20" s="335"/>
    </row>
    <row r="21" spans="1:16" ht="28.5" customHeight="1">
      <c r="A21" s="1819" t="s">
        <v>82</v>
      </c>
      <c r="B21" s="1820"/>
      <c r="C21" s="1820"/>
      <c r="D21" s="1820"/>
      <c r="E21" s="1821"/>
      <c r="F21" s="1622"/>
      <c r="G21" s="1623"/>
      <c r="H21" s="1623"/>
      <c r="I21" s="1623"/>
      <c r="J21" s="1623"/>
      <c r="K21" s="1623"/>
      <c r="L21" s="1623"/>
      <c r="M21" s="1623"/>
      <c r="N21" s="1623"/>
      <c r="O21" s="1623"/>
      <c r="P21" s="336"/>
    </row>
    <row r="22" spans="1:16" ht="28.5" customHeight="1">
      <c r="A22" s="1803" t="s">
        <v>74</v>
      </c>
      <c r="B22" s="970"/>
      <c r="C22" s="970"/>
      <c r="D22" s="970"/>
      <c r="E22" s="971"/>
      <c r="F22" s="1804"/>
      <c r="G22" s="1805"/>
      <c r="H22" s="1805"/>
      <c r="I22" s="1805"/>
      <c r="J22" s="1805"/>
      <c r="K22" s="1805"/>
      <c r="L22" s="1805"/>
      <c r="M22" s="1805"/>
      <c r="N22" s="1805"/>
      <c r="O22" s="1805"/>
      <c r="P22" s="232" t="s">
        <v>75</v>
      </c>
    </row>
    <row r="23" spans="1:16" ht="28.5" customHeight="1">
      <c r="A23" s="1803" t="s">
        <v>83</v>
      </c>
      <c r="B23" s="970"/>
      <c r="C23" s="970"/>
      <c r="D23" s="970"/>
      <c r="E23" s="971"/>
      <c r="F23" s="1806"/>
      <c r="G23" s="1807"/>
      <c r="H23" s="1807"/>
      <c r="I23" s="1807"/>
      <c r="J23" s="1807"/>
      <c r="K23" s="1807"/>
      <c r="L23" s="1807"/>
      <c r="M23" s="1807"/>
      <c r="N23" s="1807"/>
      <c r="O23" s="1807"/>
      <c r="P23" s="208" t="s">
        <v>2</v>
      </c>
    </row>
    <row r="24" spans="1:16" ht="28.5" customHeight="1">
      <c r="A24" s="1808" t="s">
        <v>683</v>
      </c>
      <c r="B24" s="1809"/>
      <c r="C24" s="1809"/>
      <c r="D24" s="1809"/>
      <c r="E24" s="1810"/>
      <c r="F24" s="1811"/>
      <c r="G24" s="1812"/>
      <c r="H24" s="1812"/>
      <c r="I24" s="1812"/>
      <c r="J24" s="1812"/>
      <c r="K24" s="1812"/>
      <c r="L24" s="1812"/>
      <c r="M24" s="1812"/>
      <c r="N24" s="1812"/>
      <c r="O24" s="1812"/>
      <c r="P24" s="249"/>
    </row>
    <row r="25" spans="1:16" ht="21" customHeight="1">
      <c r="A25" s="236"/>
      <c r="B25" s="236"/>
      <c r="C25" s="236"/>
      <c r="D25" s="236"/>
      <c r="E25" s="236"/>
      <c r="F25" s="236"/>
      <c r="G25" s="236"/>
      <c r="H25" s="236"/>
      <c r="I25" s="236"/>
      <c r="J25" s="236"/>
      <c r="K25" s="236"/>
      <c r="L25" s="236"/>
      <c r="M25" s="236"/>
      <c r="N25" s="236"/>
      <c r="O25" s="236"/>
      <c r="P25" s="236"/>
    </row>
    <row r="26" spans="1:16">
      <c r="A26" s="289" t="s">
        <v>1573</v>
      </c>
      <c r="B26" s="216"/>
      <c r="C26" s="216"/>
      <c r="D26" s="216"/>
      <c r="E26" s="216"/>
      <c r="F26" s="216"/>
      <c r="G26" s="216"/>
      <c r="H26" s="216"/>
      <c r="I26" s="216"/>
      <c r="J26" s="216"/>
      <c r="K26" s="216"/>
      <c r="L26" s="216"/>
      <c r="M26" s="216"/>
      <c r="N26" s="216"/>
      <c r="O26" s="216"/>
      <c r="P26" s="216"/>
    </row>
    <row r="27" spans="1:16">
      <c r="A27" s="289" t="s">
        <v>1572</v>
      </c>
    </row>
    <row r="29" spans="1:16">
      <c r="A29" s="289" t="s">
        <v>1574</v>
      </c>
    </row>
    <row r="30" spans="1:16">
      <c r="A30" s="289" t="s">
        <v>912</v>
      </c>
    </row>
    <row r="32" spans="1:16">
      <c r="A32" s="289" t="s">
        <v>1575</v>
      </c>
    </row>
    <row r="33" spans="1:10">
      <c r="A33" s="289" t="s">
        <v>1479</v>
      </c>
    </row>
    <row r="35" spans="1:10">
      <c r="A35" s="289" t="s">
        <v>1576</v>
      </c>
    </row>
    <row r="36" spans="1:10">
      <c r="A36" s="289" t="s">
        <v>1577</v>
      </c>
    </row>
    <row r="37" spans="1:10" ht="6.75" customHeight="1"/>
    <row r="38" spans="1:10">
      <c r="A38" s="289" t="s">
        <v>864</v>
      </c>
      <c r="E38" s="289" t="s">
        <v>1296</v>
      </c>
    </row>
    <row r="39" spans="1:10">
      <c r="A39" s="289" t="s">
        <v>85</v>
      </c>
    </row>
    <row r="40" spans="1:10">
      <c r="A40" s="289" t="s">
        <v>1017</v>
      </c>
    </row>
    <row r="42" spans="1:10">
      <c r="C42" s="289" t="s">
        <v>1460</v>
      </c>
    </row>
    <row r="45" spans="1:10">
      <c r="B45" s="289" t="s">
        <v>1018</v>
      </c>
    </row>
    <row r="47" spans="1:10">
      <c r="C47" s="307" t="s">
        <v>1461</v>
      </c>
      <c r="D47" s="307"/>
      <c r="E47" s="307"/>
      <c r="F47" s="307"/>
      <c r="G47" s="307"/>
      <c r="H47" s="307"/>
      <c r="I47" s="307"/>
    </row>
    <row r="48" spans="1:10">
      <c r="C48" s="307"/>
      <c r="D48" s="307"/>
      <c r="E48" s="307"/>
      <c r="F48" s="307"/>
      <c r="G48" s="307"/>
      <c r="H48" s="307"/>
      <c r="I48" s="307"/>
      <c r="J48" s="333" t="s">
        <v>319</v>
      </c>
    </row>
    <row r="49" spans="2:5">
      <c r="E49" s="289" t="s">
        <v>318</v>
      </c>
    </row>
    <row r="51" spans="2:5">
      <c r="B51" s="289" t="s">
        <v>307</v>
      </c>
      <c r="C51" s="280" t="s">
        <v>320</v>
      </c>
    </row>
  </sheetData>
  <mergeCells count="13">
    <mergeCell ref="A3:P3"/>
    <mergeCell ref="B9:F9"/>
    <mergeCell ref="A17:P17"/>
    <mergeCell ref="A19:E19"/>
    <mergeCell ref="F19:O21"/>
    <mergeCell ref="A20:E20"/>
    <mergeCell ref="A21:E21"/>
    <mergeCell ref="A22:E22"/>
    <mergeCell ref="F22:O22"/>
    <mergeCell ref="A23:E23"/>
    <mergeCell ref="F23:O23"/>
    <mergeCell ref="A24:E24"/>
    <mergeCell ref="F24:O24"/>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Z60"/>
  <sheetViews>
    <sheetView view="pageBreakPreview" topLeftCell="A40" zoomScaleNormal="100" zoomScaleSheetLayoutView="100" workbookViewId="0">
      <selection activeCell="X50" sqref="X50"/>
    </sheetView>
  </sheetViews>
  <sheetFormatPr defaultColWidth="5.875" defaultRowHeight="14.25"/>
  <cols>
    <col min="1" max="1" width="2.625" style="289" customWidth="1"/>
    <col min="2" max="2" width="5.875" style="289" customWidth="1"/>
    <col min="3" max="3" width="3.5" style="289" customWidth="1"/>
    <col min="4" max="4" width="5.875" style="289" customWidth="1"/>
    <col min="5" max="5" width="3.5" style="289" customWidth="1"/>
    <col min="6" max="6" width="5.875" style="289" customWidth="1"/>
    <col min="7" max="7" width="3.5" style="289" customWidth="1"/>
    <col min="8" max="8" width="5.875" style="289" customWidth="1"/>
    <col min="9" max="9" width="3.5" style="289" customWidth="1"/>
    <col min="10" max="10" width="5.875" style="289" customWidth="1"/>
    <col min="11" max="11" width="3.5" style="289" customWidth="1"/>
    <col min="12" max="12" width="5.875" style="289" customWidth="1"/>
    <col min="13" max="13" width="3.5" style="289" customWidth="1"/>
    <col min="14" max="14" width="5.875" style="289" customWidth="1"/>
    <col min="15" max="15" width="3.5" style="289" customWidth="1"/>
    <col min="16" max="16" width="5.875" style="289" customWidth="1"/>
    <col min="17" max="17" width="3.5" style="289" customWidth="1"/>
    <col min="18" max="18" width="5.875" style="289"/>
    <col min="19" max="19" width="3.5" style="289" customWidth="1"/>
    <col min="20" max="20" width="3.25" style="289" bestFit="1" customWidth="1"/>
    <col min="21" max="21" width="3.5" style="289" customWidth="1"/>
    <col min="22" max="22" width="5.875" style="289"/>
    <col min="23" max="23" width="3.5" style="289" customWidth="1"/>
    <col min="24" max="24" width="20.5" style="289" bestFit="1" customWidth="1"/>
    <col min="25" max="25" width="13.875" style="289" bestFit="1" customWidth="1"/>
    <col min="26" max="26" width="5.875" style="289"/>
    <col min="27" max="27" width="3.5" style="289" customWidth="1"/>
    <col min="28" max="16384" width="5.875" style="289"/>
  </cols>
  <sheetData>
    <row r="1" spans="1:20">
      <c r="T1" s="290" t="s">
        <v>611</v>
      </c>
    </row>
    <row r="2" spans="1:20" ht="28.5">
      <c r="A2" s="921" t="s">
        <v>18</v>
      </c>
      <c r="B2" s="921"/>
      <c r="C2" s="921"/>
      <c r="D2" s="921"/>
      <c r="E2" s="921"/>
      <c r="F2" s="921"/>
      <c r="G2" s="921"/>
      <c r="H2" s="921"/>
      <c r="I2" s="921"/>
      <c r="J2" s="921"/>
      <c r="K2" s="921"/>
      <c r="L2" s="921"/>
      <c r="M2" s="921"/>
      <c r="N2" s="921"/>
      <c r="O2" s="921"/>
      <c r="P2" s="921"/>
      <c r="Q2" s="921"/>
      <c r="R2" s="921"/>
      <c r="S2" s="921"/>
      <c r="T2" s="921"/>
    </row>
    <row r="3" spans="1:20" ht="21" customHeight="1">
      <c r="A3" s="949" t="s">
        <v>865</v>
      </c>
      <c r="B3" s="949"/>
      <c r="C3" s="949"/>
      <c r="D3" s="949"/>
      <c r="E3" s="949"/>
      <c r="F3" s="949"/>
      <c r="G3" s="949"/>
      <c r="H3" s="949"/>
      <c r="I3" s="949"/>
      <c r="J3" s="949"/>
      <c r="K3" s="949"/>
      <c r="L3" s="949"/>
      <c r="M3" s="949"/>
      <c r="N3" s="949"/>
      <c r="O3" s="949"/>
      <c r="P3" s="949"/>
      <c r="Q3" s="949"/>
      <c r="R3" s="949"/>
      <c r="S3" s="949"/>
      <c r="T3" s="949"/>
    </row>
    <row r="4" spans="1:20" ht="21" customHeight="1">
      <c r="M4" s="415"/>
      <c r="N4" s="1848" t="s">
        <v>1337</v>
      </c>
      <c r="O4" s="1848"/>
      <c r="P4" s="1848"/>
      <c r="Q4" s="1848"/>
      <c r="R4" s="1848"/>
      <c r="S4" s="416"/>
      <c r="T4" s="416"/>
    </row>
    <row r="5" spans="1:20">
      <c r="M5" s="332"/>
    </row>
    <row r="6" spans="1:20">
      <c r="A6" s="289" t="s">
        <v>20</v>
      </c>
      <c r="C6" s="332"/>
      <c r="D6" s="332"/>
      <c r="E6" s="332"/>
    </row>
    <row r="7" spans="1:20">
      <c r="C7" s="332"/>
      <c r="D7" s="332"/>
      <c r="E7" s="332"/>
    </row>
    <row r="8" spans="1:20" ht="21" customHeight="1">
      <c r="C8" s="332"/>
      <c r="D8" s="332"/>
      <c r="E8" s="332"/>
      <c r="F8" s="1276" t="s">
        <v>275</v>
      </c>
      <c r="G8" s="1276"/>
      <c r="H8" s="1276"/>
      <c r="I8" s="1276"/>
      <c r="J8" s="1276"/>
      <c r="K8" s="1426"/>
      <c r="L8" s="1426"/>
      <c r="M8" s="1426"/>
      <c r="N8" s="1426"/>
      <c r="O8" s="1426"/>
      <c r="P8" s="1426"/>
      <c r="Q8" s="1426"/>
      <c r="R8" s="1426"/>
    </row>
    <row r="9" spans="1:20" ht="21" customHeight="1">
      <c r="C9" s="332"/>
      <c r="D9" s="332"/>
      <c r="E9" s="332"/>
      <c r="F9" s="1276" t="s">
        <v>866</v>
      </c>
      <c r="G9" s="1276"/>
      <c r="H9" s="1276"/>
      <c r="I9" s="1276"/>
      <c r="J9" s="1276"/>
      <c r="K9" s="1426"/>
      <c r="L9" s="1426"/>
      <c r="M9" s="1426"/>
      <c r="N9" s="1426"/>
      <c r="O9" s="1426"/>
      <c r="P9" s="1426"/>
      <c r="Q9" s="1426"/>
      <c r="R9" s="1426"/>
    </row>
    <row r="10" spans="1:20" ht="21" customHeight="1">
      <c r="C10" s="332"/>
      <c r="D10" s="332"/>
      <c r="E10" s="332"/>
      <c r="F10" s="1276" t="s">
        <v>867</v>
      </c>
      <c r="G10" s="1276"/>
      <c r="H10" s="1276"/>
      <c r="I10" s="1276"/>
      <c r="J10" s="1276"/>
      <c r="K10" s="1426"/>
      <c r="L10" s="1426"/>
      <c r="M10" s="1426"/>
      <c r="N10" s="1426"/>
      <c r="O10" s="1426"/>
      <c r="P10" s="1426"/>
      <c r="Q10" s="1426"/>
      <c r="R10" s="1426"/>
      <c r="S10" s="949"/>
      <c r="T10" s="949"/>
    </row>
    <row r="11" spans="1:20" ht="21" customHeight="1">
      <c r="C11" s="332"/>
      <c r="D11" s="332"/>
      <c r="E11" s="332"/>
      <c r="F11" s="1276" t="s">
        <v>21</v>
      </c>
      <c r="G11" s="1276"/>
      <c r="H11" s="1276"/>
      <c r="I11" s="1276"/>
      <c r="J11" s="1276"/>
      <c r="K11" s="1427"/>
      <c r="L11" s="1427"/>
      <c r="M11" s="1427"/>
      <c r="N11" s="1427"/>
      <c r="O11" s="1427"/>
      <c r="P11" s="1427"/>
      <c r="Q11" s="1427"/>
      <c r="R11" s="1427"/>
    </row>
    <row r="12" spans="1:20">
      <c r="C12" s="332"/>
      <c r="D12" s="332"/>
      <c r="E12" s="332"/>
    </row>
    <row r="13" spans="1:20">
      <c r="A13" s="289" t="s">
        <v>868</v>
      </c>
      <c r="C13" s="332"/>
      <c r="D13" s="332"/>
      <c r="E13" s="332"/>
    </row>
    <row r="14" spans="1:20">
      <c r="C14" s="332"/>
      <c r="D14" s="332"/>
      <c r="E14" s="332"/>
    </row>
    <row r="15" spans="1:20">
      <c r="A15" s="864" t="s">
        <v>589</v>
      </c>
      <c r="B15" s="864"/>
      <c r="C15" s="864"/>
      <c r="D15" s="864"/>
      <c r="E15" s="864"/>
      <c r="F15" s="864"/>
      <c r="G15" s="864"/>
      <c r="H15" s="864"/>
      <c r="I15" s="864"/>
      <c r="J15" s="864"/>
      <c r="K15" s="864"/>
      <c r="L15" s="864"/>
      <c r="M15" s="864"/>
      <c r="N15" s="864"/>
      <c r="O15" s="864"/>
      <c r="P15" s="864"/>
    </row>
    <row r="16" spans="1:20" ht="9" customHeight="1">
      <c r="C16" s="332"/>
      <c r="D16" s="332"/>
      <c r="E16" s="332"/>
    </row>
    <row r="17" spans="1:26" ht="21" customHeight="1">
      <c r="A17" s="289" t="s">
        <v>23</v>
      </c>
      <c r="C17" s="332"/>
      <c r="D17" s="332"/>
      <c r="E17" s="1846">
        <f>R39</f>
        <v>303200</v>
      </c>
      <c r="F17" s="1846"/>
      <c r="G17" s="1846"/>
      <c r="H17" s="1846"/>
      <c r="I17" s="1846"/>
      <c r="J17" s="146" t="s">
        <v>2</v>
      </c>
    </row>
    <row r="18" spans="1:26" ht="9" customHeight="1">
      <c r="C18" s="332"/>
      <c r="D18" s="332"/>
      <c r="E18" s="332"/>
    </row>
    <row r="19" spans="1:26">
      <c r="A19" s="289" t="s">
        <v>24</v>
      </c>
      <c r="C19" s="332"/>
      <c r="D19" s="332"/>
      <c r="E19" s="332"/>
    </row>
    <row r="20" spans="1:26">
      <c r="A20" s="289" t="s">
        <v>869</v>
      </c>
      <c r="C20" s="332"/>
      <c r="D20" s="332"/>
      <c r="E20" s="332"/>
    </row>
    <row r="21" spans="1:26" ht="9" customHeight="1"/>
    <row r="22" spans="1:26">
      <c r="A22" s="333" t="s">
        <v>870</v>
      </c>
      <c r="B22" s="325" t="str">
        <f>入力シート!C1</f>
        <v>令和4年7月10日執行参議院青森県選挙区選出議員選挙</v>
      </c>
      <c r="C22" s="293"/>
      <c r="D22" s="293"/>
      <c r="E22" s="293"/>
      <c r="F22" s="293"/>
      <c r="G22" s="293"/>
      <c r="H22" s="293"/>
      <c r="I22" s="293"/>
      <c r="J22" s="293"/>
      <c r="K22" s="293"/>
      <c r="L22" s="293"/>
      <c r="M22"/>
      <c r="N22" s="293"/>
      <c r="O22" s="293"/>
      <c r="P22" s="293"/>
    </row>
    <row r="23" spans="1:26" ht="9" customHeight="1"/>
    <row r="24" spans="1:26">
      <c r="A24" s="289" t="s">
        <v>26</v>
      </c>
      <c r="F24" s="1847">
        <f>入力シート!C8</f>
        <v>0</v>
      </c>
      <c r="G24" s="1847"/>
      <c r="H24" s="1847"/>
      <c r="J24" s="1072">
        <f>入力シート!C10</f>
        <v>0</v>
      </c>
      <c r="K24" s="1072"/>
      <c r="L24" s="1072"/>
    </row>
    <row r="25" spans="1:26" ht="9" customHeight="1">
      <c r="A25" s="307"/>
      <c r="B25" s="307"/>
      <c r="C25" s="307"/>
      <c r="D25" s="307"/>
      <c r="E25" s="307"/>
      <c r="F25" s="307"/>
      <c r="G25" s="308"/>
      <c r="H25" s="307"/>
      <c r="I25" s="307"/>
      <c r="J25" s="307"/>
      <c r="K25" s="307"/>
      <c r="L25" s="307"/>
      <c r="M25" s="307"/>
      <c r="N25" s="307"/>
      <c r="O25" s="307"/>
    </row>
    <row r="26" spans="1:26">
      <c r="A26" s="307" t="s">
        <v>267</v>
      </c>
      <c r="B26" s="307"/>
      <c r="C26" s="307"/>
      <c r="D26" s="307"/>
      <c r="E26" s="307"/>
      <c r="F26" s="218"/>
      <c r="G26" s="337"/>
      <c r="H26" s="311"/>
      <c r="I26" s="311"/>
      <c r="J26" s="218"/>
      <c r="K26" s="311"/>
      <c r="L26" s="311"/>
      <c r="M26" s="307"/>
      <c r="N26" s="307"/>
      <c r="O26" s="307"/>
    </row>
    <row r="27" spans="1:26" ht="24" customHeight="1">
      <c r="A27" s="307"/>
      <c r="B27" s="1797" t="s">
        <v>268</v>
      </c>
      <c r="C27" s="1442"/>
      <c r="D27" s="1442"/>
      <c r="E27" s="1443"/>
      <c r="F27" s="1452"/>
      <c r="G27" s="1453"/>
      <c r="H27" s="1453"/>
      <c r="I27" s="1453"/>
      <c r="J27" s="1453"/>
      <c r="K27" s="1454"/>
      <c r="L27" s="1447" t="s">
        <v>272</v>
      </c>
      <c r="M27" s="1448"/>
      <c r="N27" s="1448"/>
      <c r="O27" s="1841"/>
      <c r="P27" s="1842"/>
      <c r="Q27" s="1842"/>
      <c r="R27" s="1842"/>
      <c r="S27" s="1842"/>
      <c r="T27" s="1843"/>
    </row>
    <row r="28" spans="1:26" ht="24" customHeight="1">
      <c r="A28" s="307"/>
      <c r="B28" s="1797" t="s">
        <v>269</v>
      </c>
      <c r="C28" s="1442"/>
      <c r="D28" s="1442"/>
      <c r="E28" s="1443"/>
      <c r="F28" s="1444"/>
      <c r="G28" s="1445"/>
      <c r="H28" s="1445"/>
      <c r="I28" s="1445"/>
      <c r="J28" s="1445"/>
      <c r="K28" s="1446"/>
      <c r="L28" s="1447" t="s">
        <v>273</v>
      </c>
      <c r="M28" s="1448"/>
      <c r="N28" s="1448"/>
      <c r="O28" s="1841"/>
      <c r="P28" s="1842"/>
      <c r="Q28" s="1842"/>
      <c r="R28" s="1842"/>
      <c r="S28" s="1842"/>
      <c r="T28" s="1843"/>
    </row>
    <row r="29" spans="1:26" ht="24" customHeight="1">
      <c r="A29" s="307"/>
      <c r="B29" s="1797" t="s">
        <v>270</v>
      </c>
      <c r="C29" s="1442"/>
      <c r="D29" s="1442"/>
      <c r="E29" s="1443"/>
      <c r="F29" s="1452"/>
      <c r="G29" s="1453"/>
      <c r="H29" s="1453"/>
      <c r="I29" s="1453"/>
      <c r="J29" s="1453"/>
      <c r="K29" s="1454"/>
      <c r="L29" s="1447" t="s">
        <v>274</v>
      </c>
      <c r="M29" s="1448"/>
      <c r="N29" s="1448"/>
      <c r="O29" s="1841"/>
      <c r="P29" s="1842"/>
      <c r="Q29" s="1842"/>
      <c r="R29" s="1842"/>
      <c r="S29" s="1842"/>
      <c r="T29" s="1843"/>
    </row>
    <row r="30" spans="1:26" ht="24" customHeight="1">
      <c r="A30" s="307"/>
      <c r="B30" s="1844" t="s">
        <v>871</v>
      </c>
      <c r="C30" s="1456"/>
      <c r="D30" s="1456"/>
      <c r="E30" s="1457"/>
      <c r="F30" s="1458"/>
      <c r="G30" s="1459"/>
      <c r="H30" s="1459"/>
      <c r="I30" s="1459"/>
      <c r="J30" s="1459"/>
      <c r="K30" s="1459"/>
      <c r="L30" s="1459"/>
      <c r="M30" s="1459"/>
      <c r="N30" s="1459"/>
      <c r="O30" s="1459"/>
      <c r="P30" s="1459"/>
      <c r="Q30" s="1459"/>
      <c r="R30" s="1459"/>
      <c r="S30" s="1459"/>
      <c r="T30" s="1845"/>
      <c r="X30" s="216"/>
      <c r="Y30" s="216" t="s">
        <v>1019</v>
      </c>
      <c r="Z30" s="216" t="s">
        <v>88</v>
      </c>
    </row>
    <row r="31" spans="1:26" ht="24" customHeight="1">
      <c r="A31" s="307"/>
      <c r="B31" s="1834" t="s">
        <v>271</v>
      </c>
      <c r="C31" s="1835"/>
      <c r="D31" s="1835"/>
      <c r="E31" s="1836"/>
      <c r="F31" s="1837"/>
      <c r="G31" s="1838"/>
      <c r="H31" s="1838"/>
      <c r="I31" s="1838"/>
      <c r="J31" s="1838"/>
      <c r="K31" s="1838"/>
      <c r="L31" s="1838"/>
      <c r="M31" s="1838"/>
      <c r="N31" s="1838"/>
      <c r="O31" s="1838"/>
      <c r="P31" s="1838"/>
      <c r="Q31" s="1838"/>
      <c r="R31" s="1838"/>
      <c r="S31" s="1838"/>
      <c r="T31" s="1839"/>
      <c r="X31" s="216" t="s">
        <v>1020</v>
      </c>
      <c r="Y31" s="342">
        <v>35000</v>
      </c>
      <c r="Z31" s="343">
        <v>7.95</v>
      </c>
    </row>
    <row r="32" spans="1:26" ht="9" customHeight="1">
      <c r="A32" s="307"/>
      <c r="B32" s="307"/>
      <c r="C32" s="307"/>
      <c r="D32" s="307"/>
      <c r="E32" s="307"/>
      <c r="F32" s="218"/>
      <c r="G32" s="337"/>
      <c r="H32" s="311"/>
      <c r="I32" s="311"/>
      <c r="J32" s="311"/>
      <c r="K32" s="311"/>
      <c r="L32" s="311"/>
      <c r="M32" s="307"/>
      <c r="N32" s="307"/>
      <c r="O32" s="307"/>
      <c r="X32" s="216"/>
      <c r="Y32" s="216"/>
      <c r="Z32" s="216"/>
    </row>
    <row r="33" spans="1:26" ht="21" customHeight="1">
      <c r="A33" s="307"/>
      <c r="B33" s="307" t="s">
        <v>872</v>
      </c>
      <c r="C33" s="307"/>
      <c r="D33" s="307"/>
      <c r="E33" s="307"/>
      <c r="F33" s="218"/>
      <c r="G33" s="337"/>
      <c r="H33" s="311"/>
      <c r="I33" s="311"/>
      <c r="J33" s="311"/>
      <c r="K33" s="311"/>
      <c r="L33" s="311"/>
      <c r="M33" s="307"/>
      <c r="N33" s="307"/>
      <c r="O33" s="307"/>
      <c r="X33" s="216" t="s">
        <v>1021</v>
      </c>
      <c r="Y33" s="342">
        <v>40000</v>
      </c>
      <c r="Z33" s="343">
        <f>ROUNDUP((278250+6.88*(Y33-35000))/Y33,2)</f>
        <v>7.8199999999999994</v>
      </c>
    </row>
    <row r="34" spans="1:26" ht="39" customHeight="1">
      <c r="A34" s="307"/>
      <c r="B34" s="1840" t="s">
        <v>83</v>
      </c>
      <c r="C34" s="1840"/>
      <c r="D34" s="1840"/>
      <c r="E34" s="1840"/>
      <c r="F34" s="1840"/>
      <c r="G34" s="1840"/>
      <c r="H34" s="1840" t="s">
        <v>99</v>
      </c>
      <c r="I34" s="1840"/>
      <c r="J34" s="1840"/>
      <c r="K34" s="1840"/>
      <c r="L34" s="1840"/>
      <c r="M34" s="1840"/>
      <c r="N34" s="1840" t="s">
        <v>100</v>
      </c>
      <c r="O34" s="1840"/>
      <c r="P34" s="1840"/>
      <c r="Q34" s="1840"/>
      <c r="R34" s="1840"/>
      <c r="S34" s="1840"/>
      <c r="T34" s="417" t="s">
        <v>683</v>
      </c>
    </row>
    <row r="35" spans="1:26">
      <c r="A35" s="307"/>
      <c r="B35" s="1615" t="s">
        <v>88</v>
      </c>
      <c r="C35" s="1480"/>
      <c r="D35" s="1615" t="s">
        <v>89</v>
      </c>
      <c r="E35" s="1481"/>
      <c r="F35" s="1480" t="s">
        <v>90</v>
      </c>
      <c r="G35" s="1481"/>
      <c r="H35" s="1615" t="s">
        <v>88</v>
      </c>
      <c r="I35" s="1480"/>
      <c r="J35" s="1615" t="s">
        <v>89</v>
      </c>
      <c r="K35" s="1481"/>
      <c r="L35" s="1480" t="s">
        <v>90</v>
      </c>
      <c r="M35" s="1481"/>
      <c r="N35" s="1615" t="s">
        <v>88</v>
      </c>
      <c r="O35" s="1480"/>
      <c r="P35" s="1615" t="s">
        <v>89</v>
      </c>
      <c r="Q35" s="1481"/>
      <c r="R35" s="1480" t="s">
        <v>90</v>
      </c>
      <c r="S35" s="1481"/>
      <c r="T35" s="1775"/>
    </row>
    <row r="36" spans="1:26">
      <c r="A36" s="307"/>
      <c r="B36" s="253" t="s">
        <v>873</v>
      </c>
      <c r="C36" s="254"/>
      <c r="D36" s="253" t="s">
        <v>874</v>
      </c>
      <c r="E36" s="255"/>
      <c r="F36" s="256" t="s">
        <v>875</v>
      </c>
      <c r="G36" s="255"/>
      <c r="H36" s="253" t="s">
        <v>876</v>
      </c>
      <c r="I36" s="254"/>
      <c r="J36" s="253" t="s">
        <v>877</v>
      </c>
      <c r="K36" s="255"/>
      <c r="L36" s="256" t="s">
        <v>878</v>
      </c>
      <c r="M36" s="255"/>
      <c r="N36" s="253" t="s">
        <v>879</v>
      </c>
      <c r="O36" s="254"/>
      <c r="P36" s="253" t="s">
        <v>880</v>
      </c>
      <c r="Q36" s="255"/>
      <c r="R36" s="256" t="s">
        <v>881</v>
      </c>
      <c r="S36" s="255"/>
      <c r="T36" s="1776"/>
    </row>
    <row r="37" spans="1:26">
      <c r="A37" s="307"/>
      <c r="B37" s="257"/>
      <c r="C37" s="258"/>
      <c r="D37" s="257"/>
      <c r="E37" s="259"/>
      <c r="F37" s="258" t="s">
        <v>882</v>
      </c>
      <c r="G37" s="260"/>
      <c r="H37" s="257"/>
      <c r="I37" s="258"/>
      <c r="J37" s="257"/>
      <c r="K37" s="259"/>
      <c r="L37" s="258" t="s">
        <v>883</v>
      </c>
      <c r="M37" s="260"/>
      <c r="N37" s="257"/>
      <c r="O37" s="258"/>
      <c r="P37" s="257"/>
      <c r="Q37" s="259"/>
      <c r="R37" s="258" t="s">
        <v>884</v>
      </c>
      <c r="S37" s="260"/>
      <c r="T37" s="1776"/>
    </row>
    <row r="38" spans="1:26">
      <c r="A38" s="307"/>
      <c r="B38" s="206"/>
      <c r="C38" s="262" t="s">
        <v>2</v>
      </c>
      <c r="D38" s="261"/>
      <c r="E38" s="261" t="s">
        <v>75</v>
      </c>
      <c r="F38" s="263"/>
      <c r="G38" s="262" t="s">
        <v>2</v>
      </c>
      <c r="H38" s="261"/>
      <c r="I38" s="261" t="s">
        <v>2</v>
      </c>
      <c r="J38" s="263"/>
      <c r="K38" s="262" t="s">
        <v>75</v>
      </c>
      <c r="L38" s="261"/>
      <c r="M38" s="261" t="s">
        <v>2</v>
      </c>
      <c r="N38" s="263"/>
      <c r="O38" s="262" t="s">
        <v>2</v>
      </c>
      <c r="P38" s="261"/>
      <c r="Q38" s="261" t="s">
        <v>75</v>
      </c>
      <c r="R38" s="263"/>
      <c r="S38" s="262" t="s">
        <v>2</v>
      </c>
      <c r="T38" s="1776"/>
    </row>
    <row r="39" spans="1:26" ht="24.75" customHeight="1">
      <c r="A39" s="307"/>
      <c r="B39" s="1826">
        <v>7.58</v>
      </c>
      <c r="C39" s="1827"/>
      <c r="D39" s="1828">
        <v>40000</v>
      </c>
      <c r="E39" s="1829"/>
      <c r="F39" s="1490">
        <f>B39*D39</f>
        <v>303200</v>
      </c>
      <c r="G39" s="1491"/>
      <c r="H39" s="1830">
        <f>IF(D39&lt;=35000,"7.95",ROUNDUP((278250+6.88*(D39-35000))/D39,2))</f>
        <v>7.8199999999999994</v>
      </c>
      <c r="I39" s="1831"/>
      <c r="J39" s="1832">
        <v>40000</v>
      </c>
      <c r="K39" s="1833"/>
      <c r="L39" s="1490">
        <f>H39*J39</f>
        <v>312800</v>
      </c>
      <c r="M39" s="1491"/>
      <c r="N39" s="1822">
        <f>IF(B39&gt;H39,(H39),(B39))</f>
        <v>7.58</v>
      </c>
      <c r="O39" s="1823"/>
      <c r="P39" s="1824">
        <f>IF(D39&gt;J39,(J39),(D39))</f>
        <v>40000</v>
      </c>
      <c r="Q39" s="1825"/>
      <c r="R39" s="1490">
        <f>N39*P39</f>
        <v>303200</v>
      </c>
      <c r="S39" s="1491"/>
      <c r="T39" s="1777"/>
    </row>
    <row r="40" spans="1:26" ht="14.25" customHeight="1">
      <c r="A40" s="307"/>
      <c r="B40" s="418"/>
      <c r="C40" s="418"/>
      <c r="D40" s="419"/>
      <c r="E40" s="419"/>
      <c r="F40" s="420"/>
      <c r="G40" s="420"/>
      <c r="H40" s="418"/>
      <c r="I40" s="418"/>
      <c r="J40" s="421"/>
      <c r="K40" s="421"/>
      <c r="L40" s="420"/>
      <c r="M40" s="420"/>
      <c r="N40" s="420"/>
      <c r="O40" s="420"/>
      <c r="P40" s="422"/>
      <c r="Q40" s="422"/>
      <c r="R40" s="420"/>
      <c r="S40" s="420"/>
    </row>
    <row r="41" spans="1:26" ht="14.25" customHeight="1">
      <c r="A41" s="307"/>
      <c r="B41" s="457"/>
      <c r="C41" s="457"/>
      <c r="D41" s="458"/>
      <c r="E41" s="458"/>
      <c r="F41" s="459"/>
      <c r="G41" s="459"/>
      <c r="H41" s="457"/>
      <c r="I41" s="457"/>
      <c r="J41" s="460"/>
      <c r="K41" s="460"/>
      <c r="L41" s="459"/>
      <c r="M41" s="459"/>
      <c r="N41" s="459"/>
      <c r="O41" s="459"/>
      <c r="P41" s="461"/>
      <c r="Q41" s="461"/>
      <c r="R41" s="459"/>
      <c r="S41" s="459"/>
    </row>
    <row r="42" spans="1:26" ht="14.25" customHeight="1">
      <c r="A42" s="307"/>
      <c r="B42" s="457"/>
      <c r="C42" s="457"/>
      <c r="D42" s="458"/>
      <c r="E42" s="458"/>
      <c r="F42" s="459"/>
      <c r="G42" s="459"/>
      <c r="H42" s="457"/>
      <c r="I42" s="457"/>
      <c r="J42" s="460"/>
      <c r="K42" s="460"/>
      <c r="L42" s="459"/>
      <c r="M42" s="459"/>
      <c r="N42" s="459"/>
      <c r="O42" s="459"/>
      <c r="P42" s="461"/>
      <c r="Q42" s="461"/>
      <c r="R42" s="459"/>
      <c r="S42" s="459"/>
    </row>
    <row r="43" spans="1:26" ht="14.25" customHeight="1">
      <c r="A43" s="307" t="s">
        <v>1578</v>
      </c>
      <c r="B43" s="423"/>
      <c r="C43" s="423"/>
      <c r="D43" s="424"/>
      <c r="E43" s="424"/>
      <c r="F43" s="425"/>
      <c r="G43" s="425"/>
      <c r="H43" s="423"/>
      <c r="I43" s="423"/>
      <c r="J43" s="426"/>
      <c r="K43" s="426"/>
      <c r="L43" s="425"/>
      <c r="M43" s="425"/>
      <c r="N43" s="425"/>
      <c r="O43" s="425"/>
      <c r="P43" s="427"/>
      <c r="Q43" s="427"/>
      <c r="R43" s="425"/>
      <c r="S43" s="425"/>
    </row>
    <row r="44" spans="1:26" ht="14.25" customHeight="1">
      <c r="A44" s="289" t="s">
        <v>1579</v>
      </c>
      <c r="B44" s="307"/>
      <c r="C44" s="307"/>
      <c r="D44" s="307"/>
      <c r="E44" s="307"/>
      <c r="F44" s="307"/>
      <c r="G44" s="307"/>
      <c r="H44" s="307"/>
      <c r="I44" s="307"/>
      <c r="J44" s="307"/>
      <c r="K44" s="307"/>
      <c r="L44" s="307"/>
      <c r="M44" s="307"/>
      <c r="N44" s="307"/>
      <c r="O44" s="307"/>
      <c r="P44" s="307"/>
      <c r="Q44" s="307"/>
      <c r="R44" s="307"/>
      <c r="S44" s="307"/>
    </row>
    <row r="45" spans="1:26" ht="14.25" customHeight="1">
      <c r="A45" s="289" t="s">
        <v>1032</v>
      </c>
      <c r="C45" s="216"/>
      <c r="D45" s="216"/>
      <c r="E45" s="216"/>
      <c r="F45" s="216"/>
      <c r="G45" s="216"/>
      <c r="H45" s="216"/>
      <c r="I45" s="216"/>
      <c r="J45" s="216"/>
      <c r="K45" s="216"/>
      <c r="L45" s="216"/>
      <c r="M45" s="216"/>
      <c r="N45" s="216"/>
      <c r="O45" s="216"/>
      <c r="P45" s="216"/>
      <c r="Q45" s="216"/>
      <c r="R45" s="216"/>
      <c r="S45" s="216"/>
    </row>
    <row r="46" spans="1:26" ht="14.25" customHeight="1">
      <c r="A46" s="289" t="s">
        <v>1033</v>
      </c>
      <c r="C46" s="216"/>
      <c r="D46" s="216"/>
      <c r="E46" s="216"/>
      <c r="F46" s="216"/>
      <c r="G46" s="216"/>
      <c r="H46" s="216"/>
      <c r="I46" s="216"/>
      <c r="J46" s="216"/>
      <c r="K46" s="216"/>
      <c r="L46" s="216"/>
      <c r="M46" s="216"/>
      <c r="O46" s="289" t="s">
        <v>1462</v>
      </c>
      <c r="P46" s="216"/>
      <c r="Q46" s="216"/>
      <c r="R46" s="216"/>
      <c r="S46" s="216"/>
    </row>
    <row r="47" spans="1:26" ht="14.25" customHeight="1">
      <c r="A47" s="289" t="s">
        <v>1034</v>
      </c>
      <c r="C47" s="216"/>
      <c r="D47" s="216"/>
      <c r="E47" s="216"/>
      <c r="F47" s="216"/>
      <c r="G47" s="216"/>
      <c r="H47" s="216"/>
      <c r="I47" s="216"/>
      <c r="J47" s="216"/>
      <c r="K47" s="216"/>
      <c r="L47" s="216"/>
      <c r="M47" s="216"/>
      <c r="N47" s="216"/>
      <c r="O47" s="216"/>
      <c r="P47" s="216"/>
      <c r="Q47" s="216"/>
      <c r="R47" s="216"/>
      <c r="S47" s="216"/>
    </row>
    <row r="48" spans="1:26" ht="7.5" customHeight="1">
      <c r="A48" s="216"/>
      <c r="B48" s="216"/>
      <c r="C48" s="216"/>
      <c r="D48" s="216"/>
      <c r="E48" s="216"/>
      <c r="F48" s="216"/>
      <c r="G48" s="216"/>
      <c r="H48" s="216"/>
      <c r="I48" s="216"/>
      <c r="J48" s="216"/>
      <c r="K48" s="216"/>
      <c r="L48" s="216"/>
      <c r="M48" s="216"/>
      <c r="N48" s="216"/>
      <c r="O48" s="216"/>
      <c r="P48" s="216"/>
      <c r="Q48" s="216"/>
      <c r="R48" s="216"/>
      <c r="S48" s="216"/>
    </row>
    <row r="49" spans="1:19" ht="14.25" customHeight="1">
      <c r="A49" s="216"/>
      <c r="B49" s="236"/>
      <c r="C49" s="236" t="s">
        <v>1461</v>
      </c>
      <c r="D49" s="236"/>
      <c r="E49" s="236"/>
      <c r="F49" s="236"/>
      <c r="G49" s="236"/>
      <c r="H49" s="216"/>
      <c r="I49" s="216"/>
      <c r="J49" s="216"/>
      <c r="K49" s="216"/>
      <c r="L49" s="216"/>
      <c r="M49" s="216"/>
      <c r="N49" s="216"/>
      <c r="O49" s="216"/>
      <c r="P49" s="216"/>
      <c r="Q49" s="216"/>
      <c r="R49" s="216"/>
      <c r="S49" s="216"/>
    </row>
    <row r="50" spans="1:19" ht="14.25" customHeight="1">
      <c r="A50" s="236"/>
      <c r="B50" s="236"/>
      <c r="C50" s="236"/>
      <c r="D50" s="236"/>
      <c r="E50" s="236"/>
      <c r="F50" s="236"/>
      <c r="G50" s="236"/>
      <c r="H50" s="216"/>
      <c r="I50" s="216"/>
      <c r="J50" s="216"/>
      <c r="K50" s="216"/>
      <c r="L50" s="216" t="s">
        <v>344</v>
      </c>
      <c r="M50" s="216"/>
      <c r="N50" s="216"/>
      <c r="O50" s="216"/>
      <c r="P50" s="216"/>
      <c r="Q50" s="216"/>
      <c r="R50" s="216"/>
      <c r="S50" s="216"/>
    </row>
    <row r="51" spans="1:19" ht="14.25" customHeight="1">
      <c r="A51" s="216"/>
      <c r="B51" s="216"/>
      <c r="C51" s="216"/>
      <c r="D51" s="216"/>
      <c r="E51" s="216" t="s">
        <v>318</v>
      </c>
      <c r="F51" s="216"/>
      <c r="G51" s="216"/>
      <c r="H51" s="216"/>
      <c r="I51" s="216"/>
      <c r="J51" s="216"/>
      <c r="K51" s="216"/>
      <c r="L51" s="216"/>
      <c r="M51" s="216"/>
      <c r="N51" s="216"/>
      <c r="O51" s="216"/>
      <c r="P51" s="216"/>
      <c r="Q51" s="216"/>
      <c r="R51" s="216"/>
      <c r="S51" s="216"/>
    </row>
    <row r="52" spans="1:19" ht="6.75" customHeight="1">
      <c r="A52" s="216"/>
      <c r="B52" s="216"/>
      <c r="C52" s="216"/>
      <c r="D52" s="216"/>
      <c r="E52" s="216"/>
      <c r="F52" s="216"/>
      <c r="G52" s="216"/>
      <c r="H52" s="216"/>
      <c r="I52" s="216"/>
      <c r="J52" s="216"/>
      <c r="K52" s="216"/>
      <c r="L52" s="216"/>
      <c r="M52" s="216"/>
      <c r="N52" s="216"/>
      <c r="O52" s="216"/>
      <c r="P52" s="216"/>
      <c r="Q52" s="216"/>
      <c r="R52" s="216"/>
      <c r="S52" s="216"/>
    </row>
    <row r="53" spans="1:19" ht="14.25" customHeight="1">
      <c r="A53" s="289" t="s">
        <v>1035</v>
      </c>
      <c r="C53" s="307"/>
      <c r="D53" s="307"/>
      <c r="E53" s="307"/>
      <c r="F53" s="307"/>
      <c r="G53" s="308"/>
      <c r="H53" s="307"/>
      <c r="I53" s="307"/>
      <c r="J53" s="307"/>
      <c r="K53" s="307"/>
      <c r="L53" s="307"/>
      <c r="M53" s="307"/>
      <c r="N53" s="307"/>
      <c r="O53" s="307"/>
    </row>
    <row r="54" spans="1:19" ht="14.25" customHeight="1">
      <c r="A54" s="289" t="s">
        <v>1036</v>
      </c>
      <c r="C54" s="309"/>
      <c r="D54" s="309"/>
      <c r="E54" s="309"/>
      <c r="F54" s="309"/>
      <c r="G54" s="309"/>
      <c r="H54" s="309"/>
      <c r="I54" s="309"/>
      <c r="J54" s="309"/>
      <c r="K54" s="309"/>
      <c r="L54" s="309"/>
      <c r="M54" s="309"/>
      <c r="N54" s="309"/>
      <c r="O54" s="309"/>
      <c r="P54" s="309"/>
    </row>
    <row r="55" spans="1:19">
      <c r="A55" s="289" t="s">
        <v>1037</v>
      </c>
      <c r="B55" s="307"/>
    </row>
    <row r="56" spans="1:19">
      <c r="A56" s="289" t="s">
        <v>1038</v>
      </c>
    </row>
    <row r="57" spans="1:19">
      <c r="A57" s="289" t="s">
        <v>1580</v>
      </c>
    </row>
    <row r="58" spans="1:19">
      <c r="A58" s="289" t="s">
        <v>1422</v>
      </c>
    </row>
    <row r="59" spans="1:19">
      <c r="A59" s="289" t="s">
        <v>1423</v>
      </c>
    </row>
    <row r="60" spans="1:19">
      <c r="A60" s="289" t="s">
        <v>1424</v>
      </c>
    </row>
  </sheetData>
  <mergeCells count="52">
    <mergeCell ref="A2:T2"/>
    <mergeCell ref="A3:T3"/>
    <mergeCell ref="N4:R4"/>
    <mergeCell ref="F8:J8"/>
    <mergeCell ref="K8:R10"/>
    <mergeCell ref="F9:J9"/>
    <mergeCell ref="F10:J10"/>
    <mergeCell ref="S10:T10"/>
    <mergeCell ref="F11:J11"/>
    <mergeCell ref="K11:R11"/>
    <mergeCell ref="A15:P15"/>
    <mergeCell ref="E17:I17"/>
    <mergeCell ref="F24:H24"/>
    <mergeCell ref="J24:L24"/>
    <mergeCell ref="B27:E27"/>
    <mergeCell ref="F27:K27"/>
    <mergeCell ref="L27:N27"/>
    <mergeCell ref="O27:T27"/>
    <mergeCell ref="B28:E28"/>
    <mergeCell ref="F28:K28"/>
    <mergeCell ref="L28:N28"/>
    <mergeCell ref="O28:T28"/>
    <mergeCell ref="B29:E29"/>
    <mergeCell ref="F29:K29"/>
    <mergeCell ref="L29:N29"/>
    <mergeCell ref="O29:T29"/>
    <mergeCell ref="B30:E30"/>
    <mergeCell ref="F30:T30"/>
    <mergeCell ref="B35:C35"/>
    <mergeCell ref="D35:E35"/>
    <mergeCell ref="F35:G35"/>
    <mergeCell ref="H35:I35"/>
    <mergeCell ref="J35:K35"/>
    <mergeCell ref="B31:E31"/>
    <mergeCell ref="F31:T31"/>
    <mergeCell ref="B34:G34"/>
    <mergeCell ref="H34:M34"/>
    <mergeCell ref="N34:S34"/>
    <mergeCell ref="B39:C39"/>
    <mergeCell ref="D39:E39"/>
    <mergeCell ref="F39:G39"/>
    <mergeCell ref="H39:I39"/>
    <mergeCell ref="J39:K39"/>
    <mergeCell ref="L35:M35"/>
    <mergeCell ref="N35:O35"/>
    <mergeCell ref="P35:Q35"/>
    <mergeCell ref="R35:S35"/>
    <mergeCell ref="T35:T39"/>
    <mergeCell ref="L39:M39"/>
    <mergeCell ref="N39:O39"/>
    <mergeCell ref="P39:Q39"/>
    <mergeCell ref="R39:S39"/>
  </mergeCells>
  <phoneticPr fontId="3"/>
  <pageMargins left="0.78740157480314965" right="0.15748031496062992" top="0.59055118110236227" bottom="0.59055118110236227" header="0.51181102362204722" footer="0.51181102362204722"/>
  <pageSetup paperSize="9" orientation="portrait" blackAndWhite="1" horizontalDpi="200" verticalDpi="200" r:id="rId1"/>
  <headerFooter alignWithMargins="0"/>
  <rowBreaks count="1" manualBreakCount="1">
    <brk id="42" max="19" man="1"/>
  </rowBreaks>
  <colBreaks count="1" manualBreakCount="1">
    <brk id="25" max="42" man="1"/>
  </colBreaks>
  <drawing r:id="rId2"/>
  <legacyDrawing r:id="rId3"/>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T39"/>
  <sheetViews>
    <sheetView view="pageBreakPreview" topLeftCell="A19" zoomScaleNormal="100" zoomScaleSheetLayoutView="100" workbookViewId="0">
      <selection activeCell="J37" sqref="J37"/>
    </sheetView>
  </sheetViews>
  <sheetFormatPr defaultColWidth="5.875" defaultRowHeight="14.25"/>
  <cols>
    <col min="1" max="12" width="5.875" style="289"/>
    <col min="13" max="13" width="8.75" style="289" customWidth="1"/>
    <col min="14" max="14" width="3.375" style="289" customWidth="1"/>
    <col min="15" max="16384" width="5.875" style="289"/>
  </cols>
  <sheetData>
    <row r="1" spans="1:20">
      <c r="O1" s="290" t="s">
        <v>626</v>
      </c>
    </row>
    <row r="3" spans="1:20" ht="28.5">
      <c r="A3" s="921" t="s">
        <v>299</v>
      </c>
      <c r="B3" s="921"/>
      <c r="C3" s="921"/>
      <c r="D3" s="921"/>
      <c r="E3" s="921"/>
      <c r="F3" s="921"/>
      <c r="G3" s="921"/>
      <c r="H3" s="921"/>
      <c r="I3" s="921"/>
      <c r="J3" s="921"/>
      <c r="K3" s="921"/>
      <c r="L3" s="921"/>
      <c r="M3" s="921"/>
      <c r="N3" s="921"/>
      <c r="O3" s="921"/>
      <c r="P3" s="724"/>
      <c r="Q3" s="724"/>
      <c r="R3" s="724"/>
      <c r="S3" s="724"/>
      <c r="T3" s="724"/>
    </row>
    <row r="5" spans="1:20">
      <c r="K5" s="303" t="s">
        <v>1346</v>
      </c>
      <c r="L5" s="304"/>
      <c r="M5" s="304"/>
      <c r="N5" s="304"/>
    </row>
    <row r="7" spans="1:20">
      <c r="A7" s="289" t="s">
        <v>613</v>
      </c>
    </row>
    <row r="10" spans="1:20">
      <c r="B10" s="289" t="str">
        <f>入力シート!C1</f>
        <v>令和4年7月10日執行参議院青森県選挙区選出議員選挙</v>
      </c>
      <c r="J10" s="325"/>
      <c r="K10" s="325"/>
    </row>
    <row r="12" spans="1:20">
      <c r="H12" s="290" t="s">
        <v>544</v>
      </c>
      <c r="J12" s="306">
        <f>入力シート!C8</f>
        <v>0</v>
      </c>
      <c r="K12" s="280"/>
      <c r="L12" s="280">
        <f>入力シート!C10</f>
        <v>0</v>
      </c>
    </row>
    <row r="13" spans="1:20">
      <c r="H13" s="290"/>
      <c r="J13" s="306"/>
      <c r="K13" s="280"/>
      <c r="L13" s="280"/>
    </row>
    <row r="15" spans="1:20">
      <c r="A15" s="289" t="s">
        <v>300</v>
      </c>
    </row>
    <row r="17" spans="1:15" ht="14.25" customHeight="1">
      <c r="A17" s="307"/>
      <c r="B17" s="307"/>
      <c r="C17" s="307"/>
      <c r="D17" s="307"/>
      <c r="E17" s="307"/>
      <c r="F17" s="308"/>
      <c r="G17" s="307"/>
      <c r="H17" s="307"/>
      <c r="I17" s="307"/>
      <c r="J17" s="307"/>
      <c r="K17" s="307"/>
      <c r="L17" s="307"/>
      <c r="M17" s="307"/>
      <c r="N17" s="307"/>
    </row>
    <row r="18" spans="1:15" ht="14.25" customHeight="1">
      <c r="A18" s="864" t="s">
        <v>589</v>
      </c>
      <c r="B18" s="864"/>
      <c r="C18" s="864"/>
      <c r="D18" s="864"/>
      <c r="E18" s="864"/>
      <c r="F18" s="864"/>
      <c r="G18" s="864"/>
      <c r="H18" s="864"/>
      <c r="I18" s="864"/>
      <c r="J18" s="864"/>
      <c r="K18" s="864"/>
      <c r="L18" s="864"/>
      <c r="M18" s="864"/>
      <c r="N18" s="864"/>
      <c r="O18" s="864"/>
    </row>
    <row r="19" spans="1:15" ht="14.25" customHeight="1">
      <c r="A19" s="309"/>
      <c r="B19" s="309"/>
      <c r="C19" s="309"/>
      <c r="D19" s="309"/>
      <c r="E19" s="309"/>
      <c r="F19" s="309"/>
      <c r="G19" s="309"/>
      <c r="H19" s="309"/>
      <c r="I19" s="309"/>
      <c r="J19" s="309"/>
      <c r="K19" s="309"/>
      <c r="L19" s="309"/>
      <c r="M19" s="309"/>
      <c r="N19" s="309"/>
    </row>
    <row r="20" spans="1:15" ht="14.25" customHeight="1">
      <c r="A20" s="307"/>
      <c r="B20" s="307"/>
      <c r="C20" s="307"/>
      <c r="D20" s="307"/>
      <c r="E20" s="307"/>
      <c r="F20" s="307"/>
      <c r="G20" s="307"/>
      <c r="H20" s="307"/>
      <c r="I20" s="307"/>
      <c r="J20" s="307"/>
      <c r="K20" s="307"/>
      <c r="L20" s="307"/>
      <c r="M20" s="307"/>
      <c r="N20" s="307"/>
    </row>
    <row r="21" spans="1:15" ht="14.25" customHeight="1">
      <c r="A21" s="307"/>
      <c r="B21" s="307"/>
      <c r="C21" s="307"/>
      <c r="D21" s="307"/>
      <c r="E21" s="307"/>
      <c r="F21" s="307"/>
      <c r="G21" s="195"/>
      <c r="H21" s="307"/>
      <c r="I21" s="307"/>
      <c r="J21" s="307"/>
      <c r="K21" s="307"/>
      <c r="L21" s="307"/>
      <c r="M21" s="307"/>
      <c r="N21" s="307"/>
    </row>
    <row r="22" spans="1:15" ht="18" customHeight="1">
      <c r="A22" s="1783" t="s">
        <v>702</v>
      </c>
      <c r="B22" s="1784"/>
      <c r="C22" s="1785"/>
      <c r="D22" s="1790" t="s">
        <v>298</v>
      </c>
      <c r="E22" s="1791"/>
      <c r="F22" s="1791"/>
      <c r="G22" s="1791"/>
      <c r="H22" s="1792"/>
      <c r="I22" s="1783" t="s">
        <v>704</v>
      </c>
      <c r="J22" s="1784"/>
      <c r="K22" s="1784"/>
      <c r="L22" s="1784"/>
      <c r="M22" s="1784"/>
      <c r="N22" s="1785"/>
      <c r="O22" s="1775" t="s">
        <v>683</v>
      </c>
    </row>
    <row r="23" spans="1:15" ht="18" customHeight="1">
      <c r="A23" s="1786"/>
      <c r="B23" s="864"/>
      <c r="C23" s="1279"/>
      <c r="D23" s="1793"/>
      <c r="E23" s="911"/>
      <c r="F23" s="911"/>
      <c r="G23" s="911"/>
      <c r="H23" s="1794"/>
      <c r="I23" s="1787"/>
      <c r="J23" s="1788"/>
      <c r="K23" s="1788"/>
      <c r="L23" s="1788"/>
      <c r="M23" s="1788"/>
      <c r="N23" s="1789"/>
      <c r="O23" s="1776"/>
    </row>
    <row r="24" spans="1:15" ht="18" customHeight="1">
      <c r="A24" s="1786"/>
      <c r="B24" s="864"/>
      <c r="C24" s="1279"/>
      <c r="D24" s="1793"/>
      <c r="E24" s="911"/>
      <c r="F24" s="911"/>
      <c r="G24" s="911"/>
      <c r="H24" s="1794"/>
      <c r="I24" s="1783" t="s">
        <v>69</v>
      </c>
      <c r="J24" s="1784"/>
      <c r="K24" s="1785"/>
      <c r="L24" s="1783" t="s">
        <v>70</v>
      </c>
      <c r="M24" s="1784"/>
      <c r="N24" s="1785"/>
      <c r="O24" s="1776"/>
    </row>
    <row r="25" spans="1:15" ht="18" customHeight="1">
      <c r="A25" s="1787"/>
      <c r="B25" s="1788"/>
      <c r="C25" s="1789"/>
      <c r="D25" s="1793"/>
      <c r="E25" s="911"/>
      <c r="F25" s="911"/>
      <c r="G25" s="911"/>
      <c r="H25" s="1794"/>
      <c r="I25" s="1787"/>
      <c r="J25" s="1788"/>
      <c r="K25" s="1789"/>
      <c r="L25" s="1787"/>
      <c r="M25" s="1788"/>
      <c r="N25" s="1789"/>
      <c r="O25" s="1777"/>
    </row>
    <row r="26" spans="1:15" ht="22.5" customHeight="1">
      <c r="A26" s="310"/>
      <c r="B26" s="311"/>
      <c r="C26" s="312"/>
      <c r="D26" s="1766"/>
      <c r="E26" s="1767"/>
      <c r="F26" s="1767"/>
      <c r="G26" s="1767"/>
      <c r="H26" s="1768"/>
      <c r="I26" s="313"/>
      <c r="J26" s="314"/>
      <c r="K26" s="315"/>
      <c r="L26" s="313"/>
      <c r="M26" s="314"/>
      <c r="N26" s="315"/>
      <c r="O26" s="1775"/>
    </row>
    <row r="27" spans="1:15" ht="22.5" customHeight="1">
      <c r="A27" s="1566" t="s">
        <v>1413</v>
      </c>
      <c r="B27" s="1567"/>
      <c r="C27" s="1568"/>
      <c r="D27" s="1769"/>
      <c r="E27" s="1770"/>
      <c r="F27" s="1770"/>
      <c r="G27" s="1770"/>
      <c r="H27" s="1771"/>
      <c r="I27" s="1778"/>
      <c r="J27" s="1779"/>
      <c r="K27" s="1780"/>
      <c r="L27" s="1781"/>
      <c r="M27" s="1782"/>
      <c r="N27" s="316" t="s">
        <v>2</v>
      </c>
      <c r="O27" s="1776"/>
    </row>
    <row r="28" spans="1:15" ht="22.5" customHeight="1">
      <c r="A28" s="317"/>
      <c r="B28" s="318"/>
      <c r="C28" s="319"/>
      <c r="D28" s="1772"/>
      <c r="E28" s="1773"/>
      <c r="F28" s="1773"/>
      <c r="G28" s="1773"/>
      <c r="H28" s="1774"/>
      <c r="I28" s="320"/>
      <c r="J28" s="321"/>
      <c r="K28" s="322"/>
      <c r="L28" s="320"/>
      <c r="M28" s="321"/>
      <c r="N28" s="322"/>
      <c r="O28" s="1777"/>
    </row>
    <row r="29" spans="1:15">
      <c r="A29" s="307"/>
      <c r="B29" s="307"/>
      <c r="C29" s="307"/>
      <c r="D29" s="307"/>
      <c r="E29" s="307"/>
      <c r="F29" s="307"/>
      <c r="G29" s="307"/>
      <c r="H29" s="307"/>
      <c r="I29" s="307"/>
      <c r="J29" s="307"/>
      <c r="K29" s="307"/>
      <c r="L29" s="307"/>
      <c r="M29" s="307"/>
      <c r="N29" s="307"/>
    </row>
    <row r="30" spans="1:15" s="293" customFormat="1" ht="14.25" customHeight="1">
      <c r="B30" s="323"/>
      <c r="C30" s="161"/>
      <c r="D30" s="161"/>
    </row>
    <row r="31" spans="1:15">
      <c r="A31" s="289" t="s">
        <v>1436</v>
      </c>
      <c r="B31" s="296"/>
      <c r="C31" s="147"/>
      <c r="D31" s="147"/>
    </row>
    <row r="32" spans="1:15">
      <c r="A32" s="289" t="s">
        <v>1463</v>
      </c>
      <c r="B32" s="296"/>
      <c r="C32" s="147"/>
      <c r="D32" s="147"/>
    </row>
    <row r="33" spans="1:8">
      <c r="A33" s="289" t="s">
        <v>1464</v>
      </c>
      <c r="B33" s="296"/>
      <c r="C33" s="147"/>
      <c r="D33" s="147"/>
    </row>
    <row r="34" spans="1:8">
      <c r="A34" s="289" t="s">
        <v>1465</v>
      </c>
      <c r="B34" s="296"/>
      <c r="C34" s="147"/>
      <c r="D34" s="147"/>
    </row>
    <row r="35" spans="1:8">
      <c r="A35" s="289" t="s">
        <v>1466</v>
      </c>
      <c r="B35" s="296"/>
      <c r="C35" s="147"/>
      <c r="D35" s="147"/>
      <c r="H35" s="280"/>
    </row>
    <row r="36" spans="1:8">
      <c r="B36" s="296"/>
      <c r="C36" s="147"/>
      <c r="D36" s="147"/>
      <c r="H36" s="280"/>
    </row>
    <row r="37" spans="1:8">
      <c r="B37" s="296"/>
      <c r="C37" s="147"/>
      <c r="D37" s="147"/>
    </row>
    <row r="38" spans="1:8">
      <c r="B38" s="296"/>
      <c r="C38" s="147"/>
      <c r="D38" s="147"/>
      <c r="G38" s="280"/>
    </row>
    <row r="39" spans="1:8">
      <c r="B39" s="296"/>
      <c r="C39" s="147"/>
      <c r="D39" s="147"/>
    </row>
  </sheetData>
  <mergeCells count="13">
    <mergeCell ref="A3:O3"/>
    <mergeCell ref="A18:O18"/>
    <mergeCell ref="O26:O28"/>
    <mergeCell ref="A22:C25"/>
    <mergeCell ref="D22:H25"/>
    <mergeCell ref="I22:N23"/>
    <mergeCell ref="O22:O25"/>
    <mergeCell ref="I24:K25"/>
    <mergeCell ref="L27:M27"/>
    <mergeCell ref="I27:K27"/>
    <mergeCell ref="A27:C27"/>
    <mergeCell ref="D26:H28"/>
    <mergeCell ref="L24:N25"/>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46"/>
  <sheetViews>
    <sheetView view="pageBreakPreview" topLeftCell="A31" zoomScaleNormal="100" zoomScaleSheetLayoutView="100" workbookViewId="0">
      <selection activeCell="L51" sqref="L51"/>
    </sheetView>
  </sheetViews>
  <sheetFormatPr defaultColWidth="5.875" defaultRowHeight="14.25"/>
  <cols>
    <col min="1" max="8" width="5.875" style="289"/>
    <col min="9" max="9" width="3.5" style="289" bestFit="1" customWidth="1"/>
    <col min="10" max="14" width="5.875" style="289"/>
    <col min="15" max="16" width="4.125" style="289" customWidth="1"/>
    <col min="17" max="16384" width="5.875" style="289"/>
  </cols>
  <sheetData>
    <row r="1" spans="1:19">
      <c r="P1" s="290" t="s">
        <v>639</v>
      </c>
    </row>
    <row r="3" spans="1:19" ht="28.5">
      <c r="A3" s="921" t="s">
        <v>302</v>
      </c>
      <c r="B3" s="921"/>
      <c r="C3" s="921"/>
      <c r="D3" s="921"/>
      <c r="E3" s="921"/>
      <c r="F3" s="921"/>
      <c r="G3" s="921"/>
      <c r="H3" s="921"/>
      <c r="I3" s="921"/>
      <c r="J3" s="921"/>
      <c r="K3" s="921"/>
      <c r="L3" s="921"/>
      <c r="M3" s="921"/>
      <c r="N3" s="921"/>
      <c r="O3" s="921"/>
      <c r="P3" s="921"/>
      <c r="Q3" s="724"/>
      <c r="R3" s="724"/>
      <c r="S3" s="724"/>
    </row>
    <row r="5" spans="1:19">
      <c r="L5" s="304"/>
      <c r="M5" s="304"/>
      <c r="N5" s="304"/>
      <c r="O5" s="303"/>
      <c r="P5" s="324" t="s">
        <v>1426</v>
      </c>
    </row>
    <row r="7" spans="1:19">
      <c r="A7" s="289" t="s">
        <v>613</v>
      </c>
    </row>
    <row r="9" spans="1:19">
      <c r="B9" s="289" t="str">
        <f>入力シート!C1</f>
        <v>令和4年7月10日執行参議院青森県選挙区選出議員選挙</v>
      </c>
      <c r="K9" s="325"/>
    </row>
    <row r="11" spans="1:19">
      <c r="H11" s="290" t="s">
        <v>544</v>
      </c>
      <c r="J11" s="306">
        <f>入力シート!C8</f>
        <v>0</v>
      </c>
      <c r="K11" s="280"/>
      <c r="L11" s="280">
        <f>入力シート!C10</f>
        <v>0</v>
      </c>
    </row>
    <row r="13" spans="1:19">
      <c r="A13" s="289" t="s">
        <v>839</v>
      </c>
    </row>
    <row r="14" spans="1:19" ht="14.25" customHeight="1">
      <c r="A14" s="307" t="s">
        <v>840</v>
      </c>
      <c r="B14" s="307"/>
      <c r="C14" s="307"/>
      <c r="D14" s="307"/>
      <c r="E14" s="307"/>
      <c r="F14" s="308"/>
      <c r="G14" s="307"/>
      <c r="H14" s="307"/>
      <c r="I14" s="307"/>
      <c r="J14" s="307"/>
      <c r="K14" s="307"/>
      <c r="L14" s="307"/>
      <c r="M14" s="307"/>
      <c r="N14" s="307"/>
    </row>
    <row r="15" spans="1:19" ht="14.25" customHeight="1">
      <c r="A15" s="307"/>
      <c r="B15" s="307"/>
      <c r="C15" s="307"/>
      <c r="D15" s="307"/>
      <c r="E15" s="307"/>
      <c r="F15" s="308"/>
      <c r="G15" s="307"/>
      <c r="H15" s="307"/>
      <c r="I15" s="307"/>
      <c r="J15" s="307"/>
      <c r="K15" s="307"/>
      <c r="L15" s="307"/>
      <c r="M15" s="307"/>
      <c r="N15" s="307"/>
    </row>
    <row r="16" spans="1:19" ht="14.25" customHeight="1">
      <c r="A16" s="307"/>
      <c r="B16" s="307"/>
      <c r="C16" s="307"/>
      <c r="D16" s="307"/>
      <c r="E16" s="307"/>
      <c r="F16" s="308"/>
      <c r="G16" s="307"/>
      <c r="H16" s="307"/>
      <c r="I16" s="307"/>
      <c r="J16" s="307"/>
      <c r="K16" s="307"/>
      <c r="L16" s="307"/>
      <c r="M16" s="307"/>
      <c r="N16" s="307"/>
    </row>
    <row r="17" spans="1:15" ht="14.25" customHeight="1">
      <c r="A17" s="864" t="s">
        <v>589</v>
      </c>
      <c r="B17" s="864"/>
      <c r="C17" s="864"/>
      <c r="D17" s="864"/>
      <c r="E17" s="864"/>
      <c r="F17" s="864"/>
      <c r="G17" s="864"/>
      <c r="H17" s="864"/>
      <c r="I17" s="864"/>
      <c r="J17" s="864"/>
      <c r="K17" s="864"/>
      <c r="L17" s="864"/>
      <c r="M17" s="864"/>
      <c r="N17" s="864"/>
      <c r="O17" s="864"/>
    </row>
    <row r="18" spans="1:15" ht="14.25" customHeight="1">
      <c r="A18" s="309"/>
      <c r="B18" s="309"/>
      <c r="C18" s="309"/>
      <c r="D18" s="309"/>
      <c r="E18" s="309"/>
      <c r="F18" s="309"/>
      <c r="G18" s="309"/>
      <c r="H18" s="309"/>
      <c r="I18" s="309"/>
      <c r="J18" s="309"/>
      <c r="K18" s="309"/>
      <c r="L18" s="309"/>
      <c r="M18" s="309"/>
      <c r="N18" s="309"/>
      <c r="O18" s="309"/>
    </row>
    <row r="19" spans="1:15" ht="14.25" customHeight="1">
      <c r="A19" s="326" t="s">
        <v>43</v>
      </c>
      <c r="B19" s="309"/>
      <c r="C19" s="309"/>
      <c r="D19" s="327" t="s">
        <v>1326</v>
      </c>
      <c r="E19" s="328"/>
      <c r="F19" s="328"/>
      <c r="G19" s="328"/>
      <c r="H19" s="309"/>
      <c r="I19" s="309"/>
      <c r="J19" s="309"/>
      <c r="K19" s="309"/>
      <c r="L19" s="309"/>
      <c r="M19" s="309"/>
      <c r="N19" s="309"/>
      <c r="O19" s="309"/>
    </row>
    <row r="20" spans="1:15" ht="14.25" customHeight="1">
      <c r="A20" s="309"/>
      <c r="B20" s="309"/>
      <c r="C20" s="309"/>
      <c r="D20" s="309"/>
      <c r="E20" s="309"/>
      <c r="F20" s="309"/>
      <c r="G20" s="309"/>
      <c r="H20" s="309"/>
      <c r="I20" s="309"/>
      <c r="J20" s="309"/>
      <c r="K20" s="309"/>
      <c r="L20" s="309"/>
      <c r="M20" s="309"/>
      <c r="N20" s="309"/>
    </row>
    <row r="21" spans="1:15" ht="14.25" customHeight="1">
      <c r="A21" s="307" t="s">
        <v>44</v>
      </c>
      <c r="B21" s="307"/>
      <c r="C21" s="307"/>
      <c r="D21" s="307"/>
      <c r="E21" s="307"/>
      <c r="F21" s="307"/>
      <c r="G21" s="307"/>
      <c r="H21" s="307"/>
      <c r="I21" s="307"/>
      <c r="J21" s="307"/>
      <c r="K21" s="307"/>
      <c r="L21" s="307"/>
      <c r="M21" s="307"/>
      <c r="N21" s="307"/>
    </row>
    <row r="22" spans="1:15" ht="14.25" customHeight="1">
      <c r="A22" s="307"/>
      <c r="B22" s="1770"/>
      <c r="C22" s="1770"/>
      <c r="D22" s="1770"/>
      <c r="E22" s="1770"/>
      <c r="F22" s="1770"/>
      <c r="G22" s="1770"/>
      <c r="H22" s="1770"/>
      <c r="I22" s="1770"/>
      <c r="J22" s="1770"/>
      <c r="K22" s="1770"/>
      <c r="L22" s="1770"/>
      <c r="M22" s="1770"/>
      <c r="N22" s="1770"/>
    </row>
    <row r="23" spans="1:15" ht="14.25" customHeight="1">
      <c r="A23" s="307"/>
      <c r="B23" s="1770"/>
      <c r="C23" s="1770"/>
      <c r="D23" s="1770"/>
      <c r="E23" s="1770"/>
      <c r="F23" s="1770"/>
      <c r="G23" s="1770"/>
      <c r="H23" s="1770"/>
      <c r="I23" s="1770"/>
      <c r="J23" s="1770"/>
      <c r="K23" s="1770"/>
      <c r="L23" s="1770"/>
      <c r="M23" s="1770"/>
      <c r="N23" s="1770"/>
    </row>
    <row r="24" spans="1:15" ht="14.25" customHeight="1">
      <c r="A24" s="307"/>
      <c r="B24" s="1770"/>
      <c r="C24" s="1770"/>
      <c r="D24" s="1770"/>
      <c r="E24" s="1770"/>
      <c r="F24" s="1770"/>
      <c r="G24" s="1770"/>
      <c r="H24" s="1770"/>
      <c r="I24" s="1770"/>
      <c r="J24" s="1770"/>
      <c r="K24" s="1770"/>
      <c r="L24" s="1770"/>
      <c r="M24" s="1770"/>
      <c r="N24" s="1770"/>
    </row>
    <row r="25" spans="1:15" ht="14.25" customHeight="1">
      <c r="A25" s="307"/>
      <c r="B25" s="307"/>
      <c r="C25" s="307"/>
      <c r="D25" s="307"/>
      <c r="E25" s="307"/>
      <c r="F25" s="307"/>
      <c r="G25" s="307"/>
      <c r="H25" s="307"/>
      <c r="I25" s="307"/>
      <c r="J25" s="307"/>
      <c r="K25" s="307"/>
      <c r="L25" s="307"/>
      <c r="M25" s="307"/>
      <c r="N25" s="307"/>
    </row>
    <row r="26" spans="1:15" ht="14.25" customHeight="1">
      <c r="A26" s="307" t="s">
        <v>73</v>
      </c>
      <c r="B26" s="307"/>
      <c r="C26" s="307"/>
      <c r="E26" s="1800" t="s">
        <v>301</v>
      </c>
      <c r="F26" s="1800"/>
      <c r="G26" s="1800"/>
      <c r="H26" s="1800"/>
      <c r="I26" s="307" t="s">
        <v>75</v>
      </c>
      <c r="J26" s="307"/>
      <c r="K26" s="307"/>
      <c r="L26" s="307"/>
      <c r="M26" s="307"/>
      <c r="N26" s="307"/>
    </row>
    <row r="27" spans="1:15" ht="14.25" customHeight="1">
      <c r="A27" s="307"/>
      <c r="B27" s="307"/>
      <c r="C27" s="307"/>
      <c r="D27" s="307"/>
      <c r="E27" s="307"/>
      <c r="F27" s="307"/>
      <c r="G27" s="195"/>
      <c r="H27" s="307"/>
      <c r="I27" s="307"/>
      <c r="J27" s="307"/>
      <c r="K27" s="307"/>
      <c r="L27" s="307"/>
      <c r="M27" s="307"/>
      <c r="N27" s="307"/>
    </row>
    <row r="28" spans="1:15" ht="24" customHeight="1">
      <c r="A28" s="1272" t="s">
        <v>47</v>
      </c>
      <c r="B28" s="1273"/>
      <c r="C28" s="1273"/>
      <c r="D28" s="1273"/>
      <c r="E28" s="1274"/>
      <c r="F28" s="1272" t="s">
        <v>74</v>
      </c>
      <c r="G28" s="1273"/>
      <c r="H28" s="1273"/>
      <c r="I28" s="1274"/>
      <c r="J28" s="1272" t="s">
        <v>76</v>
      </c>
      <c r="K28" s="1273"/>
      <c r="L28" s="1273"/>
      <c r="M28" s="1273"/>
      <c r="N28" s="1273"/>
      <c r="O28" s="1274"/>
    </row>
    <row r="29" spans="1:15" ht="24" customHeight="1">
      <c r="A29" s="1797" t="s">
        <v>1442</v>
      </c>
      <c r="B29" s="1442"/>
      <c r="C29" s="1442"/>
      <c r="D29" s="1442"/>
      <c r="E29" s="1443"/>
      <c r="F29" s="1798"/>
      <c r="G29" s="1799"/>
      <c r="H29" s="1799"/>
      <c r="I29" s="329" t="s">
        <v>75</v>
      </c>
      <c r="J29" s="1798"/>
      <c r="K29" s="1799"/>
      <c r="L29" s="1799"/>
      <c r="M29" s="1799"/>
      <c r="N29" s="1799"/>
      <c r="O29" s="330" t="s">
        <v>75</v>
      </c>
    </row>
    <row r="30" spans="1:15" ht="24" customHeight="1">
      <c r="A30" s="1797" t="s">
        <v>1443</v>
      </c>
      <c r="B30" s="970"/>
      <c r="C30" s="970"/>
      <c r="D30" s="970"/>
      <c r="E30" s="971"/>
      <c r="F30" s="1798"/>
      <c r="G30" s="1799"/>
      <c r="H30" s="1799"/>
      <c r="I30" s="329" t="s">
        <v>75</v>
      </c>
      <c r="J30" s="1798"/>
      <c r="K30" s="1799"/>
      <c r="L30" s="1799"/>
      <c r="M30" s="1799"/>
      <c r="N30" s="1799"/>
      <c r="O30" s="330" t="s">
        <v>75</v>
      </c>
    </row>
    <row r="31" spans="1:15" ht="24" customHeight="1">
      <c r="A31" s="1797" t="s">
        <v>1444</v>
      </c>
      <c r="B31" s="970"/>
      <c r="C31" s="970"/>
      <c r="D31" s="970"/>
      <c r="E31" s="971"/>
      <c r="F31" s="1798"/>
      <c r="G31" s="1799"/>
      <c r="H31" s="1799"/>
      <c r="I31" s="329" t="s">
        <v>75</v>
      </c>
      <c r="J31" s="1798"/>
      <c r="K31" s="1799"/>
      <c r="L31" s="1799"/>
      <c r="M31" s="1799"/>
      <c r="N31" s="1799"/>
      <c r="O31" s="330" t="s">
        <v>75</v>
      </c>
    </row>
    <row r="32" spans="1:15" ht="24" customHeight="1">
      <c r="A32" s="1272" t="s">
        <v>48</v>
      </c>
      <c r="B32" s="1273"/>
      <c r="C32" s="1273"/>
      <c r="D32" s="1273"/>
      <c r="E32" s="1274"/>
      <c r="F32" s="1795"/>
      <c r="G32" s="1796"/>
      <c r="H32" s="1796"/>
      <c r="I32" s="329"/>
      <c r="J32" s="1795"/>
      <c r="K32" s="1796"/>
      <c r="L32" s="1796"/>
      <c r="M32" s="1796"/>
      <c r="N32" s="1796"/>
      <c r="O32" s="330"/>
    </row>
    <row r="34" spans="1:1">
      <c r="A34" s="289" t="s">
        <v>1467</v>
      </c>
    </row>
    <row r="35" spans="1:1">
      <c r="A35" s="289" t="s">
        <v>1468</v>
      </c>
    </row>
    <row r="37" spans="1:1">
      <c r="A37" s="289" t="s">
        <v>1469</v>
      </c>
    </row>
    <row r="38" spans="1:1">
      <c r="A38" s="289" t="s">
        <v>1470</v>
      </c>
    </row>
    <row r="40" spans="1:1">
      <c r="A40" s="289" t="s">
        <v>1471</v>
      </c>
    </row>
    <row r="41" spans="1:1">
      <c r="A41" s="289" t="s">
        <v>894</v>
      </c>
    </row>
    <row r="43" spans="1:1">
      <c r="A43" s="289" t="s">
        <v>1472</v>
      </c>
    </row>
    <row r="44" spans="1:1">
      <c r="A44" s="289" t="s">
        <v>1473</v>
      </c>
    </row>
    <row r="45" spans="1:1">
      <c r="A45" s="289" t="s">
        <v>1474</v>
      </c>
    </row>
    <row r="46" spans="1:1">
      <c r="A46" s="289" t="s">
        <v>1466</v>
      </c>
    </row>
  </sheetData>
  <mergeCells count="19">
    <mergeCell ref="A17:O17"/>
    <mergeCell ref="A28:E28"/>
    <mergeCell ref="F28:I28"/>
    <mergeCell ref="J28:O28"/>
    <mergeCell ref="B22:N24"/>
    <mergeCell ref="E26:H26"/>
    <mergeCell ref="A3:P3"/>
    <mergeCell ref="A32:E32"/>
    <mergeCell ref="F32:H32"/>
    <mergeCell ref="J32:N32"/>
    <mergeCell ref="A30:E30"/>
    <mergeCell ref="A31:E31"/>
    <mergeCell ref="F30:H30"/>
    <mergeCell ref="J30:N30"/>
    <mergeCell ref="F31:H31"/>
    <mergeCell ref="J31:N31"/>
    <mergeCell ref="A29:E29"/>
    <mergeCell ref="F29:H29"/>
    <mergeCell ref="J29:N29"/>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T41"/>
  <sheetViews>
    <sheetView view="pageBreakPreview" topLeftCell="A28" zoomScaleNormal="100" zoomScaleSheetLayoutView="100" workbookViewId="0">
      <selection activeCell="A4" sqref="A4:O4"/>
    </sheetView>
  </sheetViews>
  <sheetFormatPr defaultColWidth="5.875" defaultRowHeight="14.25"/>
  <cols>
    <col min="1" max="16384" width="5.875" style="289"/>
  </cols>
  <sheetData>
    <row r="1" spans="1:20">
      <c r="O1" s="290" t="s">
        <v>171</v>
      </c>
    </row>
    <row r="2" spans="1:20">
      <c r="A2" s="289" t="s">
        <v>345</v>
      </c>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304</v>
      </c>
      <c r="B4" s="921"/>
      <c r="C4" s="921"/>
      <c r="D4" s="921"/>
      <c r="E4" s="921"/>
      <c r="F4" s="921"/>
      <c r="G4" s="921"/>
      <c r="H4" s="921"/>
      <c r="I4" s="921"/>
      <c r="J4" s="921"/>
      <c r="K4" s="921"/>
      <c r="L4" s="921"/>
      <c r="M4" s="921"/>
      <c r="N4" s="921"/>
      <c r="O4" s="921"/>
    </row>
    <row r="5" spans="1:20" ht="14.25" customHeight="1">
      <c r="A5" s="189"/>
      <c r="B5" s="189"/>
      <c r="C5" s="189"/>
      <c r="D5" s="189"/>
      <c r="E5" s="189"/>
      <c r="F5" s="189"/>
      <c r="G5" s="189"/>
      <c r="H5" s="189"/>
      <c r="I5" s="189"/>
      <c r="J5" s="189"/>
      <c r="K5" s="189"/>
      <c r="L5" s="189"/>
      <c r="M5" s="189"/>
      <c r="N5" s="189"/>
    </row>
    <row r="7" spans="1:20" ht="24" customHeight="1">
      <c r="A7" s="289" t="s">
        <v>841</v>
      </c>
    </row>
    <row r="8" spans="1:20" ht="24" customHeight="1">
      <c r="A8" s="289" t="s">
        <v>842</v>
      </c>
    </row>
    <row r="9" spans="1:20" ht="24" customHeight="1">
      <c r="A9" s="289" t="s">
        <v>843</v>
      </c>
    </row>
    <row r="10" spans="1:20" ht="14.25" customHeight="1"/>
    <row r="11" spans="1:20" ht="14.25" customHeight="1"/>
    <row r="13" spans="1:20">
      <c r="A13" s="331" t="s">
        <v>1434</v>
      </c>
      <c r="B13" s="295"/>
      <c r="C13" s="295"/>
      <c r="D13" s="295"/>
      <c r="E13" s="295"/>
    </row>
    <row r="15" spans="1:20">
      <c r="L15" s="1801"/>
      <c r="M15" s="1801"/>
      <c r="N15" s="1801"/>
    </row>
    <row r="17" spans="1:15">
      <c r="G17" s="289" t="s">
        <v>1435</v>
      </c>
      <c r="O17" s="290" t="s">
        <v>513</v>
      </c>
    </row>
    <row r="18" spans="1:15">
      <c r="O18" s="290"/>
    </row>
    <row r="19" spans="1:15">
      <c r="O19" s="290"/>
    </row>
    <row r="20" spans="1:15">
      <c r="O20" s="290"/>
    </row>
    <row r="21" spans="1:15">
      <c r="A21" s="949" t="s">
        <v>589</v>
      </c>
      <c r="B21" s="949"/>
      <c r="C21" s="949"/>
      <c r="D21" s="949"/>
      <c r="E21" s="949"/>
      <c r="F21" s="949"/>
      <c r="G21" s="949"/>
      <c r="H21" s="949"/>
      <c r="I21" s="949"/>
      <c r="J21" s="949"/>
      <c r="K21" s="949"/>
      <c r="L21" s="949"/>
      <c r="M21" s="949"/>
      <c r="N21" s="949"/>
      <c r="O21" s="949"/>
    </row>
    <row r="23" spans="1:15">
      <c r="A23" s="333" t="s">
        <v>832</v>
      </c>
      <c r="B23" s="289" t="str">
        <f>入力シート!C1</f>
        <v>令和4年7月10日執行参議院青森県選挙区選出議員選挙</v>
      </c>
      <c r="K23" s="325"/>
    </row>
    <row r="24" spans="1:15">
      <c r="A24" s="333"/>
      <c r="J24" s="305"/>
      <c r="K24" s="305"/>
    </row>
    <row r="26" spans="1:15">
      <c r="A26" s="289" t="s">
        <v>59</v>
      </c>
      <c r="E26" s="306">
        <f>入力シート!C8</f>
        <v>0</v>
      </c>
      <c r="F26" s="280"/>
      <c r="G26" s="280">
        <f>入力シート!C10</f>
        <v>0</v>
      </c>
      <c r="H26" s="290"/>
    </row>
    <row r="27" spans="1:15">
      <c r="E27" s="306"/>
      <c r="F27" s="280"/>
      <c r="G27" s="280"/>
      <c r="H27" s="290"/>
    </row>
    <row r="29" spans="1:15">
      <c r="A29" s="289" t="s">
        <v>78</v>
      </c>
      <c r="E29" s="1802" t="s">
        <v>303</v>
      </c>
      <c r="F29" s="1802"/>
      <c r="G29" s="1802"/>
      <c r="H29" s="295" t="s">
        <v>75</v>
      </c>
    </row>
    <row r="30" spans="1:15" ht="14.25" customHeight="1">
      <c r="A30" s="307"/>
      <c r="B30" s="307"/>
      <c r="C30" s="307"/>
      <c r="D30" s="307"/>
      <c r="E30" s="307"/>
      <c r="F30" s="308"/>
      <c r="G30" s="307"/>
      <c r="H30" s="307"/>
      <c r="I30" s="307"/>
      <c r="J30" s="307"/>
      <c r="K30" s="307"/>
      <c r="L30" s="307"/>
      <c r="M30" s="307"/>
      <c r="N30" s="307"/>
    </row>
    <row r="31" spans="1:15" ht="14.25" customHeight="1">
      <c r="A31" s="307"/>
      <c r="B31" s="307"/>
      <c r="C31" s="307"/>
      <c r="D31" s="307"/>
      <c r="E31" s="307"/>
      <c r="F31" s="308"/>
      <c r="G31" s="307"/>
      <c r="H31" s="307"/>
      <c r="I31" s="307"/>
      <c r="J31" s="307"/>
      <c r="K31" s="307"/>
      <c r="L31" s="307"/>
      <c r="M31" s="307"/>
      <c r="N31" s="307"/>
    </row>
    <row r="32" spans="1:15" ht="14.25" customHeight="1">
      <c r="A32" s="307"/>
      <c r="B32" s="307"/>
      <c r="C32" s="307"/>
      <c r="D32" s="307"/>
      <c r="E32" s="307"/>
      <c r="F32" s="308"/>
      <c r="G32" s="307"/>
      <c r="H32" s="307"/>
      <c r="I32" s="307"/>
      <c r="J32" s="307"/>
      <c r="K32" s="307"/>
      <c r="L32" s="307"/>
      <c r="M32" s="307"/>
      <c r="N32" s="307"/>
    </row>
    <row r="33" spans="1:8">
      <c r="B33" s="296"/>
      <c r="C33" s="147"/>
      <c r="D33" s="147"/>
      <c r="H33" s="280"/>
    </row>
    <row r="34" spans="1:8">
      <c r="A34" s="289" t="s">
        <v>1475</v>
      </c>
      <c r="B34" s="296"/>
      <c r="C34" s="147"/>
      <c r="D34" s="147"/>
      <c r="H34" s="280"/>
    </row>
    <row r="35" spans="1:8">
      <c r="A35" s="289" t="s">
        <v>290</v>
      </c>
      <c r="B35" s="296"/>
      <c r="C35" s="147"/>
      <c r="D35" s="147"/>
    </row>
    <row r="36" spans="1:8">
      <c r="B36" s="296"/>
      <c r="C36" s="147"/>
      <c r="D36" s="147"/>
      <c r="G36" s="280"/>
    </row>
    <row r="37" spans="1:8">
      <c r="A37" s="289" t="s">
        <v>1476</v>
      </c>
      <c r="B37" s="296"/>
      <c r="C37" s="147"/>
      <c r="D37" s="147"/>
    </row>
    <row r="38" spans="1:8" ht="16.5" customHeight="1">
      <c r="A38" s="289" t="s">
        <v>1477</v>
      </c>
    </row>
    <row r="40" spans="1:8">
      <c r="A40" s="289" t="s">
        <v>1478</v>
      </c>
    </row>
    <row r="41" spans="1:8">
      <c r="A41" s="289" t="s">
        <v>1479</v>
      </c>
    </row>
  </sheetData>
  <mergeCells count="5">
    <mergeCell ref="L15:N15"/>
    <mergeCell ref="A21:O21"/>
    <mergeCell ref="E29:G29"/>
    <mergeCell ref="A3:O3"/>
    <mergeCell ref="A4:O4"/>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T47"/>
  <sheetViews>
    <sheetView view="pageBreakPreview" topLeftCell="A28" zoomScaleNormal="100" zoomScaleSheetLayoutView="100" workbookViewId="0">
      <selection activeCell="O11" sqref="O11"/>
    </sheetView>
  </sheetViews>
  <sheetFormatPr defaultColWidth="5.625" defaultRowHeight="14.25"/>
  <cols>
    <col min="1" max="15" width="5.625" style="289"/>
    <col min="16" max="16" width="9" style="289" customWidth="1"/>
    <col min="17" max="16384" width="5.625" style="289"/>
  </cols>
  <sheetData>
    <row r="1" spans="1:20">
      <c r="P1" s="290" t="s">
        <v>159</v>
      </c>
    </row>
    <row r="3" spans="1:20" ht="28.5">
      <c r="A3" s="921" t="s">
        <v>308</v>
      </c>
      <c r="B3" s="921"/>
      <c r="C3" s="921"/>
      <c r="D3" s="921"/>
      <c r="E3" s="921"/>
      <c r="F3" s="921"/>
      <c r="G3" s="921"/>
      <c r="H3" s="921"/>
      <c r="I3" s="921"/>
      <c r="J3" s="921"/>
      <c r="K3" s="921"/>
      <c r="L3" s="921"/>
      <c r="M3" s="921"/>
      <c r="N3" s="921"/>
      <c r="O3" s="921"/>
      <c r="P3" s="921"/>
      <c r="Q3" s="724"/>
      <c r="R3" s="724"/>
      <c r="S3" s="724"/>
      <c r="T3" s="724"/>
    </row>
    <row r="6" spans="1:20">
      <c r="A6" s="289" t="s">
        <v>309</v>
      </c>
      <c r="M6" s="332"/>
      <c r="N6" s="332"/>
      <c r="O6" s="332"/>
    </row>
    <row r="7" spans="1:20">
      <c r="M7" s="332"/>
      <c r="N7" s="332"/>
      <c r="O7" s="332"/>
    </row>
    <row r="8" spans="1:20">
      <c r="M8" s="332"/>
      <c r="N8" s="332"/>
      <c r="O8" s="332"/>
    </row>
    <row r="9" spans="1:20">
      <c r="B9" s="304" t="s">
        <v>1326</v>
      </c>
      <c r="C9" s="304"/>
      <c r="D9" s="304"/>
      <c r="E9" s="303"/>
      <c r="F9" s="303"/>
    </row>
    <row r="10" spans="1:20">
      <c r="B10" s="332"/>
      <c r="C10" s="332"/>
      <c r="D10" s="332"/>
    </row>
    <row r="12" spans="1:20">
      <c r="B12" s="289" t="str">
        <f>入力シート!C1</f>
        <v>令和4年7月10日執行参議院青森県選挙区選出議員選挙</v>
      </c>
      <c r="K12" s="325"/>
      <c r="L12" s="325"/>
    </row>
    <row r="14" spans="1:20">
      <c r="I14" s="290" t="s">
        <v>544</v>
      </c>
      <c r="K14" s="306">
        <f>入力シート!C8</f>
        <v>0</v>
      </c>
      <c r="L14" s="280"/>
      <c r="M14" s="280">
        <f>入力シート!C10</f>
        <v>0</v>
      </c>
    </row>
    <row r="15" spans="1:20">
      <c r="I15" s="290"/>
      <c r="K15" s="306"/>
      <c r="L15" s="280"/>
      <c r="M15" s="280"/>
    </row>
    <row r="16" spans="1:20" ht="14.25" customHeight="1">
      <c r="A16" s="307"/>
      <c r="B16" s="307"/>
      <c r="C16" s="307"/>
      <c r="D16" s="307"/>
      <c r="E16" s="307"/>
      <c r="F16" s="307"/>
      <c r="G16" s="308"/>
      <c r="H16" s="307"/>
      <c r="I16" s="307"/>
      <c r="J16" s="307"/>
      <c r="K16" s="307"/>
      <c r="L16" s="307"/>
      <c r="M16" s="307"/>
      <c r="N16" s="307"/>
      <c r="O16" s="307"/>
    </row>
    <row r="17" spans="1:16" ht="14.25" customHeight="1">
      <c r="A17" s="864" t="s">
        <v>589</v>
      </c>
      <c r="B17" s="864"/>
      <c r="C17" s="864"/>
      <c r="D17" s="864"/>
      <c r="E17" s="864"/>
      <c r="F17" s="864"/>
      <c r="G17" s="864"/>
      <c r="H17" s="864"/>
      <c r="I17" s="864"/>
      <c r="J17" s="864"/>
      <c r="K17" s="864"/>
      <c r="L17" s="864"/>
      <c r="M17" s="864"/>
      <c r="N17" s="864"/>
      <c r="O17" s="864"/>
      <c r="P17" s="864"/>
    </row>
    <row r="18" spans="1:16" ht="14.25" customHeight="1">
      <c r="A18" s="309"/>
      <c r="B18" s="309"/>
      <c r="C18" s="309"/>
      <c r="D18" s="309"/>
      <c r="E18" s="309"/>
      <c r="F18" s="309"/>
      <c r="G18" s="309"/>
      <c r="H18" s="309"/>
      <c r="I18" s="309"/>
      <c r="J18" s="309"/>
      <c r="K18" s="309"/>
      <c r="L18" s="309"/>
      <c r="M18" s="309"/>
      <c r="N18" s="309"/>
      <c r="O18" s="309"/>
    </row>
    <row r="19" spans="1:16" ht="28.5" customHeight="1">
      <c r="A19" s="1813" t="s">
        <v>310</v>
      </c>
      <c r="B19" s="1814"/>
      <c r="C19" s="1814"/>
      <c r="D19" s="1814"/>
      <c r="E19" s="1815"/>
      <c r="F19" s="1616"/>
      <c r="G19" s="1617"/>
      <c r="H19" s="1617"/>
      <c r="I19" s="1617"/>
      <c r="J19" s="1617"/>
      <c r="K19" s="1617"/>
      <c r="L19" s="1617"/>
      <c r="M19" s="1617"/>
      <c r="N19" s="1617"/>
      <c r="O19" s="1617"/>
      <c r="P19" s="334"/>
    </row>
    <row r="20" spans="1:16" ht="28.5" customHeight="1">
      <c r="A20" s="1816" t="s">
        <v>81</v>
      </c>
      <c r="B20" s="1817"/>
      <c r="C20" s="1817"/>
      <c r="D20" s="1817"/>
      <c r="E20" s="1818"/>
      <c r="F20" s="1619"/>
      <c r="G20" s="1620"/>
      <c r="H20" s="1620"/>
      <c r="I20" s="1620"/>
      <c r="J20" s="1620"/>
      <c r="K20" s="1620"/>
      <c r="L20" s="1620"/>
      <c r="M20" s="1620"/>
      <c r="N20" s="1620"/>
      <c r="O20" s="1620"/>
      <c r="P20" s="335"/>
    </row>
    <row r="21" spans="1:16" ht="28.5" customHeight="1">
      <c r="A21" s="1819" t="s">
        <v>82</v>
      </c>
      <c r="B21" s="1820"/>
      <c r="C21" s="1820"/>
      <c r="D21" s="1820"/>
      <c r="E21" s="1821"/>
      <c r="F21" s="1622"/>
      <c r="G21" s="1623"/>
      <c r="H21" s="1623"/>
      <c r="I21" s="1623"/>
      <c r="J21" s="1623"/>
      <c r="K21" s="1623"/>
      <c r="L21" s="1623"/>
      <c r="M21" s="1623"/>
      <c r="N21" s="1623"/>
      <c r="O21" s="1623"/>
      <c r="P21" s="336"/>
    </row>
    <row r="22" spans="1:16" ht="28.5" customHeight="1">
      <c r="A22" s="1803" t="s">
        <v>74</v>
      </c>
      <c r="B22" s="970"/>
      <c r="C22" s="970"/>
      <c r="D22" s="970"/>
      <c r="E22" s="971"/>
      <c r="F22" s="1804"/>
      <c r="G22" s="1805"/>
      <c r="H22" s="1805"/>
      <c r="I22" s="1805"/>
      <c r="J22" s="1805"/>
      <c r="K22" s="1805"/>
      <c r="L22" s="1805"/>
      <c r="M22" s="1805"/>
      <c r="N22" s="1805"/>
      <c r="O22" s="1805"/>
      <c r="P22" s="232" t="s">
        <v>75</v>
      </c>
    </row>
    <row r="23" spans="1:16" ht="28.5" customHeight="1">
      <c r="A23" s="1803" t="s">
        <v>83</v>
      </c>
      <c r="B23" s="970"/>
      <c r="C23" s="970"/>
      <c r="D23" s="970"/>
      <c r="E23" s="971"/>
      <c r="F23" s="1806"/>
      <c r="G23" s="1807"/>
      <c r="H23" s="1807"/>
      <c r="I23" s="1807"/>
      <c r="J23" s="1807"/>
      <c r="K23" s="1807"/>
      <c r="L23" s="1807"/>
      <c r="M23" s="1807"/>
      <c r="N23" s="1807"/>
      <c r="O23" s="1807"/>
      <c r="P23" s="208" t="s">
        <v>2</v>
      </c>
    </row>
    <row r="24" spans="1:16" ht="28.5" customHeight="1">
      <c r="A24" s="1808" t="s">
        <v>683</v>
      </c>
      <c r="B24" s="1809"/>
      <c r="C24" s="1809"/>
      <c r="D24" s="1809"/>
      <c r="E24" s="1810"/>
      <c r="F24" s="1849"/>
      <c r="G24" s="1850"/>
      <c r="H24" s="1850"/>
      <c r="I24" s="1850"/>
      <c r="J24" s="1850"/>
      <c r="K24" s="1850"/>
      <c r="L24" s="1850"/>
      <c r="M24" s="1850"/>
      <c r="N24" s="1850"/>
      <c r="O24" s="1850"/>
      <c r="P24" s="249"/>
    </row>
    <row r="25" spans="1:16" ht="21" customHeight="1">
      <c r="A25" s="236"/>
      <c r="B25" s="236"/>
      <c r="C25" s="236"/>
      <c r="D25" s="236"/>
      <c r="E25" s="236"/>
      <c r="F25" s="236"/>
      <c r="G25" s="236"/>
      <c r="H25" s="236"/>
      <c r="I25" s="236"/>
      <c r="J25" s="236"/>
      <c r="K25" s="236"/>
      <c r="L25" s="236"/>
      <c r="M25" s="236"/>
      <c r="N25" s="236"/>
      <c r="O25" s="236"/>
      <c r="P25" s="236"/>
    </row>
    <row r="26" spans="1:16">
      <c r="A26" s="289" t="s">
        <v>311</v>
      </c>
      <c r="B26" s="216"/>
      <c r="C26" s="216"/>
      <c r="D26" s="216"/>
      <c r="E26" s="216"/>
      <c r="F26" s="216"/>
      <c r="G26" s="216"/>
      <c r="H26" s="216"/>
      <c r="I26" s="216"/>
      <c r="J26" s="216"/>
      <c r="K26" s="216"/>
      <c r="L26" s="216"/>
      <c r="M26" s="216"/>
      <c r="N26" s="216"/>
      <c r="O26" s="216"/>
      <c r="P26" s="216"/>
    </row>
    <row r="27" spans="1:16">
      <c r="A27" s="289" t="s">
        <v>1302</v>
      </c>
    </row>
    <row r="28" spans="1:16">
      <c r="A28" s="289" t="s">
        <v>313</v>
      </c>
    </row>
    <row r="29" spans="1:16">
      <c r="A29" s="289" t="s">
        <v>312</v>
      </c>
    </row>
    <row r="30" spans="1:16">
      <c r="A30" s="289" t="s">
        <v>314</v>
      </c>
    </row>
    <row r="31" spans="1:16">
      <c r="A31" s="289" t="s">
        <v>315</v>
      </c>
    </row>
    <row r="32" spans="1:16">
      <c r="A32" s="289" t="s">
        <v>305</v>
      </c>
    </row>
    <row r="33" spans="1:10">
      <c r="A33" s="289" t="s">
        <v>306</v>
      </c>
    </row>
    <row r="34" spans="1:10">
      <c r="A34" s="289" t="s">
        <v>1295</v>
      </c>
    </row>
    <row r="35" spans="1:10">
      <c r="A35" s="289" t="s">
        <v>85</v>
      </c>
    </row>
    <row r="36" spans="1:10">
      <c r="A36" s="289" t="s">
        <v>316</v>
      </c>
    </row>
    <row r="38" spans="1:10">
      <c r="C38" s="289" t="s">
        <v>1480</v>
      </c>
    </row>
    <row r="41" spans="1:10">
      <c r="B41" s="289" t="s">
        <v>317</v>
      </c>
    </row>
    <row r="43" spans="1:10">
      <c r="C43" s="307" t="s">
        <v>1481</v>
      </c>
      <c r="D43" s="307"/>
      <c r="E43" s="307"/>
      <c r="F43" s="307"/>
      <c r="G43" s="307"/>
      <c r="H43" s="307"/>
      <c r="I43" s="307"/>
    </row>
    <row r="44" spans="1:10">
      <c r="C44" s="307"/>
      <c r="D44" s="307"/>
      <c r="E44" s="307"/>
      <c r="F44" s="307"/>
      <c r="G44" s="307"/>
      <c r="H44" s="307"/>
      <c r="I44" s="307"/>
      <c r="J44" s="333" t="s">
        <v>319</v>
      </c>
    </row>
    <row r="45" spans="1:10">
      <c r="E45" s="289" t="s">
        <v>318</v>
      </c>
    </row>
    <row r="47" spans="1:10">
      <c r="B47" s="289" t="s">
        <v>307</v>
      </c>
      <c r="C47" s="280" t="s">
        <v>320</v>
      </c>
    </row>
  </sheetData>
  <mergeCells count="12">
    <mergeCell ref="F23:O23"/>
    <mergeCell ref="F22:O22"/>
    <mergeCell ref="F24:O24"/>
    <mergeCell ref="A24:E24"/>
    <mergeCell ref="A22:E22"/>
    <mergeCell ref="A23:E23"/>
    <mergeCell ref="A3:P3"/>
    <mergeCell ref="A17:P17"/>
    <mergeCell ref="A19:E19"/>
    <mergeCell ref="A20:E20"/>
    <mergeCell ref="A21:E21"/>
    <mergeCell ref="F19:O21"/>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drawing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T41"/>
  <sheetViews>
    <sheetView view="pageBreakPreview" topLeftCell="A25" zoomScaleNormal="100" zoomScaleSheetLayoutView="100" workbookViewId="0">
      <selection activeCell="D20" sqref="D20:F20"/>
    </sheetView>
  </sheetViews>
  <sheetFormatPr defaultColWidth="5.875" defaultRowHeight="14.25"/>
  <cols>
    <col min="1" max="14" width="5.875" style="289" customWidth="1"/>
    <col min="15" max="15" width="6.75" style="289" customWidth="1"/>
    <col min="16" max="16" width="4.625" style="289" customWidth="1"/>
    <col min="17" max="16384" width="5.875" style="289"/>
  </cols>
  <sheetData>
    <row r="1" spans="1:20">
      <c r="O1" s="290" t="s">
        <v>160</v>
      </c>
    </row>
    <row r="3" spans="1:20" ht="28.5">
      <c r="A3" s="921" t="s">
        <v>18</v>
      </c>
      <c r="B3" s="921"/>
      <c r="C3" s="921"/>
      <c r="D3" s="921"/>
      <c r="E3" s="921"/>
      <c r="F3" s="921"/>
      <c r="G3" s="921"/>
      <c r="H3" s="921"/>
      <c r="I3" s="921"/>
      <c r="J3" s="921"/>
      <c r="K3" s="921"/>
      <c r="L3" s="921"/>
      <c r="M3" s="921"/>
      <c r="N3" s="921"/>
      <c r="O3" s="921"/>
      <c r="P3" s="724"/>
      <c r="Q3" s="724"/>
      <c r="R3" s="724"/>
      <c r="S3" s="724"/>
      <c r="T3" s="724"/>
    </row>
    <row r="4" spans="1:20" ht="21" customHeight="1">
      <c r="A4" s="949" t="s">
        <v>325</v>
      </c>
      <c r="B4" s="949"/>
      <c r="C4" s="949"/>
      <c r="D4" s="949"/>
      <c r="E4" s="949"/>
      <c r="F4" s="949"/>
      <c r="G4" s="949"/>
      <c r="H4" s="949"/>
      <c r="I4" s="949"/>
      <c r="J4" s="949"/>
      <c r="K4" s="949"/>
      <c r="L4" s="949"/>
      <c r="M4" s="949"/>
      <c r="N4" s="949"/>
      <c r="O4" s="949"/>
    </row>
    <row r="5" spans="1:20" ht="21" customHeight="1">
      <c r="K5" s="1658" t="s">
        <v>1420</v>
      </c>
      <c r="L5" s="1658"/>
      <c r="M5" s="1658"/>
      <c r="N5" s="1658"/>
      <c r="O5" s="1658"/>
    </row>
    <row r="6" spans="1:20">
      <c r="L6" s="332"/>
      <c r="M6" s="332"/>
      <c r="N6" s="332"/>
    </row>
    <row r="7" spans="1:20" ht="21" customHeight="1">
      <c r="A7" s="289" t="s">
        <v>20</v>
      </c>
      <c r="B7" s="332"/>
      <c r="C7" s="332"/>
      <c r="D7" s="332"/>
    </row>
    <row r="8" spans="1:20">
      <c r="B8" s="332"/>
      <c r="C8" s="332"/>
      <c r="D8" s="332"/>
    </row>
    <row r="9" spans="1:20">
      <c r="B9" s="332"/>
      <c r="C9" s="332"/>
      <c r="D9" s="332"/>
    </row>
    <row r="10" spans="1:20" ht="21" customHeight="1">
      <c r="B10" s="332"/>
      <c r="C10" s="332"/>
      <c r="D10" s="332"/>
      <c r="E10" s="289" t="s">
        <v>275</v>
      </c>
      <c r="I10" s="1426"/>
      <c r="J10" s="1426"/>
      <c r="K10" s="1426"/>
      <c r="L10" s="1426"/>
      <c r="M10" s="1426"/>
      <c r="N10" s="1426"/>
    </row>
    <row r="11" spans="1:20" ht="21" customHeight="1">
      <c r="B11" s="332"/>
      <c r="C11" s="332"/>
      <c r="D11" s="332"/>
      <c r="E11" s="289" t="s">
        <v>321</v>
      </c>
      <c r="I11" s="1426"/>
      <c r="J11" s="1426"/>
      <c r="K11" s="1426"/>
      <c r="L11" s="1426"/>
      <c r="M11" s="1426"/>
      <c r="N11" s="1426"/>
      <c r="O11" s="290"/>
    </row>
    <row r="12" spans="1:20" ht="21" customHeight="1">
      <c r="B12" s="332"/>
      <c r="C12" s="332"/>
      <c r="D12" s="332"/>
      <c r="E12" s="289" t="s">
        <v>322</v>
      </c>
      <c r="G12" s="295"/>
      <c r="H12" s="295"/>
      <c r="I12" s="1426"/>
      <c r="J12" s="1426"/>
      <c r="K12" s="1426"/>
      <c r="L12" s="1426"/>
      <c r="M12" s="1426"/>
      <c r="N12" s="1426"/>
    </row>
    <row r="13" spans="1:20" ht="21" customHeight="1">
      <c r="B13" s="332"/>
      <c r="C13" s="332"/>
      <c r="D13" s="332"/>
      <c r="E13" s="289" t="s">
        <v>21</v>
      </c>
      <c r="G13" s="295"/>
      <c r="H13" s="295"/>
      <c r="I13" s="1854"/>
      <c r="J13" s="1854"/>
      <c r="K13" s="1854"/>
      <c r="L13" s="1854"/>
      <c r="M13" s="1854"/>
      <c r="N13" s="1854"/>
    </row>
    <row r="14" spans="1:20">
      <c r="B14" s="332"/>
      <c r="C14" s="332"/>
      <c r="D14" s="332"/>
    </row>
    <row r="15" spans="1:20">
      <c r="A15" s="289" t="s">
        <v>844</v>
      </c>
      <c r="B15" s="332"/>
      <c r="C15" s="332"/>
      <c r="D15" s="332"/>
    </row>
    <row r="16" spans="1:20">
      <c r="A16" s="289" t="s">
        <v>845</v>
      </c>
      <c r="B16" s="332"/>
      <c r="C16" s="332"/>
      <c r="D16" s="332"/>
    </row>
    <row r="17" spans="1:15">
      <c r="B17" s="332"/>
      <c r="C17" s="332"/>
      <c r="D17" s="332"/>
    </row>
    <row r="18" spans="1:15">
      <c r="A18" s="864" t="s">
        <v>589</v>
      </c>
      <c r="B18" s="864"/>
      <c r="C18" s="864"/>
      <c r="D18" s="864"/>
      <c r="E18" s="864"/>
      <c r="F18" s="864"/>
      <c r="G18" s="864"/>
      <c r="H18" s="864"/>
      <c r="I18" s="864"/>
      <c r="J18" s="864"/>
      <c r="K18" s="864"/>
      <c r="L18" s="864"/>
      <c r="M18" s="864"/>
      <c r="N18" s="864"/>
      <c r="O18" s="864"/>
    </row>
    <row r="19" spans="1:15">
      <c r="B19" s="332"/>
      <c r="C19" s="332"/>
      <c r="D19" s="332"/>
    </row>
    <row r="20" spans="1:15" ht="26.25" customHeight="1">
      <c r="A20" s="289" t="s">
        <v>23</v>
      </c>
      <c r="B20" s="332"/>
      <c r="C20" s="332"/>
      <c r="D20" s="1855">
        <f>公営１７別紙内訳!Q13</f>
        <v>802100</v>
      </c>
      <c r="E20" s="1855"/>
      <c r="F20" s="1855"/>
      <c r="G20" s="146" t="s">
        <v>2</v>
      </c>
    </row>
    <row r="21" spans="1:15">
      <c r="B21" s="332"/>
      <c r="C21" s="332"/>
      <c r="D21" s="332"/>
    </row>
    <row r="22" spans="1:15" ht="21" customHeight="1">
      <c r="A22" s="289" t="s">
        <v>24</v>
      </c>
      <c r="B22" s="332"/>
      <c r="C22" s="332"/>
      <c r="D22" s="332"/>
    </row>
    <row r="23" spans="1:15" ht="21" customHeight="1">
      <c r="A23" s="289" t="s">
        <v>25</v>
      </c>
      <c r="B23" s="332"/>
      <c r="C23" s="332"/>
      <c r="D23" s="332"/>
    </row>
    <row r="25" spans="1:15" ht="21" customHeight="1">
      <c r="A25" s="333" t="s">
        <v>323</v>
      </c>
      <c r="B25" s="289" t="str">
        <f>入力シート!C1</f>
        <v>令和4年7月10日執行参議院青森県選挙区選出議員選挙</v>
      </c>
      <c r="K25" s="305"/>
    </row>
    <row r="27" spans="1:15" ht="21" customHeight="1">
      <c r="A27" s="289" t="s">
        <v>26</v>
      </c>
      <c r="E27" s="306">
        <f>入力シート!C8</f>
        <v>0</v>
      </c>
      <c r="F27" s="280"/>
      <c r="G27" s="280">
        <f>入力シート!C10</f>
        <v>0</v>
      </c>
    </row>
    <row r="28" spans="1:15" ht="14.25" customHeight="1">
      <c r="A28" s="307"/>
      <c r="B28" s="307"/>
      <c r="C28" s="307"/>
      <c r="D28" s="307"/>
      <c r="E28" s="307"/>
      <c r="F28" s="308"/>
      <c r="G28" s="307"/>
      <c r="H28" s="307"/>
      <c r="I28" s="307"/>
      <c r="J28" s="307"/>
      <c r="K28" s="307"/>
      <c r="L28" s="307"/>
      <c r="M28" s="307"/>
      <c r="N28" s="307"/>
    </row>
    <row r="29" spans="1:15" ht="21" customHeight="1">
      <c r="A29" s="307" t="s">
        <v>267</v>
      </c>
      <c r="B29" s="307"/>
      <c r="C29" s="307"/>
      <c r="D29" s="307"/>
      <c r="E29" s="218"/>
      <c r="F29" s="337"/>
      <c r="G29" s="311"/>
      <c r="H29" s="311"/>
      <c r="I29" s="218"/>
      <c r="J29" s="311"/>
      <c r="K29" s="311"/>
      <c r="L29" s="307"/>
      <c r="M29" s="307"/>
      <c r="N29" s="307"/>
    </row>
    <row r="30" spans="1:15" ht="24" customHeight="1">
      <c r="A30" s="307"/>
      <c r="B30" s="1797" t="s">
        <v>268</v>
      </c>
      <c r="C30" s="1442"/>
      <c r="D30" s="1443"/>
      <c r="E30" s="1862"/>
      <c r="F30" s="1863"/>
      <c r="G30" s="1863"/>
      <c r="H30" s="1864"/>
      <c r="I30" s="1447" t="s">
        <v>272</v>
      </c>
      <c r="J30" s="1868"/>
      <c r="K30" s="1862"/>
      <c r="L30" s="1863"/>
      <c r="M30" s="1863"/>
      <c r="N30" s="1864"/>
    </row>
    <row r="31" spans="1:15" ht="24" customHeight="1">
      <c r="A31" s="307"/>
      <c r="B31" s="1797" t="s">
        <v>269</v>
      </c>
      <c r="C31" s="1442"/>
      <c r="D31" s="1443"/>
      <c r="E31" s="1865"/>
      <c r="F31" s="1866"/>
      <c r="G31" s="1866"/>
      <c r="H31" s="1867"/>
      <c r="I31" s="1447" t="s">
        <v>273</v>
      </c>
      <c r="J31" s="1868"/>
      <c r="K31" s="1865"/>
      <c r="L31" s="1866"/>
      <c r="M31" s="1866"/>
      <c r="N31" s="1867"/>
    </row>
    <row r="32" spans="1:15" ht="24" customHeight="1">
      <c r="A32" s="307"/>
      <c r="B32" s="1797" t="s">
        <v>270</v>
      </c>
      <c r="C32" s="1442"/>
      <c r="D32" s="1443"/>
      <c r="E32" s="1862"/>
      <c r="F32" s="1863"/>
      <c r="G32" s="1863"/>
      <c r="H32" s="1864"/>
      <c r="I32" s="1447" t="s">
        <v>274</v>
      </c>
      <c r="J32" s="1868"/>
      <c r="K32" s="1865"/>
      <c r="L32" s="1866"/>
      <c r="M32" s="1866"/>
      <c r="N32" s="1867"/>
    </row>
    <row r="33" spans="1:15" ht="24" customHeight="1">
      <c r="A33" s="307"/>
      <c r="B33" s="1851" t="s">
        <v>324</v>
      </c>
      <c r="C33" s="1852"/>
      <c r="D33" s="1853"/>
      <c r="E33" s="1856"/>
      <c r="F33" s="1857"/>
      <c r="G33" s="1857"/>
      <c r="H33" s="1857"/>
      <c r="I33" s="1857"/>
      <c r="J33" s="1857"/>
      <c r="K33" s="1857"/>
      <c r="L33" s="1857"/>
      <c r="M33" s="1857"/>
      <c r="N33" s="1858"/>
    </row>
    <row r="34" spans="1:15" ht="24" customHeight="1">
      <c r="A34" s="307"/>
      <c r="B34" s="1834" t="s">
        <v>271</v>
      </c>
      <c r="C34" s="1835"/>
      <c r="D34" s="1836"/>
      <c r="E34" s="1859"/>
      <c r="F34" s="1860"/>
      <c r="G34" s="1860"/>
      <c r="H34" s="1860"/>
      <c r="I34" s="1860"/>
      <c r="J34" s="1860"/>
      <c r="K34" s="1860"/>
      <c r="L34" s="1860"/>
      <c r="M34" s="1860"/>
      <c r="N34" s="1861"/>
    </row>
    <row r="35" spans="1:15" ht="21" customHeight="1">
      <c r="A35" s="307"/>
      <c r="B35" s="307"/>
      <c r="C35" s="307"/>
      <c r="D35" s="307"/>
      <c r="E35" s="218"/>
      <c r="F35" s="337"/>
      <c r="G35" s="311"/>
      <c r="H35" s="311"/>
      <c r="I35" s="311"/>
      <c r="J35" s="311"/>
      <c r="K35" s="311"/>
      <c r="L35" s="307"/>
      <c r="M35" s="307"/>
      <c r="N35" s="307"/>
    </row>
    <row r="36" spans="1:15" ht="21" customHeight="1">
      <c r="A36" s="307"/>
      <c r="B36" s="307"/>
      <c r="C36" s="307"/>
      <c r="D36" s="307"/>
      <c r="E36" s="307"/>
      <c r="F36" s="308"/>
      <c r="G36" s="307"/>
      <c r="H36" s="307"/>
      <c r="I36" s="307"/>
      <c r="J36" s="307"/>
      <c r="K36" s="307"/>
      <c r="L36" s="307"/>
      <c r="M36" s="307"/>
      <c r="N36" s="307"/>
    </row>
    <row r="37" spans="1:15" ht="14.25" customHeight="1">
      <c r="A37" s="307"/>
      <c r="B37" s="307"/>
      <c r="C37" s="307"/>
      <c r="D37" s="307"/>
      <c r="E37" s="307"/>
      <c r="F37" s="308"/>
      <c r="G37" s="307"/>
      <c r="H37" s="307"/>
      <c r="I37" s="307"/>
      <c r="J37" s="307"/>
      <c r="K37" s="307"/>
      <c r="L37" s="307"/>
      <c r="M37" s="307"/>
      <c r="N37" s="307"/>
    </row>
    <row r="38" spans="1:15" ht="21" customHeight="1">
      <c r="A38" s="307"/>
      <c r="B38" s="307"/>
      <c r="C38" s="307"/>
      <c r="D38" s="307"/>
      <c r="E38" s="307"/>
      <c r="F38" s="308"/>
      <c r="G38" s="307"/>
      <c r="H38" s="307"/>
      <c r="I38" s="307"/>
      <c r="J38" s="307"/>
      <c r="K38" s="307"/>
      <c r="L38" s="307"/>
      <c r="M38" s="307"/>
      <c r="N38" s="307"/>
    </row>
    <row r="39" spans="1:15" ht="21" customHeight="1">
      <c r="B39" s="307"/>
      <c r="C39" s="307"/>
      <c r="D39" s="307"/>
      <c r="E39" s="307"/>
      <c r="F39" s="308"/>
      <c r="G39" s="307"/>
      <c r="H39" s="307"/>
      <c r="I39" s="307"/>
      <c r="J39" s="307"/>
      <c r="K39" s="307"/>
      <c r="L39" s="307"/>
      <c r="M39" s="307"/>
      <c r="N39" s="307"/>
    </row>
    <row r="40" spans="1:15" ht="21" customHeight="1">
      <c r="B40" s="309"/>
      <c r="C40" s="309"/>
      <c r="D40" s="309"/>
      <c r="E40" s="309"/>
      <c r="F40" s="309"/>
      <c r="G40" s="309"/>
      <c r="H40" s="309"/>
      <c r="I40" s="309"/>
      <c r="J40" s="309"/>
      <c r="K40" s="309"/>
      <c r="L40" s="309"/>
      <c r="M40" s="309"/>
      <c r="N40" s="309"/>
      <c r="O40" s="309"/>
    </row>
    <row r="41" spans="1:15" ht="21" customHeight="1">
      <c r="A41" s="307"/>
    </row>
  </sheetData>
  <mergeCells count="23">
    <mergeCell ref="B34:D34"/>
    <mergeCell ref="D20:F20"/>
    <mergeCell ref="B30:D30"/>
    <mergeCell ref="E33:N33"/>
    <mergeCell ref="E34:N34"/>
    <mergeCell ref="K30:N30"/>
    <mergeCell ref="K31:N31"/>
    <mergeCell ref="K32:N32"/>
    <mergeCell ref="E31:H31"/>
    <mergeCell ref="E32:H32"/>
    <mergeCell ref="I31:J31"/>
    <mergeCell ref="I32:J32"/>
    <mergeCell ref="E30:H30"/>
    <mergeCell ref="I30:J30"/>
    <mergeCell ref="B31:D31"/>
    <mergeCell ref="B32:D32"/>
    <mergeCell ref="B33:D33"/>
    <mergeCell ref="A3:O3"/>
    <mergeCell ref="A4:O4"/>
    <mergeCell ref="K5:O5"/>
    <mergeCell ref="A18:O18"/>
    <mergeCell ref="I10:N12"/>
    <mergeCell ref="I13:N13"/>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legacyDrawing r:id="rId2"/>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W42"/>
  <sheetViews>
    <sheetView view="pageBreakPreview" zoomScaleNormal="100" zoomScaleSheetLayoutView="100" workbookViewId="0">
      <selection activeCell="I15" sqref="I15"/>
    </sheetView>
  </sheetViews>
  <sheetFormatPr defaultColWidth="5.875" defaultRowHeight="13.5"/>
  <cols>
    <col min="1" max="1" width="5.875" style="216" customWidth="1"/>
    <col min="2" max="2" width="3.5" style="216" bestFit="1" customWidth="1"/>
    <col min="3" max="3" width="7.5" style="216" bestFit="1" customWidth="1"/>
    <col min="4" max="4" width="3.5" style="216" customWidth="1"/>
    <col min="5" max="5" width="7.5" style="216" customWidth="1"/>
    <col min="6" max="6" width="3.5" style="216" bestFit="1" customWidth="1"/>
    <col min="7" max="7" width="5.875" style="216" customWidth="1"/>
    <col min="8" max="8" width="3.5" style="216" bestFit="1" customWidth="1"/>
    <col min="9" max="9" width="5.875" style="216" customWidth="1"/>
    <col min="10" max="10" width="3.5" style="216" bestFit="1" customWidth="1"/>
    <col min="11" max="11" width="7.5" style="216" customWidth="1"/>
    <col min="12" max="12" width="3.5" style="216" bestFit="1" customWidth="1"/>
    <col min="13" max="13" width="5.875" style="216" customWidth="1"/>
    <col min="14" max="14" width="3.5" style="216" customWidth="1"/>
    <col min="15" max="15" width="5.875" style="216" customWidth="1"/>
    <col min="16" max="16" width="3.625" style="216" customWidth="1"/>
    <col min="17" max="17" width="7.5" style="216" customWidth="1"/>
    <col min="18" max="18" width="3.5" style="216" customWidth="1"/>
    <col min="19" max="20" width="5.875" style="216"/>
    <col min="21" max="21" width="20.5" style="216" bestFit="1" customWidth="1"/>
    <col min="22" max="22" width="13.875" style="216" bestFit="1" customWidth="1"/>
    <col min="23" max="23" width="6.5" style="216" bestFit="1" customWidth="1"/>
    <col min="24" max="16384" width="5.875" style="216"/>
  </cols>
  <sheetData>
    <row r="1" spans="1:23" ht="14.25">
      <c r="A1" s="289"/>
      <c r="B1" s="289"/>
      <c r="C1" s="289"/>
      <c r="D1" s="289"/>
      <c r="E1" s="289"/>
      <c r="F1" s="289"/>
      <c r="G1" s="289"/>
      <c r="H1" s="289"/>
      <c r="I1" s="289"/>
      <c r="J1" s="289"/>
      <c r="K1" s="289"/>
      <c r="L1" s="289"/>
      <c r="S1" s="290" t="s">
        <v>161</v>
      </c>
    </row>
    <row r="2" spans="1:23" ht="14.25">
      <c r="A2" s="289"/>
      <c r="B2" s="289"/>
      <c r="C2" s="289"/>
      <c r="D2" s="289"/>
      <c r="E2" s="289"/>
      <c r="F2" s="289"/>
      <c r="G2" s="289"/>
      <c r="H2" s="289"/>
      <c r="I2" s="289"/>
      <c r="J2" s="289"/>
      <c r="K2" s="289"/>
      <c r="L2" s="289"/>
      <c r="M2" s="289"/>
    </row>
    <row r="3" spans="1:23" ht="39" customHeight="1">
      <c r="A3" s="921" t="s">
        <v>29</v>
      </c>
      <c r="B3" s="921"/>
      <c r="C3" s="921"/>
      <c r="D3" s="921"/>
      <c r="E3" s="921"/>
      <c r="F3" s="921"/>
      <c r="G3" s="921"/>
      <c r="H3" s="921"/>
      <c r="I3" s="921"/>
      <c r="J3" s="921"/>
      <c r="K3" s="921"/>
      <c r="L3" s="921"/>
      <c r="M3" s="921"/>
      <c r="N3" s="921"/>
      <c r="O3" s="921"/>
      <c r="P3" s="921"/>
      <c r="Q3" s="921"/>
      <c r="R3" s="921"/>
      <c r="S3" s="921"/>
      <c r="T3" s="724"/>
    </row>
    <row r="4" spans="1:23">
      <c r="A4" s="1038"/>
      <c r="B4" s="1038"/>
      <c r="C4" s="1038"/>
      <c r="D4" s="1038"/>
      <c r="E4" s="1038"/>
      <c r="F4" s="1038"/>
      <c r="G4" s="1038"/>
      <c r="H4" s="1038"/>
      <c r="I4" s="1038"/>
      <c r="J4" s="1038"/>
      <c r="K4" s="1038"/>
      <c r="L4" s="1038"/>
      <c r="M4" s="1038"/>
    </row>
    <row r="5" spans="1:23">
      <c r="A5" s="250"/>
      <c r="B5" s="250"/>
      <c r="C5" s="250"/>
      <c r="D5" s="250"/>
      <c r="E5" s="250"/>
      <c r="F5" s="250"/>
      <c r="G5" s="250"/>
      <c r="H5" s="250"/>
      <c r="I5" s="250"/>
      <c r="J5" s="250"/>
      <c r="K5" s="250"/>
      <c r="L5" s="250"/>
      <c r="M5" s="250"/>
    </row>
    <row r="6" spans="1:23">
      <c r="A6" s="250"/>
      <c r="B6" s="250"/>
      <c r="C6" s="250"/>
      <c r="D6" s="250"/>
      <c r="E6" s="250"/>
      <c r="F6" s="250"/>
      <c r="G6" s="250"/>
      <c r="H6" s="250"/>
      <c r="I6" s="250"/>
      <c r="J6" s="250"/>
      <c r="K6" s="250"/>
      <c r="L6" s="250"/>
      <c r="M6" s="250"/>
    </row>
    <row r="7" spans="1:23" ht="24" customHeight="1">
      <c r="A7" s="1840" t="s">
        <v>83</v>
      </c>
      <c r="B7" s="1840"/>
      <c r="C7" s="1840"/>
      <c r="D7" s="1840"/>
      <c r="E7" s="1840"/>
      <c r="F7" s="1840"/>
      <c r="G7" s="1840" t="s">
        <v>99</v>
      </c>
      <c r="H7" s="1840"/>
      <c r="I7" s="1840"/>
      <c r="J7" s="1840"/>
      <c r="K7" s="1840"/>
      <c r="L7" s="1840"/>
      <c r="M7" s="1840" t="s">
        <v>100</v>
      </c>
      <c r="N7" s="1840"/>
      <c r="O7" s="1840"/>
      <c r="P7" s="1840"/>
      <c r="Q7" s="1840"/>
      <c r="R7" s="1840"/>
      <c r="S7" s="302" t="s">
        <v>683</v>
      </c>
    </row>
    <row r="8" spans="1:23" ht="24" customHeight="1">
      <c r="A8" s="1615" t="s">
        <v>88</v>
      </c>
      <c r="B8" s="1480"/>
      <c r="C8" s="1615" t="s">
        <v>89</v>
      </c>
      <c r="D8" s="1481"/>
      <c r="E8" s="1480" t="s">
        <v>90</v>
      </c>
      <c r="F8" s="1481"/>
      <c r="G8" s="1615" t="s">
        <v>88</v>
      </c>
      <c r="H8" s="1480"/>
      <c r="I8" s="1615" t="s">
        <v>89</v>
      </c>
      <c r="J8" s="1481"/>
      <c r="K8" s="1480" t="s">
        <v>90</v>
      </c>
      <c r="L8" s="1481"/>
      <c r="M8" s="1615" t="s">
        <v>88</v>
      </c>
      <c r="N8" s="1480"/>
      <c r="O8" s="1615" t="s">
        <v>89</v>
      </c>
      <c r="P8" s="1481"/>
      <c r="Q8" s="1480" t="s">
        <v>90</v>
      </c>
      <c r="R8" s="1481"/>
      <c r="S8" s="338"/>
      <c r="V8" s="216" t="s">
        <v>167</v>
      </c>
      <c r="W8" s="216" t="s">
        <v>88</v>
      </c>
    </row>
    <row r="9" spans="1:23" ht="24" customHeight="1">
      <c r="A9" s="253" t="s">
        <v>326</v>
      </c>
      <c r="B9" s="254"/>
      <c r="C9" s="253" t="s">
        <v>327</v>
      </c>
      <c r="D9" s="255"/>
      <c r="E9" s="256" t="s">
        <v>328</v>
      </c>
      <c r="F9" s="255"/>
      <c r="G9" s="253" t="s">
        <v>329</v>
      </c>
      <c r="H9" s="254"/>
      <c r="I9" s="253" t="s">
        <v>330</v>
      </c>
      <c r="J9" s="255"/>
      <c r="K9" s="256" t="s">
        <v>331</v>
      </c>
      <c r="L9" s="255"/>
      <c r="M9" s="253" t="s">
        <v>332</v>
      </c>
      <c r="N9" s="254"/>
      <c r="O9" s="253" t="s">
        <v>333</v>
      </c>
      <c r="P9" s="255"/>
      <c r="Q9" s="256" t="s">
        <v>334</v>
      </c>
      <c r="R9" s="255"/>
      <c r="S9" s="339"/>
      <c r="U9" s="216" t="s">
        <v>168</v>
      </c>
      <c r="V9" s="342">
        <v>50000</v>
      </c>
      <c r="W9" s="343">
        <v>7.73</v>
      </c>
    </row>
    <row r="10" spans="1:23" ht="24" customHeight="1">
      <c r="A10" s="257"/>
      <c r="B10" s="258"/>
      <c r="C10" s="257"/>
      <c r="D10" s="259"/>
      <c r="E10" s="258" t="s">
        <v>335</v>
      </c>
      <c r="F10" s="260"/>
      <c r="G10" s="257"/>
      <c r="H10" s="258"/>
      <c r="I10" s="257"/>
      <c r="J10" s="259"/>
      <c r="K10" s="258" t="s">
        <v>336</v>
      </c>
      <c r="L10" s="260"/>
      <c r="M10" s="257"/>
      <c r="N10" s="258"/>
      <c r="O10" s="257"/>
      <c r="P10" s="259"/>
      <c r="Q10" s="258" t="s">
        <v>337</v>
      </c>
      <c r="R10" s="260"/>
      <c r="S10" s="339"/>
    </row>
    <row r="11" spans="1:23" ht="24" customHeight="1">
      <c r="A11" s="206"/>
      <c r="B11" s="262" t="s">
        <v>2</v>
      </c>
      <c r="C11" s="261"/>
      <c r="D11" s="261" t="s">
        <v>75</v>
      </c>
      <c r="E11" s="263"/>
      <c r="F11" s="262" t="s">
        <v>2</v>
      </c>
      <c r="G11" s="261"/>
      <c r="H11" s="261" t="s">
        <v>2</v>
      </c>
      <c r="I11" s="263"/>
      <c r="J11" s="262" t="s">
        <v>75</v>
      </c>
      <c r="K11" s="261"/>
      <c r="L11" s="261" t="s">
        <v>2</v>
      </c>
      <c r="M11" s="263"/>
      <c r="N11" s="262" t="s">
        <v>2</v>
      </c>
      <c r="O11" s="261"/>
      <c r="P11" s="261" t="s">
        <v>75</v>
      </c>
      <c r="Q11" s="263"/>
      <c r="R11" s="262" t="s">
        <v>2</v>
      </c>
      <c r="S11" s="339"/>
      <c r="U11" s="216" t="s">
        <v>169</v>
      </c>
      <c r="V11" s="342">
        <v>130000</v>
      </c>
      <c r="W11" s="343">
        <f>ROUNDUP((386500+5.18*(V11-50000))/V11,2)</f>
        <v>6.17</v>
      </c>
    </row>
    <row r="12" spans="1:23" ht="12" customHeight="1">
      <c r="A12" s="251"/>
      <c r="B12" s="252"/>
      <c r="C12" s="236"/>
      <c r="D12" s="236"/>
      <c r="E12" s="251"/>
      <c r="F12" s="252"/>
      <c r="G12" s="236"/>
      <c r="H12" s="236"/>
      <c r="I12" s="251"/>
      <c r="J12" s="252"/>
      <c r="K12" s="236"/>
      <c r="L12" s="236"/>
      <c r="M12" s="251"/>
      <c r="N12" s="252"/>
      <c r="O12" s="236"/>
      <c r="P12" s="236"/>
      <c r="Q12" s="251"/>
      <c r="R12" s="252"/>
      <c r="S12" s="339"/>
    </row>
    <row r="13" spans="1:23" ht="24" customHeight="1">
      <c r="A13" s="1826">
        <v>8.1999999999999993</v>
      </c>
      <c r="B13" s="1827"/>
      <c r="C13" s="1828">
        <v>130000</v>
      </c>
      <c r="D13" s="1829"/>
      <c r="E13" s="1490">
        <f>A13*C13</f>
        <v>1066000</v>
      </c>
      <c r="F13" s="1491"/>
      <c r="G13" s="1830">
        <f>IF(C13&lt;=50000,"7.73",ROUNDUP((386500+5.18*(C13-50000))/C13,2))</f>
        <v>6.17</v>
      </c>
      <c r="H13" s="1831"/>
      <c r="I13" s="1871">
        <v>130000</v>
      </c>
      <c r="J13" s="1872"/>
      <c r="K13" s="1490">
        <f>G13*I13</f>
        <v>802100</v>
      </c>
      <c r="L13" s="1491"/>
      <c r="M13" s="1869">
        <f>IF(ABS(G13)&gt;ABS(A13),ABS(A13),ABS(G13))</f>
        <v>6.17</v>
      </c>
      <c r="N13" s="1870"/>
      <c r="O13" s="1824">
        <f>IF(C13&gt;I13,I13,C13)</f>
        <v>130000</v>
      </c>
      <c r="P13" s="1825"/>
      <c r="Q13" s="1490">
        <f>M13*O13</f>
        <v>802100</v>
      </c>
      <c r="R13" s="1491"/>
      <c r="S13" s="339"/>
    </row>
    <row r="14" spans="1:23" ht="12" customHeight="1">
      <c r="A14" s="210"/>
      <c r="B14" s="212"/>
      <c r="C14" s="211"/>
      <c r="D14" s="211"/>
      <c r="E14" s="210"/>
      <c r="F14" s="212"/>
      <c r="G14" s="211"/>
      <c r="H14" s="211"/>
      <c r="I14" s="210"/>
      <c r="J14" s="212"/>
      <c r="K14" s="211"/>
      <c r="L14" s="211"/>
      <c r="M14" s="210"/>
      <c r="N14" s="212"/>
      <c r="O14" s="211"/>
      <c r="P14" s="211"/>
      <c r="Q14" s="210"/>
      <c r="R14" s="212"/>
      <c r="S14" s="340"/>
    </row>
    <row r="17" spans="1:14">
      <c r="A17" s="216" t="s">
        <v>1483</v>
      </c>
      <c r="J17" s="264"/>
    </row>
    <row r="18" spans="1:14">
      <c r="A18" s="216" t="s">
        <v>1484</v>
      </c>
      <c r="J18" s="264"/>
    </row>
    <row r="20" spans="1:14">
      <c r="A20" s="216" t="s">
        <v>162</v>
      </c>
    </row>
    <row r="22" spans="1:14">
      <c r="A22" s="216" t="s">
        <v>163</v>
      </c>
    </row>
    <row r="23" spans="1:14">
      <c r="A23" s="216" t="s">
        <v>342</v>
      </c>
      <c r="N23" s="216" t="s">
        <v>1482</v>
      </c>
    </row>
    <row r="25" spans="1:14">
      <c r="A25" s="216" t="s">
        <v>343</v>
      </c>
    </row>
    <row r="27" spans="1:14">
      <c r="B27" s="236"/>
      <c r="C27" s="236" t="s">
        <v>1481</v>
      </c>
      <c r="D27" s="236"/>
      <c r="E27" s="236"/>
      <c r="F27" s="236"/>
      <c r="G27" s="236"/>
    </row>
    <row r="28" spans="1:14">
      <c r="A28" s="236"/>
      <c r="B28" s="236"/>
      <c r="C28" s="236"/>
      <c r="D28" s="236"/>
      <c r="E28" s="236"/>
      <c r="F28" s="236"/>
      <c r="G28" s="236"/>
      <c r="L28" s="216" t="s">
        <v>344</v>
      </c>
    </row>
    <row r="29" spans="1:14">
      <c r="E29" s="216" t="s">
        <v>318</v>
      </c>
    </row>
    <row r="31" spans="1:14">
      <c r="A31" s="216" t="s">
        <v>164</v>
      </c>
    </row>
    <row r="33" spans="1:7">
      <c r="A33" s="216" t="s">
        <v>165</v>
      </c>
    </row>
    <row r="35" spans="1:7">
      <c r="A35" s="216" t="s">
        <v>166</v>
      </c>
    </row>
    <row r="37" spans="1:7">
      <c r="A37" s="216" t="s">
        <v>170</v>
      </c>
    </row>
    <row r="39" spans="1:7">
      <c r="A39" s="216" t="s">
        <v>1485</v>
      </c>
    </row>
    <row r="40" spans="1:7">
      <c r="A40" s="236" t="s">
        <v>1486</v>
      </c>
      <c r="B40" s="236"/>
      <c r="C40" s="236"/>
      <c r="D40" s="236"/>
      <c r="E40" s="236"/>
      <c r="F40" s="236"/>
      <c r="G40" s="236"/>
    </row>
    <row r="41" spans="1:7">
      <c r="A41" s="236" t="s">
        <v>1487</v>
      </c>
      <c r="B41" s="236"/>
      <c r="C41" s="236"/>
      <c r="D41" s="236"/>
      <c r="E41" s="236"/>
      <c r="F41" s="236"/>
      <c r="G41" s="236"/>
    </row>
    <row r="42" spans="1:7">
      <c r="A42" s="216" t="s">
        <v>1488</v>
      </c>
    </row>
  </sheetData>
  <mergeCells count="23">
    <mergeCell ref="Q13:R13"/>
    <mergeCell ref="O13:P13"/>
    <mergeCell ref="M13:N13"/>
    <mergeCell ref="K13:L13"/>
    <mergeCell ref="I13:J13"/>
    <mergeCell ref="C13:D13"/>
    <mergeCell ref="A13:B13"/>
    <mergeCell ref="G13:H13"/>
    <mergeCell ref="E13:F13"/>
    <mergeCell ref="M8:N8"/>
    <mergeCell ref="O8:P8"/>
    <mergeCell ref="Q8:R8"/>
    <mergeCell ref="A8:B8"/>
    <mergeCell ref="C8:D8"/>
    <mergeCell ref="G8:H8"/>
    <mergeCell ref="I8:J8"/>
    <mergeCell ref="K8:L8"/>
    <mergeCell ref="E8:F8"/>
    <mergeCell ref="A3:S3"/>
    <mergeCell ref="A7:F7"/>
    <mergeCell ref="A4:M4"/>
    <mergeCell ref="M7:R7"/>
    <mergeCell ref="G7:L7"/>
  </mergeCells>
  <phoneticPr fontId="3"/>
  <pageMargins left="0.98425196850393704" right="0.39370078740157483" top="0.78740157480314965" bottom="0.78740157480314965" header="0.51181102362204722" footer="0.51181102362204722"/>
  <pageSetup paperSize="9" scale="86" orientation="portrait" blackAndWhite="1" horizontalDpi="200" verticalDpi="200" r:id="rId1"/>
  <headerFooter alignWithMargins="0"/>
  <drawing r:id="rId2"/>
  <legacyDrawing r:id="rId3"/>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T39"/>
  <sheetViews>
    <sheetView view="pageBreakPreview" topLeftCell="A22" zoomScaleNormal="100" zoomScaleSheetLayoutView="100" workbookViewId="0">
      <selection activeCell="S27" sqref="S27"/>
    </sheetView>
  </sheetViews>
  <sheetFormatPr defaultColWidth="5.875" defaultRowHeight="14.25"/>
  <cols>
    <col min="1" max="12" width="5.875" style="289"/>
    <col min="13" max="13" width="8.75" style="289" customWidth="1"/>
    <col min="14" max="14" width="3.375" style="289" customWidth="1"/>
    <col min="15" max="16384" width="5.875" style="289"/>
  </cols>
  <sheetData>
    <row r="1" spans="1:20">
      <c r="O1" s="290" t="s">
        <v>658</v>
      </c>
    </row>
    <row r="3" spans="1:20" ht="28.5">
      <c r="A3" s="921" t="s">
        <v>887</v>
      </c>
      <c r="B3" s="921"/>
      <c r="C3" s="921"/>
      <c r="D3" s="921"/>
      <c r="E3" s="921"/>
      <c r="F3" s="921"/>
      <c r="G3" s="921"/>
      <c r="H3" s="921"/>
      <c r="I3" s="921"/>
      <c r="J3" s="921"/>
      <c r="K3" s="921"/>
      <c r="L3" s="921"/>
      <c r="M3" s="921"/>
      <c r="N3" s="921"/>
      <c r="O3" s="921"/>
      <c r="P3" s="724"/>
      <c r="Q3" s="724"/>
      <c r="R3" s="724"/>
      <c r="S3" s="724"/>
      <c r="T3" s="724"/>
    </row>
    <row r="5" spans="1:20">
      <c r="K5" s="1658" t="s">
        <v>1420</v>
      </c>
      <c r="L5" s="1658"/>
      <c r="M5" s="1658"/>
      <c r="N5" s="1658"/>
      <c r="O5" s="1658"/>
    </row>
    <row r="7" spans="1:20">
      <c r="A7" s="289" t="s">
        <v>613</v>
      </c>
    </row>
    <row r="10" spans="1:20">
      <c r="B10" s="289" t="str">
        <f>入力シート!C1</f>
        <v>令和4年7月10日執行参議院青森県選挙区選出議員選挙</v>
      </c>
      <c r="I10" s="306"/>
      <c r="J10"/>
      <c r="K10" s="325"/>
    </row>
    <row r="12" spans="1:20">
      <c r="H12" s="290" t="s">
        <v>544</v>
      </c>
      <c r="J12" s="280">
        <f>入力シート!C8</f>
        <v>0</v>
      </c>
      <c r="K12" s="280"/>
      <c r="L12" s="280">
        <f>入力シート!C10</f>
        <v>0</v>
      </c>
    </row>
    <row r="13" spans="1:20">
      <c r="H13" s="290"/>
      <c r="J13" s="306"/>
      <c r="K13" s="280"/>
      <c r="L13" s="280"/>
    </row>
    <row r="15" spans="1:20">
      <c r="A15" s="289" t="s">
        <v>888</v>
      </c>
    </row>
    <row r="17" spans="1:15" ht="14.25" customHeight="1">
      <c r="A17" s="307"/>
      <c r="B17" s="307"/>
      <c r="C17" s="307"/>
      <c r="D17" s="307"/>
      <c r="E17" s="307"/>
      <c r="F17" s="308"/>
      <c r="G17" s="307"/>
      <c r="H17" s="307"/>
      <c r="I17" s="307"/>
      <c r="J17" s="307"/>
      <c r="K17" s="307"/>
      <c r="L17" s="307"/>
      <c r="M17" s="307"/>
      <c r="N17" s="307"/>
    </row>
    <row r="18" spans="1:15" ht="14.25" customHeight="1">
      <c r="A18" s="864" t="s">
        <v>589</v>
      </c>
      <c r="B18" s="864"/>
      <c r="C18" s="864"/>
      <c r="D18" s="864"/>
      <c r="E18" s="864"/>
      <c r="F18" s="864"/>
      <c r="G18" s="864"/>
      <c r="H18" s="864"/>
      <c r="I18" s="864"/>
      <c r="J18" s="864"/>
      <c r="K18" s="864"/>
      <c r="L18" s="864"/>
      <c r="M18" s="864"/>
      <c r="N18" s="864"/>
      <c r="O18" s="864"/>
    </row>
    <row r="19" spans="1:15" ht="14.25" customHeight="1">
      <c r="A19" s="309"/>
      <c r="B19" s="309"/>
      <c r="C19" s="309"/>
      <c r="D19" s="309"/>
      <c r="E19" s="309"/>
      <c r="F19" s="309"/>
      <c r="G19" s="309"/>
      <c r="H19" s="309"/>
      <c r="I19" s="309"/>
      <c r="J19" s="309"/>
      <c r="K19" s="309"/>
      <c r="L19" s="309"/>
      <c r="M19" s="309"/>
      <c r="N19" s="309"/>
    </row>
    <row r="20" spans="1:15" ht="14.25" customHeight="1">
      <c r="A20" s="307"/>
      <c r="B20" s="307"/>
      <c r="C20" s="307"/>
      <c r="D20" s="307"/>
      <c r="E20" s="307"/>
      <c r="F20" s="307"/>
      <c r="G20" s="307"/>
      <c r="H20" s="307"/>
      <c r="I20" s="307"/>
      <c r="J20" s="307"/>
      <c r="K20" s="307"/>
      <c r="L20" s="307"/>
      <c r="M20" s="307"/>
      <c r="N20" s="307"/>
    </row>
    <row r="21" spans="1:15" ht="14.25" customHeight="1">
      <c r="A21" s="307"/>
      <c r="B21" s="307"/>
      <c r="C21" s="307"/>
      <c r="D21" s="307"/>
      <c r="E21" s="307"/>
      <c r="F21" s="307"/>
      <c r="G21" s="195"/>
      <c r="H21" s="307"/>
      <c r="I21" s="307"/>
      <c r="J21" s="307"/>
      <c r="K21" s="307"/>
      <c r="L21" s="307"/>
      <c r="M21" s="307"/>
      <c r="N21" s="307"/>
    </row>
    <row r="22" spans="1:15" ht="18" customHeight="1">
      <c r="A22" s="1783" t="s">
        <v>702</v>
      </c>
      <c r="B22" s="1784"/>
      <c r="C22" s="1785"/>
      <c r="D22" s="1790" t="s">
        <v>848</v>
      </c>
      <c r="E22" s="1791"/>
      <c r="F22" s="1791"/>
      <c r="G22" s="1791"/>
      <c r="H22" s="1792"/>
      <c r="I22" s="1783" t="s">
        <v>704</v>
      </c>
      <c r="J22" s="1784"/>
      <c r="K22" s="1784"/>
      <c r="L22" s="1784"/>
      <c r="M22" s="1784"/>
      <c r="N22" s="1785"/>
      <c r="O22" s="1775" t="s">
        <v>683</v>
      </c>
    </row>
    <row r="23" spans="1:15" ht="18" customHeight="1">
      <c r="A23" s="1786"/>
      <c r="B23" s="864"/>
      <c r="C23" s="1279"/>
      <c r="D23" s="1793"/>
      <c r="E23" s="911"/>
      <c r="F23" s="911"/>
      <c r="G23" s="911"/>
      <c r="H23" s="1794"/>
      <c r="I23" s="1787"/>
      <c r="J23" s="1788"/>
      <c r="K23" s="1788"/>
      <c r="L23" s="1788"/>
      <c r="M23" s="1788"/>
      <c r="N23" s="1789"/>
      <c r="O23" s="1776"/>
    </row>
    <row r="24" spans="1:15" ht="18" customHeight="1">
      <c r="A24" s="1786"/>
      <c r="B24" s="864"/>
      <c r="C24" s="1279"/>
      <c r="D24" s="1793"/>
      <c r="E24" s="911"/>
      <c r="F24" s="911"/>
      <c r="G24" s="911"/>
      <c r="H24" s="1794"/>
      <c r="I24" s="1783" t="s">
        <v>889</v>
      </c>
      <c r="J24" s="1784"/>
      <c r="K24" s="1785"/>
      <c r="L24" s="1783" t="s">
        <v>70</v>
      </c>
      <c r="M24" s="1784"/>
      <c r="N24" s="1785"/>
      <c r="O24" s="1776"/>
    </row>
    <row r="25" spans="1:15" ht="18" customHeight="1">
      <c r="A25" s="1787"/>
      <c r="B25" s="1788"/>
      <c r="C25" s="1789"/>
      <c r="D25" s="1793"/>
      <c r="E25" s="911"/>
      <c r="F25" s="911"/>
      <c r="G25" s="911"/>
      <c r="H25" s="1794"/>
      <c r="I25" s="1787"/>
      <c r="J25" s="1788"/>
      <c r="K25" s="1789"/>
      <c r="L25" s="1787"/>
      <c r="M25" s="1788"/>
      <c r="N25" s="1789"/>
      <c r="O25" s="1777"/>
    </row>
    <row r="26" spans="1:15" ht="22.5" customHeight="1">
      <c r="A26" s="310"/>
      <c r="B26" s="311"/>
      <c r="C26" s="312"/>
      <c r="D26" s="1766"/>
      <c r="E26" s="1767"/>
      <c r="F26" s="1767"/>
      <c r="G26" s="1767"/>
      <c r="H26" s="1768"/>
      <c r="I26" s="313"/>
      <c r="J26" s="314"/>
      <c r="K26" s="315"/>
      <c r="L26" s="313"/>
      <c r="M26" s="314"/>
      <c r="N26" s="315"/>
      <c r="O26" s="1775"/>
    </row>
    <row r="27" spans="1:15" ht="22.5" customHeight="1">
      <c r="A27" s="1566" t="s">
        <v>1413</v>
      </c>
      <c r="B27" s="1567"/>
      <c r="C27" s="1568"/>
      <c r="D27" s="1769"/>
      <c r="E27" s="1770"/>
      <c r="F27" s="1770"/>
      <c r="G27" s="1770"/>
      <c r="H27" s="1771"/>
      <c r="I27" s="1778"/>
      <c r="J27" s="1779"/>
      <c r="K27" s="1780"/>
      <c r="L27" s="1781"/>
      <c r="M27" s="1782"/>
      <c r="N27" s="316" t="s">
        <v>2</v>
      </c>
      <c r="O27" s="1776"/>
    </row>
    <row r="28" spans="1:15" ht="22.5" customHeight="1">
      <c r="A28" s="317"/>
      <c r="B28" s="318"/>
      <c r="C28" s="319"/>
      <c r="D28" s="1772"/>
      <c r="E28" s="1773"/>
      <c r="F28" s="1773"/>
      <c r="G28" s="1773"/>
      <c r="H28" s="1774"/>
      <c r="I28" s="320"/>
      <c r="J28" s="321"/>
      <c r="K28" s="322"/>
      <c r="L28" s="320"/>
      <c r="M28" s="321"/>
      <c r="N28" s="322"/>
      <c r="O28" s="1777"/>
    </row>
    <row r="29" spans="1:15">
      <c r="A29" s="307"/>
      <c r="B29" s="307"/>
      <c r="C29" s="307"/>
      <c r="D29" s="307"/>
      <c r="E29" s="307"/>
      <c r="F29" s="307"/>
      <c r="G29" s="307"/>
      <c r="H29" s="307"/>
      <c r="I29" s="307"/>
      <c r="J29" s="307"/>
      <c r="K29" s="307"/>
      <c r="L29" s="307"/>
      <c r="M29" s="307"/>
      <c r="N29" s="307"/>
    </row>
    <row r="30" spans="1:15" s="293" customFormat="1" ht="14.25" customHeight="1">
      <c r="B30" s="323"/>
      <c r="C30" s="161"/>
      <c r="D30" s="161"/>
    </row>
    <row r="31" spans="1:15">
      <c r="A31" s="289" t="s">
        <v>1436</v>
      </c>
      <c r="B31" s="296"/>
      <c r="C31" s="147"/>
      <c r="D31" s="147"/>
    </row>
    <row r="32" spans="1:15">
      <c r="A32" s="289" t="s">
        <v>1437</v>
      </c>
      <c r="B32" s="296"/>
      <c r="C32" s="147"/>
      <c r="D32" s="147"/>
    </row>
    <row r="33" spans="1:8">
      <c r="A33" s="289" t="s">
        <v>1438</v>
      </c>
      <c r="B33" s="296"/>
      <c r="C33" s="147"/>
      <c r="D33" s="147"/>
    </row>
    <row r="34" spans="1:8">
      <c r="A34" s="289" t="s">
        <v>1439</v>
      </c>
      <c r="B34" s="296"/>
      <c r="C34" s="147"/>
      <c r="D34" s="147"/>
    </row>
    <row r="35" spans="1:8">
      <c r="A35" s="289" t="s">
        <v>1440</v>
      </c>
      <c r="B35" s="296"/>
      <c r="C35" s="147"/>
      <c r="D35" s="147"/>
      <c r="H35" s="280"/>
    </row>
    <row r="36" spans="1:8">
      <c r="B36" s="296"/>
      <c r="C36" s="147"/>
      <c r="D36" s="147"/>
      <c r="H36" s="280"/>
    </row>
    <row r="37" spans="1:8">
      <c r="B37" s="296"/>
      <c r="C37" s="147"/>
      <c r="D37" s="147"/>
    </row>
    <row r="38" spans="1:8">
      <c r="B38" s="296"/>
      <c r="C38" s="147"/>
      <c r="D38" s="147"/>
      <c r="G38" s="280"/>
    </row>
    <row r="39" spans="1:8">
      <c r="B39" s="296"/>
      <c r="C39" s="147"/>
      <c r="D39" s="147"/>
    </row>
  </sheetData>
  <mergeCells count="14">
    <mergeCell ref="A3:O3"/>
    <mergeCell ref="K5:O5"/>
    <mergeCell ref="A18:O18"/>
    <mergeCell ref="A22:C25"/>
    <mergeCell ref="D22:H25"/>
    <mergeCell ref="I22:N23"/>
    <mergeCell ref="O22:O25"/>
    <mergeCell ref="I24:K25"/>
    <mergeCell ref="L24:N25"/>
    <mergeCell ref="D26:H28"/>
    <mergeCell ref="O26:O28"/>
    <mergeCell ref="A27:C27"/>
    <mergeCell ref="I27:K27"/>
    <mergeCell ref="L27:M27"/>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7"/>
  <sheetViews>
    <sheetView view="pageBreakPreview" zoomScaleNormal="100" zoomScaleSheetLayoutView="100" workbookViewId="0">
      <selection activeCell="K32" sqref="K32"/>
    </sheetView>
  </sheetViews>
  <sheetFormatPr defaultColWidth="9" defaultRowHeight="14.25"/>
  <cols>
    <col min="1" max="16384" width="9" style="114"/>
  </cols>
  <sheetData>
    <row r="1" spans="1:9">
      <c r="I1" s="138" t="s">
        <v>535</v>
      </c>
    </row>
    <row r="6" spans="1:9" ht="28.5">
      <c r="A6" s="917" t="s">
        <v>536</v>
      </c>
      <c r="B6" s="917"/>
      <c r="C6" s="917"/>
      <c r="D6" s="917"/>
      <c r="E6" s="917"/>
      <c r="F6" s="917"/>
      <c r="G6" s="917"/>
      <c r="H6" s="917"/>
      <c r="I6" s="917"/>
    </row>
    <row r="7" spans="1:9" ht="14.25" customHeight="1">
      <c r="A7" s="174"/>
      <c r="B7" s="174"/>
      <c r="C7" s="174"/>
      <c r="D7" s="174"/>
      <c r="E7" s="174"/>
      <c r="F7" s="174"/>
      <c r="G7" s="174"/>
      <c r="H7" s="174"/>
      <c r="I7" s="174"/>
    </row>
    <row r="8" spans="1:9" ht="14.25" customHeight="1">
      <c r="A8" s="174"/>
      <c r="B8" s="174"/>
      <c r="C8" s="174"/>
      <c r="D8" s="174"/>
      <c r="E8" s="174"/>
      <c r="F8" s="174"/>
      <c r="G8" s="174"/>
      <c r="H8" s="174"/>
      <c r="I8" s="174"/>
    </row>
    <row r="9" spans="1:9" ht="14.25" customHeight="1">
      <c r="A9" s="174"/>
      <c r="B9" s="174"/>
      <c r="C9" s="174"/>
      <c r="D9" s="174"/>
      <c r="E9" s="174"/>
      <c r="F9" s="174"/>
      <c r="G9" s="174"/>
      <c r="H9" s="174"/>
      <c r="I9" s="174"/>
    </row>
    <row r="10" spans="1:9">
      <c r="E10" s="114" t="s">
        <v>534</v>
      </c>
      <c r="F10" s="280">
        <f>入力シート!C8</f>
        <v>0</v>
      </c>
      <c r="G10" s="280">
        <f>入力シート!C10</f>
        <v>0</v>
      </c>
    </row>
    <row r="11" spans="1:9">
      <c r="F11" s="216"/>
      <c r="G11" s="216"/>
    </row>
    <row r="12" spans="1:9">
      <c r="F12" s="216"/>
      <c r="G12" s="216"/>
    </row>
    <row r="13" spans="1:9">
      <c r="F13" s="216"/>
      <c r="G13" s="216"/>
    </row>
    <row r="14" spans="1:9">
      <c r="E14" s="114" t="s">
        <v>533</v>
      </c>
      <c r="F14" s="447">
        <f>入力シート!C22</f>
        <v>0</v>
      </c>
      <c r="G14" s="216"/>
    </row>
    <row r="20" spans="1:6" ht="21" customHeight="1">
      <c r="A20" s="114" t="s">
        <v>537</v>
      </c>
    </row>
    <row r="21" spans="1:6" ht="21" customHeight="1"/>
    <row r="22" spans="1:6" ht="21" customHeight="1"/>
    <row r="28" spans="1:6">
      <c r="B28" s="391" t="s">
        <v>1326</v>
      </c>
      <c r="C28" s="265"/>
      <c r="D28" s="143"/>
    </row>
    <row r="29" spans="1:6">
      <c r="B29" s="139"/>
      <c r="C29" s="140"/>
    </row>
    <row r="30" spans="1:6">
      <c r="B30" s="139"/>
      <c r="C30" s="140"/>
    </row>
    <row r="32" spans="1:6">
      <c r="E32" s="138" t="s">
        <v>538</v>
      </c>
      <c r="F32" s="434">
        <f>入力シート!C29</f>
        <v>0</v>
      </c>
    </row>
    <row r="37" spans="5:7">
      <c r="E37" s="138" t="s">
        <v>539</v>
      </c>
      <c r="F37" s="141">
        <f>入力シート!C31</f>
        <v>0</v>
      </c>
      <c r="G37" s="141">
        <f>入力シート!C32</f>
        <v>0</v>
      </c>
    </row>
  </sheetData>
  <mergeCells count="1">
    <mergeCell ref="A6:I6"/>
  </mergeCells>
  <phoneticPr fontId="3"/>
  <pageMargins left="0.78740157480314965" right="0.78740157480314965" top="0.78740157480314965" bottom="0.78740157480314965" header="0.51181102362204722" footer="0.51181102362204722"/>
  <pageSetup paperSize="9" orientation="portrait" horizontalDpi="200" verticalDpi="200" r:id="rId1"/>
  <headerFooter alignWithMargins="0"/>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T46"/>
  <sheetViews>
    <sheetView view="pageBreakPreview" zoomScaleNormal="100" zoomScaleSheetLayoutView="100" workbookViewId="0">
      <selection activeCell="A3" sqref="A3:P3"/>
    </sheetView>
  </sheetViews>
  <sheetFormatPr defaultColWidth="5.875" defaultRowHeight="14.25"/>
  <cols>
    <col min="1" max="8" width="5.875" style="289"/>
    <col min="9" max="9" width="3.5" style="289" bestFit="1" customWidth="1"/>
    <col min="10" max="14" width="5.875" style="289"/>
    <col min="15" max="16" width="4.125" style="289" customWidth="1"/>
    <col min="17" max="16384" width="5.875" style="289"/>
  </cols>
  <sheetData>
    <row r="1" spans="1:20">
      <c r="P1" s="290" t="s">
        <v>661</v>
      </c>
    </row>
    <row r="3" spans="1:20" ht="28.5">
      <c r="A3" s="1873" t="s">
        <v>890</v>
      </c>
      <c r="B3" s="1873"/>
      <c r="C3" s="1873"/>
      <c r="D3" s="1873"/>
      <c r="E3" s="1873"/>
      <c r="F3" s="1873"/>
      <c r="G3" s="1873"/>
      <c r="H3" s="1873"/>
      <c r="I3" s="1873"/>
      <c r="J3" s="1873"/>
      <c r="K3" s="1873"/>
      <c r="L3" s="1873"/>
      <c r="M3" s="1873"/>
      <c r="N3" s="1873"/>
      <c r="O3" s="1873"/>
      <c r="P3" s="1873"/>
      <c r="Q3" s="724"/>
      <c r="R3" s="724"/>
      <c r="S3" s="724"/>
      <c r="T3" s="724"/>
    </row>
    <row r="5" spans="1:20">
      <c r="L5" s="1255" t="s">
        <v>1441</v>
      </c>
      <c r="M5" s="1255"/>
      <c r="N5" s="1255"/>
      <c r="O5" s="1255"/>
      <c r="P5" s="1255"/>
    </row>
    <row r="7" spans="1:20">
      <c r="A7" s="289" t="s">
        <v>613</v>
      </c>
    </row>
    <row r="9" spans="1:20">
      <c r="B9" s="289" t="str">
        <f>入力シート!C1</f>
        <v>令和4年7月10日執行参議院青森県選挙区選出議員選挙</v>
      </c>
      <c r="J9"/>
      <c r="K9"/>
    </row>
    <row r="11" spans="1:20">
      <c r="H11" s="290" t="s">
        <v>544</v>
      </c>
      <c r="J11" s="306">
        <f>入力シート!C8</f>
        <v>0</v>
      </c>
      <c r="K11" s="280"/>
      <c r="L11" s="280">
        <f>入力シート!C10</f>
        <v>0</v>
      </c>
    </row>
    <row r="13" spans="1:20">
      <c r="A13" s="289" t="s">
        <v>1492</v>
      </c>
    </row>
    <row r="14" spans="1:20" ht="14.25" customHeight="1">
      <c r="A14" s="307" t="s">
        <v>1493</v>
      </c>
      <c r="B14" s="307"/>
      <c r="C14" s="307"/>
      <c r="D14" s="307"/>
      <c r="E14" s="307"/>
      <c r="F14" s="308"/>
      <c r="G14" s="307"/>
      <c r="H14" s="307"/>
      <c r="I14" s="307"/>
      <c r="J14" s="307"/>
      <c r="K14" s="307"/>
      <c r="L14" s="307"/>
      <c r="M14" s="307"/>
      <c r="N14" s="307"/>
    </row>
    <row r="15" spans="1:20" ht="14.25" customHeight="1">
      <c r="A15" s="307"/>
      <c r="B15" s="307"/>
      <c r="C15" s="307"/>
      <c r="D15" s="307"/>
      <c r="E15" s="307"/>
      <c r="F15" s="308"/>
      <c r="G15" s="307"/>
      <c r="H15" s="307"/>
      <c r="I15" s="307"/>
      <c r="J15" s="307"/>
      <c r="K15" s="307"/>
      <c r="L15" s="307"/>
      <c r="M15" s="307"/>
      <c r="N15" s="307"/>
    </row>
    <row r="16" spans="1:20" ht="14.25" customHeight="1">
      <c r="A16" s="307"/>
      <c r="B16" s="307"/>
      <c r="C16" s="307"/>
      <c r="D16" s="307"/>
      <c r="E16" s="307"/>
      <c r="F16" s="308"/>
      <c r="G16" s="307"/>
      <c r="H16" s="307"/>
      <c r="I16" s="307"/>
      <c r="J16" s="307"/>
      <c r="K16" s="307"/>
      <c r="L16" s="307"/>
      <c r="M16" s="307"/>
      <c r="N16" s="307"/>
    </row>
    <row r="17" spans="1:15" ht="14.25" customHeight="1">
      <c r="A17" s="864" t="s">
        <v>589</v>
      </c>
      <c r="B17" s="864"/>
      <c r="C17" s="864"/>
      <c r="D17" s="864"/>
      <c r="E17" s="864"/>
      <c r="F17" s="864"/>
      <c r="G17" s="864"/>
      <c r="H17" s="864"/>
      <c r="I17" s="864"/>
      <c r="J17" s="864"/>
      <c r="K17" s="864"/>
      <c r="L17" s="864"/>
      <c r="M17" s="864"/>
      <c r="N17" s="864"/>
      <c r="O17" s="864"/>
    </row>
    <row r="18" spans="1:15" ht="14.25" customHeight="1">
      <c r="A18" s="309"/>
      <c r="B18" s="309"/>
      <c r="C18" s="309"/>
      <c r="D18" s="309"/>
      <c r="E18" s="309"/>
      <c r="F18" s="309"/>
      <c r="G18" s="309"/>
      <c r="H18" s="309"/>
      <c r="I18" s="309"/>
      <c r="J18" s="309"/>
      <c r="K18" s="309"/>
      <c r="L18" s="309"/>
      <c r="M18" s="309"/>
      <c r="N18" s="309"/>
      <c r="O18" s="309"/>
    </row>
    <row r="19" spans="1:15" ht="14.25" customHeight="1">
      <c r="A19" s="326" t="s">
        <v>43</v>
      </c>
      <c r="B19" s="309"/>
      <c r="C19" s="309"/>
      <c r="D19" s="1567" t="s">
        <v>1326</v>
      </c>
      <c r="E19" s="1567"/>
      <c r="F19" s="1567"/>
      <c r="G19" s="1567"/>
      <c r="H19" s="309"/>
      <c r="I19" s="309"/>
      <c r="J19" s="309"/>
      <c r="K19" s="309"/>
      <c r="L19" s="309"/>
      <c r="M19" s="309"/>
      <c r="N19" s="309"/>
      <c r="O19" s="309"/>
    </row>
    <row r="20" spans="1:15" ht="14.25" customHeight="1">
      <c r="A20" s="309"/>
      <c r="B20" s="309"/>
      <c r="C20" s="309"/>
      <c r="D20" s="309"/>
      <c r="E20" s="309"/>
      <c r="F20" s="309"/>
      <c r="G20" s="309"/>
      <c r="H20" s="309"/>
      <c r="I20" s="309"/>
      <c r="J20" s="309"/>
      <c r="K20" s="309"/>
      <c r="L20" s="309"/>
      <c r="M20" s="309"/>
      <c r="N20" s="309"/>
    </row>
    <row r="21" spans="1:15" ht="14.25" customHeight="1">
      <c r="A21" s="307" t="s">
        <v>44</v>
      </c>
      <c r="B21" s="307"/>
      <c r="C21" s="307"/>
      <c r="D21" s="307"/>
      <c r="E21" s="307"/>
      <c r="F21" s="307"/>
      <c r="G21" s="307"/>
      <c r="H21" s="307"/>
      <c r="I21" s="307"/>
      <c r="J21" s="307"/>
      <c r="K21" s="307"/>
      <c r="L21" s="307"/>
      <c r="M21" s="307"/>
      <c r="N21" s="307"/>
    </row>
    <row r="22" spans="1:15" ht="14.25" customHeight="1">
      <c r="A22" s="307"/>
      <c r="B22" s="1770"/>
      <c r="C22" s="1770"/>
      <c r="D22" s="1770"/>
      <c r="E22" s="1770"/>
      <c r="F22" s="1770"/>
      <c r="G22" s="1770"/>
      <c r="H22" s="1770"/>
      <c r="I22" s="1770"/>
      <c r="J22" s="1770"/>
      <c r="K22" s="1770"/>
      <c r="L22" s="1770"/>
      <c r="M22" s="1770"/>
      <c r="N22" s="1770"/>
    </row>
    <row r="23" spans="1:15" ht="14.25" customHeight="1">
      <c r="A23" s="307"/>
      <c r="B23" s="1770"/>
      <c r="C23" s="1770"/>
      <c r="D23" s="1770"/>
      <c r="E23" s="1770"/>
      <c r="F23" s="1770"/>
      <c r="G23" s="1770"/>
      <c r="H23" s="1770"/>
      <c r="I23" s="1770"/>
      <c r="J23" s="1770"/>
      <c r="K23" s="1770"/>
      <c r="L23" s="1770"/>
      <c r="M23" s="1770"/>
      <c r="N23" s="1770"/>
    </row>
    <row r="24" spans="1:15" ht="14.25" customHeight="1">
      <c r="A24" s="307"/>
      <c r="B24" s="1770"/>
      <c r="C24" s="1770"/>
      <c r="D24" s="1770"/>
      <c r="E24" s="1770"/>
      <c r="F24" s="1770"/>
      <c r="G24" s="1770"/>
      <c r="H24" s="1770"/>
      <c r="I24" s="1770"/>
      <c r="J24" s="1770"/>
      <c r="K24" s="1770"/>
      <c r="L24" s="1770"/>
      <c r="M24" s="1770"/>
      <c r="N24" s="1770"/>
    </row>
    <row r="25" spans="1:15" ht="14.25" customHeight="1">
      <c r="A25" s="307"/>
      <c r="B25" s="307"/>
      <c r="C25" s="307"/>
      <c r="D25" s="307"/>
      <c r="E25" s="307"/>
      <c r="F25" s="307"/>
      <c r="G25" s="307"/>
      <c r="H25" s="307"/>
      <c r="I25" s="307"/>
      <c r="J25" s="307"/>
      <c r="K25" s="307"/>
      <c r="L25" s="307"/>
      <c r="M25" s="307"/>
      <c r="N25" s="307"/>
    </row>
    <row r="26" spans="1:15" ht="14.25" customHeight="1">
      <c r="A26" s="307" t="s">
        <v>891</v>
      </c>
      <c r="B26" s="307"/>
      <c r="C26" s="307"/>
      <c r="E26" s="1800" t="s">
        <v>851</v>
      </c>
      <c r="F26" s="1800"/>
      <c r="G26" s="1800"/>
      <c r="H26" s="1800"/>
      <c r="I26" s="307"/>
      <c r="J26" s="307"/>
      <c r="K26" s="307"/>
      <c r="L26" s="307"/>
      <c r="M26" s="307"/>
      <c r="N26" s="307"/>
    </row>
    <row r="27" spans="1:15" ht="14.25" customHeight="1">
      <c r="A27" s="307"/>
      <c r="B27" s="307"/>
      <c r="C27" s="307"/>
      <c r="D27" s="307"/>
      <c r="E27" s="307"/>
      <c r="F27" s="307"/>
      <c r="G27" s="195"/>
      <c r="H27" s="307"/>
      <c r="I27" s="307"/>
      <c r="J27" s="307"/>
      <c r="K27" s="307"/>
      <c r="L27" s="307"/>
      <c r="M27" s="307"/>
      <c r="N27" s="307"/>
    </row>
    <row r="28" spans="1:15" ht="24" customHeight="1">
      <c r="A28" s="1272" t="s">
        <v>47</v>
      </c>
      <c r="B28" s="1273"/>
      <c r="C28" s="1273"/>
      <c r="D28" s="1273"/>
      <c r="E28" s="1274"/>
      <c r="F28" s="1272" t="s">
        <v>892</v>
      </c>
      <c r="G28" s="1273"/>
      <c r="H28" s="1273"/>
      <c r="I28" s="1274"/>
      <c r="J28" s="1272" t="s">
        <v>893</v>
      </c>
      <c r="K28" s="1273"/>
      <c r="L28" s="1273"/>
      <c r="M28" s="1273"/>
      <c r="N28" s="1273"/>
      <c r="O28" s="1274"/>
    </row>
    <row r="29" spans="1:15" ht="24" customHeight="1">
      <c r="A29" s="1797" t="s">
        <v>1489</v>
      </c>
      <c r="B29" s="1442"/>
      <c r="C29" s="1442"/>
      <c r="D29" s="1442"/>
      <c r="E29" s="1443"/>
      <c r="F29" s="1798"/>
      <c r="G29" s="1799"/>
      <c r="H29" s="1799"/>
      <c r="I29" s="329"/>
      <c r="J29" s="1798"/>
      <c r="K29" s="1799"/>
      <c r="L29" s="1799"/>
      <c r="M29" s="1799"/>
      <c r="N29" s="1799"/>
      <c r="O29" s="330"/>
    </row>
    <row r="30" spans="1:15" ht="24" customHeight="1">
      <c r="A30" s="1797" t="s">
        <v>1490</v>
      </c>
      <c r="B30" s="970"/>
      <c r="C30" s="970"/>
      <c r="D30" s="970"/>
      <c r="E30" s="971"/>
      <c r="F30" s="1798"/>
      <c r="G30" s="1799"/>
      <c r="H30" s="1799"/>
      <c r="I30" s="329"/>
      <c r="J30" s="1798"/>
      <c r="K30" s="1799"/>
      <c r="L30" s="1799"/>
      <c r="M30" s="1799"/>
      <c r="N30" s="1799"/>
      <c r="O30" s="330"/>
    </row>
    <row r="31" spans="1:15" ht="24" customHeight="1">
      <c r="A31" s="1797" t="s">
        <v>1491</v>
      </c>
      <c r="B31" s="970"/>
      <c r="C31" s="970"/>
      <c r="D31" s="970"/>
      <c r="E31" s="971"/>
      <c r="F31" s="1798"/>
      <c r="G31" s="1799"/>
      <c r="H31" s="1799"/>
      <c r="I31" s="329"/>
      <c r="J31" s="1798"/>
      <c r="K31" s="1799"/>
      <c r="L31" s="1799"/>
      <c r="M31" s="1799"/>
      <c r="N31" s="1799"/>
      <c r="O31" s="330"/>
    </row>
    <row r="32" spans="1:15" ht="24" customHeight="1">
      <c r="A32" s="1272" t="s">
        <v>48</v>
      </c>
      <c r="B32" s="1273"/>
      <c r="C32" s="1273"/>
      <c r="D32" s="1273"/>
      <c r="E32" s="1274"/>
      <c r="F32" s="1795"/>
      <c r="G32" s="1796"/>
      <c r="H32" s="1796"/>
      <c r="I32" s="329"/>
      <c r="J32" s="1795"/>
      <c r="K32" s="1796"/>
      <c r="L32" s="1796"/>
      <c r="M32" s="1796"/>
      <c r="N32" s="1796"/>
      <c r="O32" s="330"/>
    </row>
    <row r="34" spans="1:1">
      <c r="A34" s="289" t="s">
        <v>1494</v>
      </c>
    </row>
    <row r="35" spans="1:1">
      <c r="A35" s="289" t="s">
        <v>1495</v>
      </c>
    </row>
    <row r="37" spans="1:1">
      <c r="A37" s="289" t="s">
        <v>1496</v>
      </c>
    </row>
    <row r="38" spans="1:1">
      <c r="A38" s="289" t="s">
        <v>944</v>
      </c>
    </row>
    <row r="40" spans="1:1">
      <c r="A40" s="289" t="s">
        <v>1497</v>
      </c>
    </row>
    <row r="41" spans="1:1">
      <c r="A41" s="289" t="s">
        <v>1498</v>
      </c>
    </row>
    <row r="43" spans="1:1">
      <c r="A43" s="289" t="s">
        <v>1499</v>
      </c>
    </row>
    <row r="44" spans="1:1">
      <c r="A44" s="289" t="s">
        <v>1500</v>
      </c>
    </row>
    <row r="45" spans="1:1">
      <c r="A45" s="289" t="s">
        <v>1501</v>
      </c>
    </row>
    <row r="46" spans="1:1">
      <c r="A46" s="289" t="s">
        <v>1502</v>
      </c>
    </row>
  </sheetData>
  <mergeCells count="21">
    <mergeCell ref="E26:H26"/>
    <mergeCell ref="A3:P3"/>
    <mergeCell ref="L5:P5"/>
    <mergeCell ref="A17:O17"/>
    <mergeCell ref="D19:G19"/>
    <mergeCell ref="B22:N24"/>
    <mergeCell ref="A28:E28"/>
    <mergeCell ref="F28:I28"/>
    <mergeCell ref="J28:O28"/>
    <mergeCell ref="A29:E29"/>
    <mergeCell ref="F29:H29"/>
    <mergeCell ref="J29:N29"/>
    <mergeCell ref="A32:E32"/>
    <mergeCell ref="F32:H32"/>
    <mergeCell ref="J32:N32"/>
    <mergeCell ref="A30:E30"/>
    <mergeCell ref="F30:H30"/>
    <mergeCell ref="J30:N30"/>
    <mergeCell ref="A31:E31"/>
    <mergeCell ref="F31:H31"/>
    <mergeCell ref="J31:N31"/>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T41"/>
  <sheetViews>
    <sheetView view="pageBreakPreview" zoomScaleNormal="100" zoomScaleSheetLayoutView="100" workbookViewId="0">
      <selection activeCell="R8" sqref="R8"/>
    </sheetView>
  </sheetViews>
  <sheetFormatPr defaultColWidth="5.875" defaultRowHeight="14.25"/>
  <cols>
    <col min="1" max="16384" width="5.875" style="289"/>
  </cols>
  <sheetData>
    <row r="1" spans="1:20">
      <c r="O1" s="290" t="s">
        <v>458</v>
      </c>
    </row>
    <row r="2" spans="1:20">
      <c r="A2" s="289" t="s">
        <v>345</v>
      </c>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895</v>
      </c>
      <c r="B4" s="921"/>
      <c r="C4" s="921"/>
      <c r="D4" s="921"/>
      <c r="E4" s="921"/>
      <c r="F4" s="921"/>
      <c r="G4" s="921"/>
      <c r="H4" s="921"/>
      <c r="I4" s="921"/>
      <c r="J4" s="921"/>
      <c r="K4" s="921"/>
      <c r="L4" s="921"/>
      <c r="M4" s="921"/>
      <c r="N4" s="921"/>
      <c r="O4" s="921"/>
    </row>
    <row r="5" spans="1:20" ht="14.25" customHeight="1">
      <c r="A5" s="189"/>
      <c r="B5" s="189"/>
      <c r="C5" s="189"/>
      <c r="D5" s="189"/>
      <c r="E5" s="189"/>
      <c r="F5" s="189"/>
      <c r="G5" s="189"/>
      <c r="H5" s="189"/>
      <c r="I5" s="189"/>
      <c r="J5" s="189"/>
      <c r="K5" s="189"/>
      <c r="L5" s="189"/>
      <c r="M5" s="189"/>
      <c r="N5" s="189"/>
    </row>
    <row r="7" spans="1:20" ht="24" customHeight="1">
      <c r="A7" s="289" t="s">
        <v>896</v>
      </c>
    </row>
    <row r="8" spans="1:20" ht="24" customHeight="1">
      <c r="A8" s="289" t="s">
        <v>897</v>
      </c>
    </row>
    <row r="9" spans="1:20" ht="14.25" customHeight="1"/>
    <row r="10" spans="1:20" ht="14.25" customHeight="1"/>
    <row r="12" spans="1:20">
      <c r="A12" s="331" t="s">
        <v>1332</v>
      </c>
      <c r="B12" s="295"/>
      <c r="C12" s="295"/>
      <c r="D12" s="295"/>
      <c r="E12" s="295"/>
    </row>
    <row r="14" spans="1:20">
      <c r="L14" s="1801"/>
      <c r="M14" s="1801"/>
      <c r="N14" s="1801"/>
    </row>
    <row r="16" spans="1:20">
      <c r="G16" s="289" t="s">
        <v>1435</v>
      </c>
      <c r="O16" s="290" t="s">
        <v>1588</v>
      </c>
    </row>
    <row r="17" spans="1:15">
      <c r="O17" s="290"/>
    </row>
    <row r="18" spans="1:15">
      <c r="O18" s="290"/>
    </row>
    <row r="19" spans="1:15">
      <c r="O19" s="290"/>
    </row>
    <row r="20" spans="1:15">
      <c r="A20" s="949" t="s">
        <v>589</v>
      </c>
      <c r="B20" s="949"/>
      <c r="C20" s="949"/>
      <c r="D20" s="949"/>
      <c r="E20" s="949"/>
      <c r="F20" s="949"/>
      <c r="G20" s="949"/>
      <c r="H20" s="949"/>
      <c r="I20" s="949"/>
      <c r="J20" s="949"/>
      <c r="K20" s="949"/>
      <c r="L20" s="949"/>
      <c r="M20" s="949"/>
      <c r="N20" s="949"/>
      <c r="O20" s="949"/>
    </row>
    <row r="22" spans="1:15">
      <c r="A22" s="333" t="s">
        <v>853</v>
      </c>
      <c r="B22" s="280" t="str">
        <f>入力シート!C1</f>
        <v>令和4年7月10日執行参議院青森県選挙区選出議員選挙</v>
      </c>
      <c r="K22"/>
    </row>
    <row r="23" spans="1:15">
      <c r="A23" s="333"/>
      <c r="J23" s="305"/>
      <c r="K23" s="305"/>
    </row>
    <row r="25" spans="1:15">
      <c r="A25" s="333" t="s">
        <v>898</v>
      </c>
      <c r="B25" s="289" t="s">
        <v>856</v>
      </c>
      <c r="E25" s="306">
        <f>入力シート!C8</f>
        <v>0</v>
      </c>
      <c r="F25" s="280"/>
      <c r="G25" s="280">
        <f>入力シート!C10</f>
        <v>0</v>
      </c>
      <c r="H25" s="290"/>
    </row>
    <row r="26" spans="1:15">
      <c r="E26" s="306"/>
      <c r="F26" s="280"/>
      <c r="G26" s="280"/>
      <c r="H26" s="290"/>
    </row>
    <row r="28" spans="1:15">
      <c r="A28" s="333" t="s">
        <v>899</v>
      </c>
      <c r="B28" s="289" t="s">
        <v>901</v>
      </c>
      <c r="E28" s="1802" t="s">
        <v>902</v>
      </c>
      <c r="F28" s="1802"/>
      <c r="G28" s="1802"/>
      <c r="H28" s="295"/>
    </row>
    <row r="29" spans="1:15" ht="14.25" customHeight="1">
      <c r="A29" s="307"/>
      <c r="B29" s="307"/>
      <c r="C29" s="307"/>
      <c r="D29" s="307"/>
      <c r="E29" s="307"/>
      <c r="F29" s="308"/>
      <c r="G29" s="307"/>
      <c r="H29" s="307"/>
      <c r="I29" s="307"/>
      <c r="J29" s="307"/>
      <c r="K29" s="307"/>
      <c r="L29" s="307"/>
      <c r="M29" s="307"/>
      <c r="N29" s="307"/>
    </row>
    <row r="30" spans="1:15" ht="14.25" customHeight="1">
      <c r="A30" s="307"/>
      <c r="B30" s="307"/>
      <c r="C30" s="307"/>
      <c r="D30" s="307"/>
      <c r="E30" s="307"/>
      <c r="F30" s="308"/>
      <c r="G30" s="307"/>
      <c r="H30" s="307"/>
      <c r="I30" s="307"/>
      <c r="J30" s="307"/>
      <c r="K30" s="307"/>
      <c r="L30" s="307"/>
      <c r="M30" s="307"/>
      <c r="N30" s="307"/>
    </row>
    <row r="31" spans="1:15" ht="14.25" customHeight="1">
      <c r="A31" s="307"/>
      <c r="B31" s="307"/>
      <c r="C31" s="307"/>
      <c r="D31" s="307"/>
      <c r="E31" s="307"/>
      <c r="F31" s="308"/>
      <c r="G31" s="307"/>
      <c r="H31" s="307"/>
      <c r="I31" s="307"/>
      <c r="J31" s="307"/>
      <c r="K31" s="307"/>
      <c r="L31" s="307"/>
      <c r="M31" s="307"/>
      <c r="N31" s="307"/>
    </row>
    <row r="32" spans="1:15">
      <c r="B32" s="296"/>
      <c r="C32" s="147"/>
      <c r="D32" s="147"/>
      <c r="H32" s="280"/>
    </row>
    <row r="33" spans="1:8">
      <c r="A33" s="289" t="s">
        <v>1581</v>
      </c>
      <c r="B33" s="296"/>
      <c r="C33" s="147"/>
      <c r="D33" s="147"/>
      <c r="H33" s="280"/>
    </row>
    <row r="34" spans="1:8">
      <c r="A34" s="289" t="s">
        <v>1582</v>
      </c>
      <c r="B34" s="296"/>
      <c r="C34" s="147"/>
      <c r="D34" s="147"/>
    </row>
    <row r="35" spans="1:8">
      <c r="B35" s="296"/>
      <c r="C35" s="147"/>
      <c r="D35" s="147"/>
      <c r="G35" s="280"/>
    </row>
    <row r="36" spans="1:8">
      <c r="A36" s="289" t="s">
        <v>1583</v>
      </c>
      <c r="B36" s="296"/>
      <c r="C36" s="147"/>
      <c r="D36" s="147"/>
    </row>
    <row r="37" spans="1:8">
      <c r="A37" s="289" t="s">
        <v>1584</v>
      </c>
    </row>
    <row r="38" spans="1:8">
      <c r="A38" s="289" t="s">
        <v>1585</v>
      </c>
    </row>
    <row r="40" spans="1:8">
      <c r="A40" s="289" t="s">
        <v>1586</v>
      </c>
    </row>
    <row r="41" spans="1:8">
      <c r="A41" s="289" t="s">
        <v>1587</v>
      </c>
    </row>
  </sheetData>
  <mergeCells count="5">
    <mergeCell ref="A4:O4"/>
    <mergeCell ref="L14:N14"/>
    <mergeCell ref="A20:O20"/>
    <mergeCell ref="E28:G28"/>
    <mergeCell ref="A3:O3"/>
  </mergeCells>
  <phoneticPr fontId="3"/>
  <pageMargins left="0.78740157480314965" right="0.31496062992125984"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T50"/>
  <sheetViews>
    <sheetView view="pageBreakPreview" topLeftCell="A25" zoomScaleNormal="100" zoomScaleSheetLayoutView="100" workbookViewId="0">
      <selection activeCell="U36" sqref="U36"/>
    </sheetView>
  </sheetViews>
  <sheetFormatPr defaultColWidth="5.625" defaultRowHeight="14.25"/>
  <cols>
    <col min="1" max="16384" width="5.625" style="289"/>
  </cols>
  <sheetData>
    <row r="1" spans="1:20">
      <c r="P1" s="290" t="s">
        <v>460</v>
      </c>
    </row>
    <row r="2" spans="1:20">
      <c r="P2" s="290"/>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904</v>
      </c>
      <c r="B4" s="921"/>
      <c r="C4" s="921"/>
      <c r="D4" s="921"/>
      <c r="E4" s="921"/>
      <c r="F4" s="921"/>
      <c r="G4" s="921"/>
      <c r="H4" s="921"/>
      <c r="I4" s="921"/>
      <c r="J4" s="921"/>
      <c r="K4" s="921"/>
      <c r="L4" s="921"/>
      <c r="M4" s="921"/>
      <c r="N4" s="921"/>
      <c r="O4" s="921"/>
      <c r="P4" s="921"/>
    </row>
    <row r="7" spans="1:20">
      <c r="A7" s="289" t="s">
        <v>905</v>
      </c>
      <c r="M7" s="332"/>
      <c r="N7" s="332"/>
      <c r="O7" s="332"/>
    </row>
    <row r="8" spans="1:20">
      <c r="M8" s="332"/>
      <c r="N8" s="332"/>
      <c r="O8" s="332"/>
    </row>
    <row r="9" spans="1:20">
      <c r="M9" s="332"/>
      <c r="N9" s="332"/>
      <c r="O9" s="332"/>
    </row>
    <row r="10" spans="1:20">
      <c r="B10" s="1027" t="s">
        <v>1329</v>
      </c>
      <c r="C10" s="1027"/>
      <c r="D10" s="1027"/>
      <c r="E10" s="1027"/>
      <c r="F10" s="1027"/>
    </row>
    <row r="11" spans="1:20">
      <c r="B11" s="332"/>
      <c r="C11" s="332"/>
      <c r="D11" s="332"/>
    </row>
    <row r="13" spans="1:20">
      <c r="B13" s="289" t="str">
        <f>入力シート!C1</f>
        <v>令和4年7月10日執行参議院青森県選挙区選出議員選挙</v>
      </c>
      <c r="J13"/>
      <c r="K13"/>
      <c r="L13" s="325"/>
    </row>
    <row r="15" spans="1:20">
      <c r="I15" s="290" t="s">
        <v>544</v>
      </c>
      <c r="K15" s="306">
        <f>入力シート!C8</f>
        <v>0</v>
      </c>
      <c r="L15" s="280"/>
      <c r="M15" s="280">
        <f>入力シート!C10</f>
        <v>0</v>
      </c>
    </row>
    <row r="16" spans="1:20">
      <c r="I16" s="290"/>
      <c r="K16" s="306"/>
      <c r="L16" s="280"/>
      <c r="M16" s="280"/>
    </row>
    <row r="17" spans="1:16" ht="14.25" customHeight="1">
      <c r="A17" s="307"/>
      <c r="B17" s="307"/>
      <c r="C17" s="307"/>
      <c r="D17" s="307"/>
      <c r="E17" s="307"/>
      <c r="F17" s="307"/>
      <c r="G17" s="308"/>
      <c r="H17" s="307"/>
      <c r="I17" s="307"/>
      <c r="J17" s="307"/>
      <c r="K17" s="307"/>
      <c r="L17" s="307"/>
      <c r="M17" s="307"/>
      <c r="N17" s="307"/>
      <c r="O17" s="307"/>
    </row>
    <row r="18" spans="1:16" ht="14.25" customHeight="1">
      <c r="A18" s="864" t="s">
        <v>589</v>
      </c>
      <c r="B18" s="864"/>
      <c r="C18" s="864"/>
      <c r="D18" s="864"/>
      <c r="E18" s="864"/>
      <c r="F18" s="864"/>
      <c r="G18" s="864"/>
      <c r="H18" s="864"/>
      <c r="I18" s="864"/>
      <c r="J18" s="864"/>
      <c r="K18" s="864"/>
      <c r="L18" s="864"/>
      <c r="M18" s="864"/>
      <c r="N18" s="864"/>
      <c r="O18" s="864"/>
      <c r="P18" s="864"/>
    </row>
    <row r="19" spans="1:16" ht="14.25" customHeight="1">
      <c r="A19" s="309"/>
      <c r="B19" s="309"/>
      <c r="C19" s="309"/>
      <c r="D19" s="309"/>
      <c r="E19" s="309"/>
      <c r="F19" s="309"/>
      <c r="G19" s="309"/>
      <c r="H19" s="309"/>
      <c r="I19" s="309"/>
      <c r="J19" s="309"/>
      <c r="K19" s="309"/>
      <c r="L19" s="309"/>
      <c r="M19" s="309"/>
      <c r="N19" s="309"/>
      <c r="O19" s="309"/>
    </row>
    <row r="20" spans="1:16" ht="28.5" customHeight="1">
      <c r="A20" s="1813" t="s">
        <v>906</v>
      </c>
      <c r="B20" s="1814"/>
      <c r="C20" s="1814"/>
      <c r="D20" s="1814"/>
      <c r="E20" s="1815"/>
      <c r="F20" s="1616"/>
      <c r="G20" s="1617"/>
      <c r="H20" s="1617"/>
      <c r="I20" s="1617"/>
      <c r="J20" s="1617"/>
      <c r="K20" s="1617"/>
      <c r="L20" s="1617"/>
      <c r="M20" s="1617"/>
      <c r="N20" s="1617"/>
      <c r="O20" s="1617"/>
      <c r="P20" s="334"/>
    </row>
    <row r="21" spans="1:16" ht="28.5" customHeight="1">
      <c r="A21" s="1816" t="s">
        <v>907</v>
      </c>
      <c r="B21" s="1817"/>
      <c r="C21" s="1817"/>
      <c r="D21" s="1817"/>
      <c r="E21" s="1818"/>
      <c r="F21" s="1619"/>
      <c r="G21" s="1620"/>
      <c r="H21" s="1620"/>
      <c r="I21" s="1620"/>
      <c r="J21" s="1620"/>
      <c r="K21" s="1620"/>
      <c r="L21" s="1620"/>
      <c r="M21" s="1620"/>
      <c r="N21" s="1620"/>
      <c r="O21" s="1620"/>
      <c r="P21" s="335"/>
    </row>
    <row r="22" spans="1:16" ht="28.5" customHeight="1">
      <c r="A22" s="1819" t="s">
        <v>908</v>
      </c>
      <c r="B22" s="1820"/>
      <c r="C22" s="1820"/>
      <c r="D22" s="1820"/>
      <c r="E22" s="1821"/>
      <c r="F22" s="1622"/>
      <c r="G22" s="1623"/>
      <c r="H22" s="1623"/>
      <c r="I22" s="1623"/>
      <c r="J22" s="1623"/>
      <c r="K22" s="1623"/>
      <c r="L22" s="1623"/>
      <c r="M22" s="1623"/>
      <c r="N22" s="1623"/>
      <c r="O22" s="1623"/>
      <c r="P22" s="336"/>
    </row>
    <row r="23" spans="1:16" ht="28.5" customHeight="1">
      <c r="A23" s="1803" t="s">
        <v>892</v>
      </c>
      <c r="B23" s="970"/>
      <c r="C23" s="970"/>
      <c r="D23" s="970"/>
      <c r="E23" s="971"/>
      <c r="F23" s="1804"/>
      <c r="G23" s="1805"/>
      <c r="H23" s="1805"/>
      <c r="I23" s="1805"/>
      <c r="J23" s="1805"/>
      <c r="K23" s="1805"/>
      <c r="L23" s="1805"/>
      <c r="M23" s="1805"/>
      <c r="N23" s="1805"/>
      <c r="O23" s="1805"/>
      <c r="P23" s="232"/>
    </row>
    <row r="24" spans="1:16" ht="28.5" customHeight="1">
      <c r="A24" s="1803" t="s">
        <v>83</v>
      </c>
      <c r="B24" s="970"/>
      <c r="C24" s="970"/>
      <c r="D24" s="970"/>
      <c r="E24" s="971"/>
      <c r="F24" s="1806"/>
      <c r="G24" s="1807"/>
      <c r="H24" s="1807"/>
      <c r="I24" s="1807"/>
      <c r="J24" s="1807"/>
      <c r="K24" s="1807"/>
      <c r="L24" s="1807"/>
      <c r="M24" s="1807"/>
      <c r="N24" s="1807"/>
      <c r="O24" s="1807"/>
      <c r="P24" s="208" t="s">
        <v>2</v>
      </c>
    </row>
    <row r="25" spans="1:16" ht="28.5" customHeight="1">
      <c r="A25" s="1808" t="s">
        <v>683</v>
      </c>
      <c r="B25" s="1809"/>
      <c r="C25" s="1809"/>
      <c r="D25" s="1809"/>
      <c r="E25" s="1810"/>
      <c r="F25" s="1849"/>
      <c r="G25" s="1850"/>
      <c r="H25" s="1850"/>
      <c r="I25" s="1850"/>
      <c r="J25" s="1850"/>
      <c r="K25" s="1850"/>
      <c r="L25" s="1850"/>
      <c r="M25" s="1850"/>
      <c r="N25" s="1850"/>
      <c r="O25" s="1850"/>
      <c r="P25" s="249"/>
    </row>
    <row r="26" spans="1:16" ht="21" customHeight="1">
      <c r="A26" s="236"/>
      <c r="B26" s="236"/>
      <c r="C26" s="236"/>
      <c r="D26" s="236"/>
      <c r="E26" s="236"/>
      <c r="F26" s="236"/>
      <c r="G26" s="236"/>
      <c r="H26" s="236"/>
      <c r="I26" s="236"/>
      <c r="J26" s="236"/>
      <c r="K26" s="236"/>
      <c r="L26" s="236"/>
      <c r="M26" s="236"/>
      <c r="N26" s="236"/>
      <c r="O26" s="236"/>
      <c r="P26" s="236"/>
    </row>
    <row r="27" spans="1:16">
      <c r="A27" s="289" t="s">
        <v>1589</v>
      </c>
      <c r="B27" s="216"/>
      <c r="C27" s="216"/>
      <c r="D27" s="216"/>
      <c r="E27" s="216"/>
      <c r="F27" s="216"/>
      <c r="G27" s="216"/>
      <c r="H27" s="216"/>
      <c r="I27" s="216"/>
      <c r="J27" s="216"/>
      <c r="K27" s="216"/>
      <c r="L27" s="216"/>
      <c r="M27" s="216"/>
      <c r="N27" s="216"/>
      <c r="O27" s="216"/>
      <c r="P27" s="216"/>
    </row>
    <row r="28" spans="1:16">
      <c r="A28" s="289" t="s">
        <v>1590</v>
      </c>
    </row>
    <row r="30" spans="1:16">
      <c r="A30" s="289" t="s">
        <v>1591</v>
      </c>
    </row>
    <row r="31" spans="1:16">
      <c r="A31" s="289" t="s">
        <v>423</v>
      </c>
    </row>
    <row r="33" spans="1:10">
      <c r="A33" s="289" t="s">
        <v>1592</v>
      </c>
    </row>
    <row r="34" spans="1:10">
      <c r="A34" s="289" t="s">
        <v>1593</v>
      </c>
    </row>
    <row r="36" spans="1:10">
      <c r="A36" s="289" t="s">
        <v>1594</v>
      </c>
    </row>
    <row r="37" spans="1:10">
      <c r="A37" s="289" t="s">
        <v>1595</v>
      </c>
    </row>
    <row r="38" spans="1:10" ht="9" customHeight="1"/>
    <row r="39" spans="1:10">
      <c r="A39" s="289" t="s">
        <v>917</v>
      </c>
    </row>
    <row r="40" spans="1:10">
      <c r="A40" s="289" t="s">
        <v>85</v>
      </c>
    </row>
    <row r="41" spans="1:10">
      <c r="C41" s="289" t="s">
        <v>1503</v>
      </c>
    </row>
    <row r="46" spans="1:10">
      <c r="C46" s="307"/>
      <c r="D46" s="307"/>
      <c r="E46" s="307"/>
      <c r="F46" s="307"/>
      <c r="G46" s="307"/>
      <c r="H46" s="307"/>
      <c r="I46" s="307"/>
    </row>
    <row r="47" spans="1:10">
      <c r="C47" s="307"/>
      <c r="D47" s="307"/>
      <c r="E47" s="307"/>
      <c r="F47" s="307"/>
      <c r="G47" s="307"/>
      <c r="H47" s="307"/>
      <c r="I47" s="307"/>
      <c r="J47" s="333"/>
    </row>
    <row r="50" spans="3:3">
      <c r="C50" s="280"/>
    </row>
  </sheetData>
  <mergeCells count="14">
    <mergeCell ref="A25:E25"/>
    <mergeCell ref="F25:O25"/>
    <mergeCell ref="A4:P4"/>
    <mergeCell ref="B10:F10"/>
    <mergeCell ref="A18:P18"/>
    <mergeCell ref="A20:E20"/>
    <mergeCell ref="F20:O22"/>
    <mergeCell ref="A21:E21"/>
    <mergeCell ref="A22:E22"/>
    <mergeCell ref="A3:O3"/>
    <mergeCell ref="A23:E23"/>
    <mergeCell ref="F23:O23"/>
    <mergeCell ref="A24:E24"/>
    <mergeCell ref="F24:O24"/>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legacy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T50"/>
  <sheetViews>
    <sheetView view="pageBreakPreview" zoomScaleNormal="100" zoomScaleSheetLayoutView="100" workbookViewId="0">
      <selection activeCell="X43" sqref="X43"/>
    </sheetView>
  </sheetViews>
  <sheetFormatPr defaultColWidth="5.875" defaultRowHeight="14.25"/>
  <cols>
    <col min="1" max="1" width="2.625" style="289" customWidth="1"/>
    <col min="2" max="2" width="5.875" style="289" customWidth="1"/>
    <col min="3" max="3" width="3.5" style="289" customWidth="1"/>
    <col min="4" max="4" width="5.875" style="289" customWidth="1"/>
    <col min="5" max="5" width="3.5" style="289" customWidth="1"/>
    <col min="6" max="6" width="5.875" style="289" customWidth="1"/>
    <col min="7" max="7" width="3.5" style="289" customWidth="1"/>
    <col min="8" max="8" width="5.875" style="289" customWidth="1"/>
    <col min="9" max="9" width="3.5" style="289" customWidth="1"/>
    <col min="10" max="10" width="5.875" style="289" customWidth="1"/>
    <col min="11" max="11" width="3.5" style="289" customWidth="1"/>
    <col min="12" max="12" width="5.875" style="289" customWidth="1"/>
    <col min="13" max="13" width="3.5" style="289" customWidth="1"/>
    <col min="14" max="14" width="5.875" style="289" customWidth="1"/>
    <col min="15" max="15" width="3.5" style="289" customWidth="1"/>
    <col min="16" max="16" width="5.875" style="289" customWidth="1"/>
    <col min="17" max="17" width="3.5" style="289" customWidth="1"/>
    <col min="18" max="18" width="5.875" style="289"/>
    <col min="19" max="19" width="3.5" style="289" customWidth="1"/>
    <col min="20" max="20" width="3.25" style="289" bestFit="1" customWidth="1"/>
    <col min="21" max="21" width="3.5" style="289" customWidth="1"/>
    <col min="22" max="22" width="5.875" style="289"/>
    <col min="23" max="23" width="3.5" style="289" customWidth="1"/>
    <col min="24" max="24" width="5.875" style="289"/>
    <col min="25" max="25" width="3.5" style="289" customWidth="1"/>
    <col min="26" max="26" width="5.875" style="289"/>
    <col min="27" max="27" width="3.5" style="289" customWidth="1"/>
    <col min="28" max="16384" width="5.875" style="289"/>
  </cols>
  <sheetData>
    <row r="1" spans="1:20">
      <c r="T1" s="290" t="s">
        <v>457</v>
      </c>
    </row>
    <row r="2" spans="1:20" ht="28.5">
      <c r="A2" s="921" t="s">
        <v>18</v>
      </c>
      <c r="B2" s="921"/>
      <c r="C2" s="921"/>
      <c r="D2" s="921"/>
      <c r="E2" s="921"/>
      <c r="F2" s="921"/>
      <c r="G2" s="921"/>
      <c r="H2" s="921"/>
      <c r="I2" s="921"/>
      <c r="J2" s="921"/>
      <c r="K2" s="921"/>
      <c r="L2" s="921"/>
      <c r="M2" s="921"/>
      <c r="N2" s="921"/>
      <c r="O2" s="921"/>
      <c r="P2" s="921"/>
      <c r="Q2" s="921"/>
      <c r="R2" s="921"/>
      <c r="S2" s="921"/>
      <c r="T2" s="921"/>
    </row>
    <row r="3" spans="1:20" ht="21" customHeight="1">
      <c r="A3" s="949" t="s">
        <v>918</v>
      </c>
      <c r="B3" s="949"/>
      <c r="C3" s="949"/>
      <c r="D3" s="949"/>
      <c r="E3" s="949"/>
      <c r="F3" s="949"/>
      <c r="G3" s="949"/>
      <c r="H3" s="949"/>
      <c r="I3" s="949"/>
      <c r="J3" s="949"/>
      <c r="K3" s="949"/>
      <c r="L3" s="949"/>
      <c r="M3" s="949"/>
      <c r="N3" s="949"/>
      <c r="O3" s="949"/>
      <c r="P3" s="949"/>
      <c r="Q3" s="949"/>
      <c r="R3" s="949"/>
      <c r="S3" s="949"/>
      <c r="T3" s="949"/>
    </row>
    <row r="4" spans="1:20" ht="21" customHeight="1">
      <c r="M4" s="415"/>
      <c r="N4" s="1848" t="s">
        <v>1337</v>
      </c>
      <c r="O4" s="1848"/>
      <c r="P4" s="1848"/>
      <c r="Q4" s="1848"/>
      <c r="R4" s="1848"/>
      <c r="S4" s="428"/>
      <c r="T4" s="429"/>
    </row>
    <row r="5" spans="1:20" ht="9" customHeight="1">
      <c r="M5" s="332"/>
      <c r="N5" s="332"/>
      <c r="O5" s="332"/>
    </row>
    <row r="6" spans="1:20">
      <c r="A6" s="289" t="s">
        <v>20</v>
      </c>
      <c r="C6" s="332"/>
      <c r="D6" s="332"/>
      <c r="E6" s="332"/>
    </row>
    <row r="7" spans="1:20">
      <c r="C7" s="332"/>
      <c r="D7" s="332"/>
      <c r="E7" s="332"/>
    </row>
    <row r="8" spans="1:20" ht="21" customHeight="1">
      <c r="C8" s="332"/>
      <c r="D8" s="332"/>
      <c r="E8" s="332"/>
      <c r="F8" s="1276" t="s">
        <v>275</v>
      </c>
      <c r="G8" s="1276"/>
      <c r="H8" s="1276"/>
      <c r="I8" s="1276"/>
      <c r="J8" s="1276"/>
      <c r="K8" s="1426"/>
      <c r="L8" s="1426"/>
      <c r="M8" s="1426"/>
      <c r="N8" s="1426"/>
      <c r="O8" s="1426"/>
      <c r="P8" s="1426"/>
      <c r="Q8" s="1426"/>
      <c r="R8" s="1426"/>
    </row>
    <row r="9" spans="1:20" ht="21" customHeight="1">
      <c r="C9" s="332"/>
      <c r="D9" s="332"/>
      <c r="E9" s="332"/>
      <c r="F9" s="1276" t="s">
        <v>919</v>
      </c>
      <c r="G9" s="1276"/>
      <c r="H9" s="1276"/>
      <c r="I9" s="1276"/>
      <c r="J9" s="1276"/>
      <c r="K9" s="1426"/>
      <c r="L9" s="1426"/>
      <c r="M9" s="1426"/>
      <c r="N9" s="1426"/>
      <c r="O9" s="1426"/>
      <c r="P9" s="1426"/>
      <c r="Q9" s="1426"/>
      <c r="R9" s="1426"/>
    </row>
    <row r="10" spans="1:20" ht="21" customHeight="1">
      <c r="C10" s="332"/>
      <c r="D10" s="332"/>
      <c r="E10" s="332"/>
      <c r="F10" s="1276" t="s">
        <v>920</v>
      </c>
      <c r="G10" s="1276"/>
      <c r="H10" s="1276"/>
      <c r="I10" s="1276"/>
      <c r="J10" s="1276"/>
      <c r="K10" s="1426"/>
      <c r="L10" s="1426"/>
      <c r="M10" s="1426"/>
      <c r="N10" s="1426"/>
      <c r="O10" s="1426"/>
      <c r="P10" s="1426"/>
      <c r="Q10" s="1426"/>
      <c r="R10" s="1426"/>
      <c r="S10" s="949"/>
      <c r="T10" s="949"/>
    </row>
    <row r="11" spans="1:20" ht="21" customHeight="1">
      <c r="C11" s="332"/>
      <c r="D11" s="332"/>
      <c r="E11" s="332"/>
      <c r="F11" s="1276" t="s">
        <v>21</v>
      </c>
      <c r="G11" s="1276"/>
      <c r="H11" s="1276"/>
      <c r="I11" s="1276"/>
      <c r="J11" s="1276"/>
      <c r="K11" s="1427"/>
      <c r="L11" s="1427"/>
      <c r="M11" s="1427"/>
      <c r="N11" s="1427"/>
      <c r="O11" s="1427"/>
      <c r="P11" s="1427"/>
      <c r="Q11" s="1427"/>
      <c r="R11" s="1427"/>
    </row>
    <row r="12" spans="1:20">
      <c r="C12" s="332"/>
      <c r="D12" s="332"/>
      <c r="E12" s="332"/>
    </row>
    <row r="13" spans="1:20">
      <c r="A13" s="289" t="s">
        <v>921</v>
      </c>
      <c r="C13" s="332"/>
      <c r="D13" s="332"/>
      <c r="E13" s="332"/>
    </row>
    <row r="14" spans="1:20" ht="9" customHeight="1">
      <c r="C14" s="332"/>
      <c r="D14" s="332"/>
      <c r="E14" s="332"/>
    </row>
    <row r="15" spans="1:20">
      <c r="A15" s="864" t="s">
        <v>589</v>
      </c>
      <c r="B15" s="864"/>
      <c r="C15" s="864"/>
      <c r="D15" s="864"/>
      <c r="E15" s="864"/>
      <c r="F15" s="864"/>
      <c r="G15" s="864"/>
      <c r="H15" s="864"/>
      <c r="I15" s="864"/>
      <c r="J15" s="864"/>
      <c r="K15" s="864"/>
      <c r="L15" s="864"/>
      <c r="M15" s="864"/>
      <c r="N15" s="864"/>
      <c r="O15" s="864"/>
      <c r="P15" s="864"/>
      <c r="Q15" s="864"/>
      <c r="R15" s="864"/>
      <c r="S15" s="864"/>
      <c r="T15" s="864"/>
    </row>
    <row r="16" spans="1:20" ht="9" customHeight="1">
      <c r="C16" s="332"/>
      <c r="D16" s="332"/>
      <c r="E16" s="332"/>
    </row>
    <row r="17" spans="1:20" ht="21" customHeight="1">
      <c r="A17" s="289" t="s">
        <v>23</v>
      </c>
      <c r="C17" s="332"/>
      <c r="D17" s="332"/>
      <c r="E17" s="1846">
        <f>R39</f>
        <v>0</v>
      </c>
      <c r="F17" s="1846"/>
      <c r="G17" s="1846"/>
      <c r="H17" s="1846"/>
      <c r="I17" s="1846"/>
      <c r="J17" s="146" t="s">
        <v>2</v>
      </c>
    </row>
    <row r="18" spans="1:20" ht="9" customHeight="1">
      <c r="C18" s="332"/>
      <c r="D18" s="332"/>
      <c r="E18" s="332"/>
    </row>
    <row r="19" spans="1:20" ht="21" customHeight="1">
      <c r="A19" s="289" t="s">
        <v>24</v>
      </c>
      <c r="C19" s="332"/>
      <c r="D19" s="332"/>
      <c r="E19" s="332"/>
    </row>
    <row r="20" spans="1:20" ht="21" customHeight="1">
      <c r="A20" s="289" t="s">
        <v>869</v>
      </c>
      <c r="C20" s="332"/>
      <c r="D20" s="332"/>
      <c r="E20" s="332"/>
    </row>
    <row r="21" spans="1:20" ht="9" customHeight="1"/>
    <row r="22" spans="1:20" ht="21" customHeight="1">
      <c r="A22" s="333" t="s">
        <v>870</v>
      </c>
      <c r="B22" s="325" t="str">
        <f>入力シート!C1</f>
        <v>令和4年7月10日執行参議院青森県選挙区選出議員選挙</v>
      </c>
      <c r="C22" s="293"/>
      <c r="D22" s="293"/>
      <c r="E22" s="293"/>
      <c r="F22" s="293"/>
      <c r="G22" s="293"/>
      <c r="H22" s="293"/>
      <c r="I22" s="293"/>
      <c r="J22" s="293"/>
      <c r="K22" s="293"/>
      <c r="L22" s="293"/>
      <c r="M22"/>
      <c r="N22" s="293"/>
      <c r="O22" s="293"/>
      <c r="P22" s="293"/>
    </row>
    <row r="23" spans="1:20" ht="9" customHeight="1"/>
    <row r="24" spans="1:20" ht="21" customHeight="1">
      <c r="A24" s="289" t="s">
        <v>26</v>
      </c>
      <c r="F24" s="1847">
        <f>入力シート!C8</f>
        <v>0</v>
      </c>
      <c r="G24" s="1847"/>
      <c r="H24" s="1847"/>
      <c r="J24" s="1072">
        <f>入力シート!C10</f>
        <v>0</v>
      </c>
      <c r="K24" s="1072"/>
      <c r="L24" s="1072"/>
    </row>
    <row r="25" spans="1:20" ht="9" customHeight="1">
      <c r="A25" s="307"/>
      <c r="B25" s="307"/>
      <c r="C25" s="307"/>
      <c r="D25" s="307"/>
      <c r="E25" s="307"/>
      <c r="F25" s="307"/>
      <c r="G25" s="308"/>
      <c r="H25" s="307"/>
      <c r="I25" s="307"/>
      <c r="J25" s="307"/>
      <c r="K25" s="307"/>
      <c r="L25" s="307"/>
      <c r="M25" s="307"/>
      <c r="N25" s="307"/>
      <c r="O25" s="307"/>
    </row>
    <row r="26" spans="1:20">
      <c r="A26" s="307" t="s">
        <v>267</v>
      </c>
      <c r="B26" s="307"/>
      <c r="C26" s="307"/>
      <c r="D26" s="307"/>
      <c r="E26" s="307"/>
      <c r="F26" s="218"/>
      <c r="G26" s="337"/>
      <c r="H26" s="311"/>
      <c r="I26" s="311"/>
      <c r="J26" s="218"/>
      <c r="K26" s="311"/>
      <c r="L26" s="311"/>
      <c r="M26" s="307"/>
      <c r="N26" s="307"/>
      <c r="O26" s="307"/>
    </row>
    <row r="27" spans="1:20" ht="24" customHeight="1">
      <c r="A27" s="307"/>
      <c r="B27" s="1797" t="s">
        <v>268</v>
      </c>
      <c r="C27" s="1442"/>
      <c r="D27" s="1442"/>
      <c r="E27" s="1443"/>
      <c r="F27" s="1452"/>
      <c r="G27" s="1453"/>
      <c r="H27" s="1453"/>
      <c r="I27" s="1453"/>
      <c r="J27" s="1453"/>
      <c r="K27" s="1454"/>
      <c r="L27" s="1447" t="s">
        <v>272</v>
      </c>
      <c r="M27" s="1448"/>
      <c r="N27" s="1448"/>
      <c r="O27" s="1841"/>
      <c r="P27" s="1842"/>
      <c r="Q27" s="1842"/>
      <c r="R27" s="1842"/>
      <c r="S27" s="1842"/>
      <c r="T27" s="1843"/>
    </row>
    <row r="28" spans="1:20" ht="24" customHeight="1">
      <c r="A28" s="307"/>
      <c r="B28" s="1797" t="s">
        <v>269</v>
      </c>
      <c r="C28" s="1442"/>
      <c r="D28" s="1442"/>
      <c r="E28" s="1443"/>
      <c r="F28" s="1444"/>
      <c r="G28" s="1445"/>
      <c r="H28" s="1445"/>
      <c r="I28" s="1445"/>
      <c r="J28" s="1445"/>
      <c r="K28" s="1446"/>
      <c r="L28" s="1447" t="s">
        <v>273</v>
      </c>
      <c r="M28" s="1448"/>
      <c r="N28" s="1448"/>
      <c r="O28" s="1841"/>
      <c r="P28" s="1842"/>
      <c r="Q28" s="1842"/>
      <c r="R28" s="1842"/>
      <c r="S28" s="1842"/>
      <c r="T28" s="1843"/>
    </row>
    <row r="29" spans="1:20" ht="24" customHeight="1">
      <c r="A29" s="307"/>
      <c r="B29" s="1797" t="s">
        <v>270</v>
      </c>
      <c r="C29" s="1442"/>
      <c r="D29" s="1442"/>
      <c r="E29" s="1443"/>
      <c r="F29" s="1452"/>
      <c r="G29" s="1453"/>
      <c r="H29" s="1453"/>
      <c r="I29" s="1453"/>
      <c r="J29" s="1453"/>
      <c r="K29" s="1454"/>
      <c r="L29" s="1447" t="s">
        <v>274</v>
      </c>
      <c r="M29" s="1448"/>
      <c r="N29" s="1448"/>
      <c r="O29" s="1841"/>
      <c r="P29" s="1842"/>
      <c r="Q29" s="1842"/>
      <c r="R29" s="1842"/>
      <c r="S29" s="1842"/>
      <c r="T29" s="1843"/>
    </row>
    <row r="30" spans="1:20" ht="24" customHeight="1">
      <c r="A30" s="307"/>
      <c r="B30" s="1844" t="s">
        <v>871</v>
      </c>
      <c r="C30" s="1456"/>
      <c r="D30" s="1456"/>
      <c r="E30" s="1457"/>
      <c r="F30" s="1458"/>
      <c r="G30" s="1459"/>
      <c r="H30" s="1459"/>
      <c r="I30" s="1459"/>
      <c r="J30" s="1459"/>
      <c r="K30" s="1459"/>
      <c r="L30" s="1459"/>
      <c r="M30" s="1459"/>
      <c r="N30" s="1459"/>
      <c r="O30" s="1459"/>
      <c r="P30" s="1459"/>
      <c r="Q30" s="1459"/>
      <c r="R30" s="1459"/>
      <c r="S30" s="1459"/>
      <c r="T30" s="1845"/>
    </row>
    <row r="31" spans="1:20" ht="24" customHeight="1">
      <c r="A31" s="307"/>
      <c r="B31" s="1834" t="s">
        <v>271</v>
      </c>
      <c r="C31" s="1835"/>
      <c r="D31" s="1835"/>
      <c r="E31" s="1836"/>
      <c r="F31" s="1837"/>
      <c r="G31" s="1838"/>
      <c r="H31" s="1838"/>
      <c r="I31" s="1838"/>
      <c r="J31" s="1838"/>
      <c r="K31" s="1838"/>
      <c r="L31" s="1838"/>
      <c r="M31" s="1838"/>
      <c r="N31" s="1838"/>
      <c r="O31" s="1838"/>
      <c r="P31" s="1838"/>
      <c r="Q31" s="1838"/>
      <c r="R31" s="1838"/>
      <c r="S31" s="1838"/>
      <c r="T31" s="1839"/>
    </row>
    <row r="32" spans="1:20" ht="9" customHeight="1">
      <c r="A32" s="307"/>
      <c r="B32" s="307"/>
      <c r="C32" s="307"/>
      <c r="D32" s="307"/>
      <c r="E32" s="307"/>
      <c r="F32" s="218"/>
      <c r="G32" s="337"/>
      <c r="H32" s="311"/>
      <c r="I32" s="311"/>
      <c r="J32" s="311"/>
      <c r="K32" s="311"/>
      <c r="L32" s="311"/>
      <c r="M32" s="307"/>
      <c r="N32" s="307"/>
      <c r="O32" s="307"/>
    </row>
    <row r="33" spans="1:20" ht="21" customHeight="1">
      <c r="A33" s="307"/>
      <c r="B33" s="307" t="s">
        <v>872</v>
      </c>
      <c r="C33" s="307"/>
      <c r="D33" s="307"/>
      <c r="E33" s="307"/>
      <c r="F33" s="218"/>
      <c r="G33" s="337"/>
      <c r="H33" s="311"/>
      <c r="I33" s="311"/>
      <c r="J33" s="311"/>
      <c r="K33" s="311"/>
      <c r="L33" s="311"/>
      <c r="M33" s="307"/>
      <c r="N33" s="307"/>
      <c r="O33" s="307"/>
    </row>
    <row r="34" spans="1:20" ht="33" customHeight="1">
      <c r="A34" s="307"/>
      <c r="B34" s="1840" t="s">
        <v>83</v>
      </c>
      <c r="C34" s="1840"/>
      <c r="D34" s="1840"/>
      <c r="E34" s="1840"/>
      <c r="F34" s="1840"/>
      <c r="G34" s="1840"/>
      <c r="H34" s="1840" t="s">
        <v>99</v>
      </c>
      <c r="I34" s="1840"/>
      <c r="J34" s="1840"/>
      <c r="K34" s="1840"/>
      <c r="L34" s="1840"/>
      <c r="M34" s="1840"/>
      <c r="N34" s="1840" t="s">
        <v>100</v>
      </c>
      <c r="O34" s="1840"/>
      <c r="P34" s="1840"/>
      <c r="Q34" s="1840"/>
      <c r="R34" s="1840"/>
      <c r="S34" s="1840"/>
      <c r="T34" s="417" t="s">
        <v>683</v>
      </c>
    </row>
    <row r="35" spans="1:20">
      <c r="A35" s="307"/>
      <c r="B35" s="1615" t="s">
        <v>88</v>
      </c>
      <c r="C35" s="1480"/>
      <c r="D35" s="1615" t="s">
        <v>922</v>
      </c>
      <c r="E35" s="1481"/>
      <c r="F35" s="1480" t="s">
        <v>90</v>
      </c>
      <c r="G35" s="1481"/>
      <c r="H35" s="1615" t="s">
        <v>88</v>
      </c>
      <c r="I35" s="1480"/>
      <c r="J35" s="1615" t="s">
        <v>922</v>
      </c>
      <c r="K35" s="1481"/>
      <c r="L35" s="1480" t="s">
        <v>90</v>
      </c>
      <c r="M35" s="1481"/>
      <c r="N35" s="1615" t="s">
        <v>88</v>
      </c>
      <c r="O35" s="1480"/>
      <c r="P35" s="1615" t="s">
        <v>922</v>
      </c>
      <c r="Q35" s="1481"/>
      <c r="R35" s="1480" t="s">
        <v>90</v>
      </c>
      <c r="S35" s="1481"/>
      <c r="T35" s="1775"/>
    </row>
    <row r="36" spans="1:20">
      <c r="A36" s="307"/>
      <c r="B36" s="253" t="s">
        <v>923</v>
      </c>
      <c r="C36" s="254"/>
      <c r="D36" s="253" t="s">
        <v>924</v>
      </c>
      <c r="E36" s="255"/>
      <c r="F36" s="256" t="s">
        <v>925</v>
      </c>
      <c r="G36" s="255"/>
      <c r="H36" s="253" t="s">
        <v>926</v>
      </c>
      <c r="I36" s="254"/>
      <c r="J36" s="253" t="s">
        <v>927</v>
      </c>
      <c r="K36" s="255"/>
      <c r="L36" s="256" t="s">
        <v>928</v>
      </c>
      <c r="M36" s="255"/>
      <c r="N36" s="253" t="s">
        <v>929</v>
      </c>
      <c r="O36" s="254"/>
      <c r="P36" s="253" t="s">
        <v>930</v>
      </c>
      <c r="Q36" s="255"/>
      <c r="R36" s="256" t="s">
        <v>931</v>
      </c>
      <c r="S36" s="255"/>
      <c r="T36" s="1776"/>
    </row>
    <row r="37" spans="1:20">
      <c r="A37" s="307"/>
      <c r="B37" s="257"/>
      <c r="C37" s="258"/>
      <c r="D37" s="257"/>
      <c r="E37" s="259"/>
      <c r="F37" s="258" t="s">
        <v>932</v>
      </c>
      <c r="G37" s="260"/>
      <c r="H37" s="257"/>
      <c r="I37" s="258"/>
      <c r="J37" s="257"/>
      <c r="K37" s="259"/>
      <c r="L37" s="258" t="s">
        <v>933</v>
      </c>
      <c r="M37" s="260"/>
      <c r="N37" s="257"/>
      <c r="O37" s="258"/>
      <c r="P37" s="257"/>
      <c r="Q37" s="259"/>
      <c r="R37" s="258" t="s">
        <v>934</v>
      </c>
      <c r="S37" s="260"/>
      <c r="T37" s="1776"/>
    </row>
    <row r="38" spans="1:20">
      <c r="A38" s="307"/>
      <c r="B38" s="206"/>
      <c r="C38" s="262" t="s">
        <v>2</v>
      </c>
      <c r="D38" s="261"/>
      <c r="E38" s="261"/>
      <c r="F38" s="263"/>
      <c r="G38" s="262" t="s">
        <v>2</v>
      </c>
      <c r="H38" s="261"/>
      <c r="I38" s="261" t="s">
        <v>2</v>
      </c>
      <c r="J38" s="263"/>
      <c r="K38" s="262"/>
      <c r="L38" s="261"/>
      <c r="M38" s="261" t="s">
        <v>2</v>
      </c>
      <c r="N38" s="263"/>
      <c r="O38" s="262" t="s">
        <v>2</v>
      </c>
      <c r="P38" s="261"/>
      <c r="Q38" s="261"/>
      <c r="R38" s="263"/>
      <c r="S38" s="262" t="s">
        <v>2</v>
      </c>
      <c r="T38" s="1776"/>
    </row>
    <row r="39" spans="1:20" ht="21" customHeight="1">
      <c r="A39" s="307"/>
      <c r="B39" s="1878"/>
      <c r="C39" s="1879"/>
      <c r="D39" s="1880"/>
      <c r="E39" s="1881"/>
      <c r="F39" s="1874">
        <f>B39*D39</f>
        <v>0</v>
      </c>
      <c r="G39" s="1875"/>
      <c r="H39" s="1882">
        <v>56613</v>
      </c>
      <c r="I39" s="1883"/>
      <c r="J39" s="1884">
        <v>3</v>
      </c>
      <c r="K39" s="1885"/>
      <c r="L39" s="1874">
        <f>H39*J39</f>
        <v>169839</v>
      </c>
      <c r="M39" s="1875"/>
      <c r="N39" s="1874">
        <f>IF(B39&gt;H39,(H39),(B39))</f>
        <v>0</v>
      </c>
      <c r="O39" s="1875"/>
      <c r="P39" s="1876">
        <f>IF(D39&gt;J39,(J39),(D39))</f>
        <v>0</v>
      </c>
      <c r="Q39" s="1877"/>
      <c r="R39" s="1874">
        <f>N39*P39</f>
        <v>0</v>
      </c>
      <c r="S39" s="1875"/>
      <c r="T39" s="1777"/>
    </row>
    <row r="40" spans="1:20" ht="9" customHeight="1">
      <c r="A40" s="307"/>
      <c r="B40" s="418"/>
      <c r="C40" s="418"/>
      <c r="D40" s="419"/>
      <c r="E40" s="419"/>
      <c r="F40" s="420"/>
      <c r="G40" s="420"/>
      <c r="H40" s="418"/>
      <c r="I40" s="418"/>
      <c r="J40" s="421"/>
      <c r="K40" s="421"/>
      <c r="L40" s="420"/>
      <c r="M40" s="420"/>
      <c r="N40" s="420"/>
      <c r="O40" s="420"/>
      <c r="P40" s="422"/>
      <c r="Q40" s="422"/>
      <c r="R40" s="420"/>
      <c r="S40" s="420"/>
    </row>
    <row r="41" spans="1:20" ht="14.25" customHeight="1">
      <c r="A41" s="307" t="s">
        <v>1596</v>
      </c>
      <c r="B41" s="423"/>
      <c r="C41" s="423"/>
      <c r="D41" s="424"/>
      <c r="E41" s="424"/>
      <c r="F41" s="425"/>
      <c r="G41" s="425"/>
      <c r="H41" s="423"/>
      <c r="I41" s="423"/>
      <c r="J41" s="426"/>
      <c r="K41" s="426"/>
      <c r="L41" s="425"/>
      <c r="M41" s="425"/>
      <c r="N41" s="425"/>
      <c r="O41" s="425"/>
      <c r="P41" s="427"/>
      <c r="Q41" s="427"/>
      <c r="R41" s="425"/>
      <c r="S41" s="425"/>
    </row>
    <row r="42" spans="1:20" ht="14.25" customHeight="1">
      <c r="A42" s="289" t="s">
        <v>1597</v>
      </c>
      <c r="B42" s="307"/>
      <c r="C42" s="307"/>
      <c r="D42" s="307"/>
      <c r="E42" s="307"/>
      <c r="F42" s="307"/>
      <c r="G42" s="307"/>
      <c r="H42" s="307"/>
      <c r="I42" s="307"/>
      <c r="J42" s="307"/>
      <c r="K42" s="307"/>
      <c r="L42" s="307"/>
      <c r="M42" s="307"/>
      <c r="N42" s="307"/>
      <c r="O42" s="307"/>
      <c r="P42" s="307"/>
      <c r="Q42" s="307"/>
      <c r="R42" s="307"/>
      <c r="S42" s="307"/>
    </row>
    <row r="43" spans="1:20" ht="14.25" customHeight="1">
      <c r="A43" s="289" t="s">
        <v>935</v>
      </c>
      <c r="C43" s="307"/>
      <c r="D43" s="307"/>
      <c r="E43" s="307"/>
      <c r="F43" s="307"/>
      <c r="G43" s="308"/>
      <c r="H43" s="307"/>
      <c r="I43" s="307"/>
      <c r="J43" s="307"/>
      <c r="K43" s="307"/>
      <c r="L43" s="307"/>
      <c r="M43" s="307"/>
      <c r="N43" s="307"/>
      <c r="O43" s="307"/>
    </row>
    <row r="44" spans="1:20" ht="14.25" customHeight="1">
      <c r="A44" s="289" t="s">
        <v>885</v>
      </c>
      <c r="C44" s="309"/>
      <c r="D44" s="309"/>
      <c r="E44" s="309"/>
      <c r="F44" s="309"/>
      <c r="G44" s="309"/>
      <c r="H44" s="309"/>
      <c r="I44" s="309"/>
      <c r="J44" s="309"/>
      <c r="K44" s="309"/>
      <c r="L44" s="309"/>
      <c r="M44" s="309"/>
      <c r="N44" s="309"/>
      <c r="O44" s="309"/>
      <c r="P44" s="309"/>
    </row>
    <row r="45" spans="1:20">
      <c r="A45" s="289" t="s">
        <v>936</v>
      </c>
      <c r="B45" s="307"/>
    </row>
    <row r="46" spans="1:20">
      <c r="A46" s="289" t="s">
        <v>886</v>
      </c>
    </row>
    <row r="47" spans="1:20">
      <c r="A47" s="289" t="s">
        <v>1598</v>
      </c>
    </row>
    <row r="48" spans="1:20">
      <c r="A48" s="289" t="s">
        <v>1422</v>
      </c>
    </row>
    <row r="49" spans="1:1">
      <c r="A49" s="289" t="s">
        <v>1423</v>
      </c>
    </row>
    <row r="50" spans="1:1">
      <c r="A50" s="289" t="s">
        <v>1424</v>
      </c>
    </row>
  </sheetData>
  <mergeCells count="52">
    <mergeCell ref="A2:T2"/>
    <mergeCell ref="A3:T3"/>
    <mergeCell ref="N4:R4"/>
    <mergeCell ref="F8:J8"/>
    <mergeCell ref="K8:R10"/>
    <mergeCell ref="F9:J9"/>
    <mergeCell ref="F10:J10"/>
    <mergeCell ref="S10:T10"/>
    <mergeCell ref="F11:J11"/>
    <mergeCell ref="K11:R11"/>
    <mergeCell ref="E17:I17"/>
    <mergeCell ref="F24:H24"/>
    <mergeCell ref="J24:L24"/>
    <mergeCell ref="A15:T15"/>
    <mergeCell ref="B27:E27"/>
    <mergeCell ref="F27:K27"/>
    <mergeCell ref="L27:N27"/>
    <mergeCell ref="O27:T27"/>
    <mergeCell ref="B28:E28"/>
    <mergeCell ref="F28:K28"/>
    <mergeCell ref="L28:N28"/>
    <mergeCell ref="O28:T28"/>
    <mergeCell ref="B29:E29"/>
    <mergeCell ref="F29:K29"/>
    <mergeCell ref="L29:N29"/>
    <mergeCell ref="O29:T29"/>
    <mergeCell ref="B30:E30"/>
    <mergeCell ref="F30:T30"/>
    <mergeCell ref="B35:C35"/>
    <mergeCell ref="D35:E35"/>
    <mergeCell ref="F35:G35"/>
    <mergeCell ref="H35:I35"/>
    <mergeCell ref="J35:K35"/>
    <mergeCell ref="B31:E31"/>
    <mergeCell ref="F31:T31"/>
    <mergeCell ref="B34:G34"/>
    <mergeCell ref="H34:M34"/>
    <mergeCell ref="N34:S34"/>
    <mergeCell ref="B39:C39"/>
    <mergeCell ref="D39:E39"/>
    <mergeCell ref="F39:G39"/>
    <mergeCell ref="H39:I39"/>
    <mergeCell ref="J39:K39"/>
    <mergeCell ref="L35:M35"/>
    <mergeCell ref="N35:O35"/>
    <mergeCell ref="P35:Q35"/>
    <mergeCell ref="R35:S35"/>
    <mergeCell ref="T35:T39"/>
    <mergeCell ref="L39:M39"/>
    <mergeCell ref="N39:O39"/>
    <mergeCell ref="P39:Q39"/>
    <mergeCell ref="R39:S39"/>
  </mergeCells>
  <phoneticPr fontId="3"/>
  <pageMargins left="0.78740157480314965" right="0.15748031496062992" top="0.59055118110236227" bottom="0.59055118110236227" header="0.51181102362204722" footer="0.51181102362204722"/>
  <pageSetup paperSize="9" orientation="portrait" blackAndWhite="1" horizontalDpi="200" verticalDpi="200" r:id="rId1"/>
  <headerFooter alignWithMargins="0"/>
  <colBreaks count="1" manualBreakCount="1">
    <brk id="25" max="42" man="1"/>
  </colBreaks>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T39"/>
  <sheetViews>
    <sheetView view="pageBreakPreview" zoomScaleNormal="100" zoomScaleSheetLayoutView="100" workbookViewId="0">
      <selection activeCell="H11" sqref="H11"/>
    </sheetView>
  </sheetViews>
  <sheetFormatPr defaultColWidth="5.875" defaultRowHeight="14.25"/>
  <cols>
    <col min="1" max="12" width="5.875" style="289"/>
    <col min="13" max="13" width="8.75" style="289" customWidth="1"/>
    <col min="14" max="14" width="3.375" style="289" customWidth="1"/>
    <col min="15" max="16384" width="5.875" style="289"/>
  </cols>
  <sheetData>
    <row r="1" spans="1:20">
      <c r="O1" s="290" t="s">
        <v>937</v>
      </c>
    </row>
    <row r="3" spans="1:20" ht="28.5">
      <c r="A3" s="1873" t="s">
        <v>938</v>
      </c>
      <c r="B3" s="1873"/>
      <c r="C3" s="1873"/>
      <c r="D3" s="1873"/>
      <c r="E3" s="1873"/>
      <c r="F3" s="1873"/>
      <c r="G3" s="1873"/>
      <c r="H3" s="1873"/>
      <c r="I3" s="1873"/>
      <c r="J3" s="1873"/>
      <c r="K3" s="1873"/>
      <c r="L3" s="1873"/>
      <c r="M3" s="1873"/>
      <c r="N3" s="1873"/>
      <c r="O3" s="1873"/>
      <c r="P3" s="724"/>
      <c r="Q3" s="724"/>
      <c r="R3" s="724"/>
      <c r="S3" s="724"/>
      <c r="T3" s="724"/>
    </row>
    <row r="5" spans="1:20">
      <c r="K5" s="1658" t="s">
        <v>1420</v>
      </c>
      <c r="L5" s="1658"/>
      <c r="M5" s="1658"/>
      <c r="N5" s="1658"/>
      <c r="O5" s="1658"/>
    </row>
    <row r="7" spans="1:20">
      <c r="A7" s="289" t="s">
        <v>613</v>
      </c>
    </row>
    <row r="10" spans="1:20">
      <c r="B10" s="289" t="str">
        <f>入力シート!C1</f>
        <v>令和4年7月10日執行参議院青森県選挙区選出議員選挙</v>
      </c>
      <c r="I10"/>
      <c r="J10"/>
      <c r="K10" s="325"/>
    </row>
    <row r="12" spans="1:20">
      <c r="H12" s="290" t="s">
        <v>544</v>
      </c>
      <c r="J12" s="306">
        <f>入力シート!C8</f>
        <v>0</v>
      </c>
      <c r="K12" s="280"/>
      <c r="L12" s="280">
        <f>入力シート!C10</f>
        <v>0</v>
      </c>
    </row>
    <row r="13" spans="1:20">
      <c r="H13" s="290"/>
      <c r="J13" s="306"/>
      <c r="K13" s="280"/>
      <c r="L13" s="280"/>
    </row>
    <row r="15" spans="1:20">
      <c r="A15" s="289" t="s">
        <v>939</v>
      </c>
    </row>
    <row r="17" spans="1:15" ht="14.25" customHeight="1">
      <c r="A17" s="307"/>
      <c r="B17" s="307"/>
      <c r="C17" s="307"/>
      <c r="D17" s="307"/>
      <c r="E17" s="307"/>
      <c r="F17" s="308"/>
      <c r="G17" s="307"/>
      <c r="H17" s="307"/>
      <c r="I17" s="307"/>
      <c r="J17" s="307"/>
      <c r="K17" s="307"/>
      <c r="L17" s="307"/>
      <c r="M17" s="307"/>
      <c r="N17" s="307"/>
    </row>
    <row r="18" spans="1:15" ht="14.25" customHeight="1">
      <c r="A18" s="864" t="s">
        <v>589</v>
      </c>
      <c r="B18" s="864"/>
      <c r="C18" s="864"/>
      <c r="D18" s="864"/>
      <c r="E18" s="864"/>
      <c r="F18" s="864"/>
      <c r="G18" s="864"/>
      <c r="H18" s="864"/>
      <c r="I18" s="864"/>
      <c r="J18" s="864"/>
      <c r="K18" s="864"/>
      <c r="L18" s="864"/>
      <c r="M18" s="864"/>
      <c r="N18" s="864"/>
      <c r="O18" s="864"/>
    </row>
    <row r="19" spans="1:15" ht="14.25" customHeight="1">
      <c r="A19" s="309"/>
      <c r="B19" s="309"/>
      <c r="C19" s="309"/>
      <c r="D19" s="309"/>
      <c r="E19" s="309"/>
      <c r="F19" s="309"/>
      <c r="G19" s="309"/>
      <c r="H19" s="309"/>
      <c r="I19" s="309"/>
      <c r="J19" s="309"/>
      <c r="K19" s="309"/>
      <c r="L19" s="309"/>
      <c r="M19" s="309"/>
      <c r="N19" s="309"/>
    </row>
    <row r="20" spans="1:15" ht="14.25" customHeight="1">
      <c r="A20" s="307"/>
      <c r="B20" s="307"/>
      <c r="C20" s="307"/>
      <c r="D20" s="307"/>
      <c r="E20" s="307"/>
      <c r="F20" s="307"/>
      <c r="G20" s="307"/>
      <c r="H20" s="307"/>
      <c r="I20" s="307"/>
      <c r="J20" s="307"/>
      <c r="K20" s="307"/>
      <c r="L20" s="307"/>
      <c r="M20" s="307"/>
      <c r="N20" s="307"/>
    </row>
    <row r="21" spans="1:15" ht="14.25" customHeight="1">
      <c r="A21" s="307"/>
      <c r="B21" s="307"/>
      <c r="C21" s="307"/>
      <c r="D21" s="307"/>
      <c r="E21" s="307"/>
      <c r="F21" s="307"/>
      <c r="G21" s="195"/>
      <c r="H21" s="307"/>
      <c r="I21" s="307"/>
      <c r="J21" s="307"/>
      <c r="K21" s="307"/>
      <c r="L21" s="307"/>
      <c r="M21" s="307"/>
      <c r="N21" s="307"/>
    </row>
    <row r="22" spans="1:15" ht="18" customHeight="1">
      <c r="A22" s="1783" t="s">
        <v>702</v>
      </c>
      <c r="B22" s="1784"/>
      <c r="C22" s="1785"/>
      <c r="D22" s="1790" t="s">
        <v>848</v>
      </c>
      <c r="E22" s="1791"/>
      <c r="F22" s="1791"/>
      <c r="G22" s="1791"/>
      <c r="H22" s="1792"/>
      <c r="I22" s="1783" t="s">
        <v>704</v>
      </c>
      <c r="J22" s="1784"/>
      <c r="K22" s="1784"/>
      <c r="L22" s="1784"/>
      <c r="M22" s="1784"/>
      <c r="N22" s="1785"/>
      <c r="O22" s="1775" t="s">
        <v>683</v>
      </c>
    </row>
    <row r="23" spans="1:15" ht="18" customHeight="1">
      <c r="A23" s="1786"/>
      <c r="B23" s="864"/>
      <c r="C23" s="1279"/>
      <c r="D23" s="1793"/>
      <c r="E23" s="911"/>
      <c r="F23" s="911"/>
      <c r="G23" s="911"/>
      <c r="H23" s="1794"/>
      <c r="I23" s="1787"/>
      <c r="J23" s="1788"/>
      <c r="K23" s="1788"/>
      <c r="L23" s="1788"/>
      <c r="M23" s="1788"/>
      <c r="N23" s="1789"/>
      <c r="O23" s="1776"/>
    </row>
    <row r="24" spans="1:15" ht="18" customHeight="1">
      <c r="A24" s="1786"/>
      <c r="B24" s="864"/>
      <c r="C24" s="1279"/>
      <c r="D24" s="1793"/>
      <c r="E24" s="911"/>
      <c r="F24" s="911"/>
      <c r="G24" s="911"/>
      <c r="H24" s="1794"/>
      <c r="I24" s="1783" t="s">
        <v>889</v>
      </c>
      <c r="J24" s="1784"/>
      <c r="K24" s="1785"/>
      <c r="L24" s="1783" t="s">
        <v>70</v>
      </c>
      <c r="M24" s="1784"/>
      <c r="N24" s="1785"/>
      <c r="O24" s="1776"/>
    </row>
    <row r="25" spans="1:15" ht="18" customHeight="1">
      <c r="A25" s="1787"/>
      <c r="B25" s="1788"/>
      <c r="C25" s="1789"/>
      <c r="D25" s="1793"/>
      <c r="E25" s="911"/>
      <c r="F25" s="911"/>
      <c r="G25" s="911"/>
      <c r="H25" s="1794"/>
      <c r="I25" s="1787"/>
      <c r="J25" s="1788"/>
      <c r="K25" s="1789"/>
      <c r="L25" s="1787"/>
      <c r="M25" s="1788"/>
      <c r="N25" s="1789"/>
      <c r="O25" s="1777"/>
    </row>
    <row r="26" spans="1:15" ht="22.5" customHeight="1">
      <c r="A26" s="310"/>
      <c r="B26" s="311"/>
      <c r="C26" s="312"/>
      <c r="D26" s="1766"/>
      <c r="E26" s="1767"/>
      <c r="F26" s="1767"/>
      <c r="G26" s="1767"/>
      <c r="H26" s="1768"/>
      <c r="I26" s="313"/>
      <c r="J26" s="314"/>
      <c r="K26" s="315"/>
      <c r="L26" s="313"/>
      <c r="M26" s="314"/>
      <c r="N26" s="315"/>
      <c r="O26" s="1775"/>
    </row>
    <row r="27" spans="1:15" ht="22.5" customHeight="1">
      <c r="A27" s="1566" t="s">
        <v>1413</v>
      </c>
      <c r="B27" s="1567"/>
      <c r="C27" s="1568"/>
      <c r="D27" s="1769"/>
      <c r="E27" s="1770"/>
      <c r="F27" s="1770"/>
      <c r="G27" s="1770"/>
      <c r="H27" s="1771"/>
      <c r="I27" s="1778"/>
      <c r="J27" s="1779"/>
      <c r="K27" s="1780"/>
      <c r="L27" s="1781"/>
      <c r="M27" s="1782"/>
      <c r="N27" s="316" t="s">
        <v>2</v>
      </c>
      <c r="O27" s="1776"/>
    </row>
    <row r="28" spans="1:15" ht="22.5" customHeight="1">
      <c r="A28" s="317"/>
      <c r="B28" s="318"/>
      <c r="C28" s="319"/>
      <c r="D28" s="1772"/>
      <c r="E28" s="1773"/>
      <c r="F28" s="1773"/>
      <c r="G28" s="1773"/>
      <c r="H28" s="1774"/>
      <c r="I28" s="320"/>
      <c r="J28" s="321"/>
      <c r="K28" s="322"/>
      <c r="L28" s="320"/>
      <c r="M28" s="321"/>
      <c r="N28" s="322"/>
      <c r="O28" s="1777"/>
    </row>
    <row r="29" spans="1:15">
      <c r="A29" s="307"/>
      <c r="B29" s="307"/>
      <c r="C29" s="307"/>
      <c r="D29" s="307"/>
      <c r="E29" s="307"/>
      <c r="F29" s="307"/>
      <c r="G29" s="307"/>
      <c r="H29" s="307"/>
      <c r="I29" s="307"/>
      <c r="J29" s="307"/>
      <c r="K29" s="307"/>
      <c r="L29" s="307"/>
      <c r="M29" s="307"/>
      <c r="N29" s="307"/>
    </row>
    <row r="30" spans="1:15" s="293" customFormat="1" ht="14.25" customHeight="1">
      <c r="B30" s="323"/>
      <c r="C30" s="161"/>
      <c r="D30" s="161"/>
    </row>
    <row r="31" spans="1:15">
      <c r="A31" s="289" t="s">
        <v>1436</v>
      </c>
      <c r="B31" s="296"/>
      <c r="C31" s="147"/>
      <c r="D31" s="147"/>
    </row>
    <row r="32" spans="1:15">
      <c r="A32" s="289" t="s">
        <v>1504</v>
      </c>
      <c r="B32" s="296"/>
      <c r="C32" s="147"/>
      <c r="D32" s="147"/>
    </row>
    <row r="33" spans="1:8">
      <c r="A33" s="289" t="s">
        <v>1505</v>
      </c>
      <c r="B33" s="296"/>
      <c r="C33" s="147"/>
      <c r="D33" s="147"/>
    </row>
    <row r="34" spans="1:8">
      <c r="A34" s="289" t="s">
        <v>1506</v>
      </c>
      <c r="B34" s="296"/>
      <c r="C34" s="147"/>
      <c r="D34" s="147"/>
    </row>
    <row r="35" spans="1:8">
      <c r="A35" s="289" t="s">
        <v>1507</v>
      </c>
      <c r="B35" s="296"/>
      <c r="C35" s="147"/>
      <c r="D35" s="147"/>
      <c r="H35" s="280"/>
    </row>
    <row r="36" spans="1:8">
      <c r="B36" s="296"/>
      <c r="C36" s="147"/>
      <c r="D36" s="147"/>
      <c r="H36" s="280"/>
    </row>
    <row r="37" spans="1:8">
      <c r="B37" s="296"/>
      <c r="C37" s="147"/>
      <c r="D37" s="147"/>
    </row>
    <row r="38" spans="1:8">
      <c r="B38" s="296"/>
      <c r="C38" s="147"/>
      <c r="D38" s="147"/>
      <c r="G38" s="280"/>
    </row>
    <row r="39" spans="1:8">
      <c r="B39" s="296"/>
      <c r="C39" s="147"/>
      <c r="D39" s="147"/>
    </row>
  </sheetData>
  <mergeCells count="14">
    <mergeCell ref="A3:O3"/>
    <mergeCell ref="K5:O5"/>
    <mergeCell ref="A18:O18"/>
    <mergeCell ref="A22:C25"/>
    <mergeCell ref="D22:H25"/>
    <mergeCell ref="I22:N23"/>
    <mergeCell ref="O22:O25"/>
    <mergeCell ref="I24:K25"/>
    <mergeCell ref="L24:N25"/>
    <mergeCell ref="D26:H28"/>
    <mergeCell ref="O26:O28"/>
    <mergeCell ref="A27:C27"/>
    <mergeCell ref="I27:K27"/>
    <mergeCell ref="L27:M27"/>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T46"/>
  <sheetViews>
    <sheetView view="pageBreakPreview" zoomScaleNormal="100" zoomScaleSheetLayoutView="100" workbookViewId="0">
      <selection activeCell="A3" sqref="A3:P3"/>
    </sheetView>
  </sheetViews>
  <sheetFormatPr defaultColWidth="5.875" defaultRowHeight="14.25"/>
  <cols>
    <col min="1" max="8" width="5.875" style="289"/>
    <col min="9" max="9" width="3.5" style="289" bestFit="1" customWidth="1"/>
    <col min="10" max="14" width="5.875" style="289"/>
    <col min="15" max="16" width="4.125" style="289" customWidth="1"/>
    <col min="17" max="16384" width="5.875" style="289"/>
  </cols>
  <sheetData>
    <row r="1" spans="1:20">
      <c r="P1" s="290" t="s">
        <v>940</v>
      </c>
    </row>
    <row r="3" spans="1:20" ht="28.5">
      <c r="A3" s="1886" t="s">
        <v>941</v>
      </c>
      <c r="B3" s="1886"/>
      <c r="C3" s="1886"/>
      <c r="D3" s="1886"/>
      <c r="E3" s="1886"/>
      <c r="F3" s="1886"/>
      <c r="G3" s="1886"/>
      <c r="H3" s="1886"/>
      <c r="I3" s="1886"/>
      <c r="J3" s="1886"/>
      <c r="K3" s="1886"/>
      <c r="L3" s="1886"/>
      <c r="M3" s="1886"/>
      <c r="N3" s="1886"/>
      <c r="O3" s="1886"/>
      <c r="P3" s="1886"/>
      <c r="Q3" s="724"/>
      <c r="R3" s="724"/>
      <c r="S3" s="724"/>
      <c r="T3" s="724"/>
    </row>
    <row r="5" spans="1:20">
      <c r="L5" s="1255" t="s">
        <v>1441</v>
      </c>
      <c r="M5" s="1255"/>
      <c r="N5" s="1255"/>
      <c r="O5" s="1255"/>
      <c r="P5" s="1255"/>
    </row>
    <row r="7" spans="1:20">
      <c r="A7" s="289" t="s">
        <v>613</v>
      </c>
    </row>
    <row r="9" spans="1:20">
      <c r="B9" s="289" t="str">
        <f>入力シート!C1</f>
        <v>令和4年7月10日執行参議院青森県選挙区選出議員選挙</v>
      </c>
      <c r="J9"/>
      <c r="K9"/>
    </row>
    <row r="11" spans="1:20">
      <c r="H11" s="290" t="s">
        <v>544</v>
      </c>
      <c r="J11" s="306">
        <f>入力シート!C8</f>
        <v>0</v>
      </c>
      <c r="K11" s="280"/>
      <c r="L11" s="280">
        <f>入力シート!C10</f>
        <v>0</v>
      </c>
    </row>
    <row r="13" spans="1:20">
      <c r="A13" s="289" t="s">
        <v>942</v>
      </c>
    </row>
    <row r="14" spans="1:20" ht="14.25" customHeight="1">
      <c r="A14" s="307" t="s">
        <v>943</v>
      </c>
      <c r="B14" s="307"/>
      <c r="C14" s="307"/>
      <c r="D14" s="307"/>
      <c r="E14" s="307"/>
      <c r="F14" s="308"/>
      <c r="G14" s="307"/>
      <c r="H14" s="307"/>
      <c r="I14" s="307"/>
      <c r="J14" s="307"/>
      <c r="K14" s="307"/>
      <c r="L14" s="307"/>
      <c r="M14" s="307"/>
      <c r="N14" s="307"/>
    </row>
    <row r="15" spans="1:20" ht="14.25" customHeight="1">
      <c r="A15" s="307"/>
      <c r="B15" s="307"/>
      <c r="C15" s="307"/>
      <c r="D15" s="307"/>
      <c r="E15" s="307"/>
      <c r="F15" s="308"/>
      <c r="G15" s="307"/>
      <c r="H15" s="307"/>
      <c r="I15" s="307"/>
      <c r="J15" s="307"/>
      <c r="K15" s="307"/>
      <c r="L15" s="307"/>
      <c r="M15" s="307"/>
      <c r="N15" s="307"/>
    </row>
    <row r="16" spans="1:20" ht="14.25" customHeight="1">
      <c r="A16" s="307"/>
      <c r="B16" s="307"/>
      <c r="C16" s="307"/>
      <c r="D16" s="307"/>
      <c r="E16" s="307"/>
      <c r="F16" s="308"/>
      <c r="G16" s="307"/>
      <c r="H16" s="307"/>
      <c r="I16" s="307"/>
      <c r="J16" s="307"/>
      <c r="K16" s="307"/>
      <c r="L16" s="307"/>
      <c r="M16" s="307"/>
      <c r="N16" s="307"/>
    </row>
    <row r="17" spans="1:15" ht="14.25" customHeight="1">
      <c r="A17" s="864" t="s">
        <v>589</v>
      </c>
      <c r="B17" s="864"/>
      <c r="C17" s="864"/>
      <c r="D17" s="864"/>
      <c r="E17" s="864"/>
      <c r="F17" s="864"/>
      <c r="G17" s="864"/>
      <c r="H17" s="864"/>
      <c r="I17" s="864"/>
      <c r="J17" s="864"/>
      <c r="K17" s="864"/>
      <c r="L17" s="864"/>
      <c r="M17" s="864"/>
      <c r="N17" s="864"/>
      <c r="O17" s="864"/>
    </row>
    <row r="18" spans="1:15" ht="14.25" customHeight="1">
      <c r="A18" s="309"/>
      <c r="B18" s="309"/>
      <c r="C18" s="309"/>
      <c r="D18" s="309"/>
      <c r="E18" s="309"/>
      <c r="F18" s="309"/>
      <c r="G18" s="309"/>
      <c r="H18" s="309"/>
      <c r="I18" s="309"/>
      <c r="J18" s="309"/>
      <c r="K18" s="309"/>
      <c r="L18" s="309"/>
      <c r="M18" s="309"/>
      <c r="N18" s="309"/>
      <c r="O18" s="309"/>
    </row>
    <row r="19" spans="1:15" ht="14.25" customHeight="1">
      <c r="A19" s="326" t="s">
        <v>43</v>
      </c>
      <c r="B19" s="309"/>
      <c r="C19" s="309"/>
      <c r="D19" s="1567" t="s">
        <v>1326</v>
      </c>
      <c r="E19" s="1567"/>
      <c r="F19" s="1567"/>
      <c r="G19" s="1567"/>
      <c r="H19" s="309"/>
      <c r="I19" s="309"/>
      <c r="J19" s="309"/>
      <c r="K19" s="309"/>
      <c r="L19" s="309"/>
      <c r="M19" s="309"/>
      <c r="N19" s="309"/>
      <c r="O19" s="309"/>
    </row>
    <row r="20" spans="1:15" ht="14.25" customHeight="1">
      <c r="A20" s="309"/>
      <c r="B20" s="309"/>
      <c r="C20" s="309"/>
      <c r="D20" s="309"/>
      <c r="E20" s="309"/>
      <c r="F20" s="309"/>
      <c r="G20" s="309"/>
      <c r="H20" s="309"/>
      <c r="I20" s="309"/>
      <c r="J20" s="309"/>
      <c r="K20" s="309"/>
      <c r="L20" s="309"/>
      <c r="M20" s="309"/>
      <c r="N20" s="309"/>
    </row>
    <row r="21" spans="1:15" ht="14.25" customHeight="1">
      <c r="A21" s="307" t="s">
        <v>44</v>
      </c>
      <c r="B21" s="307"/>
      <c r="C21" s="307"/>
      <c r="D21" s="307"/>
      <c r="E21" s="307"/>
      <c r="F21" s="307"/>
      <c r="G21" s="307"/>
      <c r="H21" s="307"/>
      <c r="I21" s="307"/>
      <c r="J21" s="307"/>
      <c r="K21" s="307"/>
      <c r="L21" s="307"/>
      <c r="M21" s="307"/>
      <c r="N21" s="307"/>
    </row>
    <row r="22" spans="1:15" ht="14.25" customHeight="1">
      <c r="A22" s="307"/>
      <c r="B22" s="1770"/>
      <c r="C22" s="1770"/>
      <c r="D22" s="1770"/>
      <c r="E22" s="1770"/>
      <c r="F22" s="1770"/>
      <c r="G22" s="1770"/>
      <c r="H22" s="1770"/>
      <c r="I22" s="1770"/>
      <c r="J22" s="1770"/>
      <c r="K22" s="1770"/>
      <c r="L22" s="1770"/>
      <c r="M22" s="1770"/>
      <c r="N22" s="1770"/>
    </row>
    <row r="23" spans="1:15" ht="14.25" customHeight="1">
      <c r="A23" s="307"/>
      <c r="B23" s="1770"/>
      <c r="C23" s="1770"/>
      <c r="D23" s="1770"/>
      <c r="E23" s="1770"/>
      <c r="F23" s="1770"/>
      <c r="G23" s="1770"/>
      <c r="H23" s="1770"/>
      <c r="I23" s="1770"/>
      <c r="J23" s="1770"/>
      <c r="K23" s="1770"/>
      <c r="L23" s="1770"/>
      <c r="M23" s="1770"/>
      <c r="N23" s="1770"/>
    </row>
    <row r="24" spans="1:15" ht="14.25" customHeight="1">
      <c r="A24" s="307"/>
      <c r="B24" s="1770"/>
      <c r="C24" s="1770"/>
      <c r="D24" s="1770"/>
      <c r="E24" s="1770"/>
      <c r="F24" s="1770"/>
      <c r="G24" s="1770"/>
      <c r="H24" s="1770"/>
      <c r="I24" s="1770"/>
      <c r="J24" s="1770"/>
      <c r="K24" s="1770"/>
      <c r="L24" s="1770"/>
      <c r="M24" s="1770"/>
      <c r="N24" s="1770"/>
    </row>
    <row r="25" spans="1:15" ht="14.25" customHeight="1">
      <c r="A25" s="307"/>
      <c r="B25" s="307"/>
      <c r="C25" s="307"/>
      <c r="D25" s="307"/>
      <c r="E25" s="307"/>
      <c r="F25" s="307"/>
      <c r="G25" s="307"/>
      <c r="H25" s="307"/>
      <c r="I25" s="307"/>
      <c r="J25" s="307"/>
      <c r="K25" s="307"/>
      <c r="L25" s="307"/>
      <c r="M25" s="307"/>
      <c r="N25" s="307"/>
    </row>
    <row r="26" spans="1:15" ht="14.25" customHeight="1">
      <c r="A26" s="307" t="s">
        <v>891</v>
      </c>
      <c r="B26" s="307"/>
      <c r="C26" s="307"/>
      <c r="E26" s="1800" t="s">
        <v>851</v>
      </c>
      <c r="F26" s="1800"/>
      <c r="G26" s="1800"/>
      <c r="H26" s="1800"/>
      <c r="I26" s="307"/>
      <c r="J26" s="307"/>
      <c r="K26" s="307"/>
      <c r="L26" s="307"/>
      <c r="M26" s="307"/>
      <c r="N26" s="307"/>
    </row>
    <row r="27" spans="1:15" ht="14.25" customHeight="1">
      <c r="A27" s="307"/>
      <c r="B27" s="307"/>
      <c r="C27" s="307"/>
      <c r="D27" s="307"/>
      <c r="E27" s="307"/>
      <c r="F27" s="307"/>
      <c r="G27" s="195"/>
      <c r="H27" s="307"/>
      <c r="I27" s="307"/>
      <c r="J27" s="307"/>
      <c r="K27" s="307"/>
      <c r="L27" s="307"/>
      <c r="M27" s="307"/>
      <c r="N27" s="307"/>
    </row>
    <row r="28" spans="1:15" ht="24" customHeight="1">
      <c r="A28" s="1272" t="s">
        <v>47</v>
      </c>
      <c r="B28" s="1273"/>
      <c r="C28" s="1273"/>
      <c r="D28" s="1273"/>
      <c r="E28" s="1274"/>
      <c r="F28" s="1272" t="s">
        <v>892</v>
      </c>
      <c r="G28" s="1273"/>
      <c r="H28" s="1273"/>
      <c r="I28" s="1274"/>
      <c r="J28" s="1272" t="s">
        <v>893</v>
      </c>
      <c r="K28" s="1273"/>
      <c r="L28" s="1273"/>
      <c r="M28" s="1273"/>
      <c r="N28" s="1273"/>
      <c r="O28" s="1274"/>
    </row>
    <row r="29" spans="1:15" ht="24" customHeight="1">
      <c r="A29" s="1797" t="s">
        <v>1489</v>
      </c>
      <c r="B29" s="1442"/>
      <c r="C29" s="1442"/>
      <c r="D29" s="1442"/>
      <c r="E29" s="1443"/>
      <c r="F29" s="1798"/>
      <c r="G29" s="1799"/>
      <c r="H29" s="1799"/>
      <c r="I29" s="329"/>
      <c r="J29" s="1798"/>
      <c r="K29" s="1799"/>
      <c r="L29" s="1799"/>
      <c r="M29" s="1799"/>
      <c r="N29" s="1799"/>
      <c r="O29" s="330"/>
    </row>
    <row r="30" spans="1:15" ht="24" customHeight="1">
      <c r="A30" s="1797" t="s">
        <v>1490</v>
      </c>
      <c r="B30" s="970"/>
      <c r="C30" s="970"/>
      <c r="D30" s="970"/>
      <c r="E30" s="971"/>
      <c r="F30" s="1798"/>
      <c r="G30" s="1799"/>
      <c r="H30" s="1799"/>
      <c r="I30" s="329"/>
      <c r="J30" s="1798"/>
      <c r="K30" s="1799"/>
      <c r="L30" s="1799"/>
      <c r="M30" s="1799"/>
      <c r="N30" s="1799"/>
      <c r="O30" s="330"/>
    </row>
    <row r="31" spans="1:15" ht="24" customHeight="1">
      <c r="A31" s="1797" t="s">
        <v>1491</v>
      </c>
      <c r="B31" s="970"/>
      <c r="C31" s="970"/>
      <c r="D31" s="970"/>
      <c r="E31" s="971"/>
      <c r="F31" s="1798"/>
      <c r="G31" s="1799"/>
      <c r="H31" s="1799"/>
      <c r="I31" s="329"/>
      <c r="J31" s="1798"/>
      <c r="K31" s="1799"/>
      <c r="L31" s="1799"/>
      <c r="M31" s="1799"/>
      <c r="N31" s="1799"/>
      <c r="O31" s="330"/>
    </row>
    <row r="32" spans="1:15" ht="24" customHeight="1">
      <c r="A32" s="1272" t="s">
        <v>48</v>
      </c>
      <c r="B32" s="1273"/>
      <c r="C32" s="1273"/>
      <c r="D32" s="1273"/>
      <c r="E32" s="1274"/>
      <c r="F32" s="1795"/>
      <c r="G32" s="1796"/>
      <c r="H32" s="1796"/>
      <c r="I32" s="329"/>
      <c r="J32" s="1795"/>
      <c r="K32" s="1796"/>
      <c r="L32" s="1796"/>
      <c r="M32" s="1796"/>
      <c r="N32" s="1796"/>
      <c r="O32" s="330"/>
    </row>
    <row r="34" spans="1:1">
      <c r="A34" s="289" t="s">
        <v>1494</v>
      </c>
    </row>
    <row r="35" spans="1:1">
      <c r="A35" s="289" t="s">
        <v>1495</v>
      </c>
    </row>
    <row r="37" spans="1:1">
      <c r="A37" s="289" t="s">
        <v>1508</v>
      </c>
    </row>
    <row r="38" spans="1:1">
      <c r="A38" s="289" t="s">
        <v>1509</v>
      </c>
    </row>
    <row r="40" spans="1:1">
      <c r="A40" s="289" t="s">
        <v>1497</v>
      </c>
    </row>
    <row r="41" spans="1:1">
      <c r="A41" s="289" t="s">
        <v>1498</v>
      </c>
    </row>
    <row r="43" spans="1:1">
      <c r="A43" s="289" t="s">
        <v>1510</v>
      </c>
    </row>
    <row r="44" spans="1:1">
      <c r="A44" s="289" t="s">
        <v>1511</v>
      </c>
    </row>
    <row r="45" spans="1:1">
      <c r="A45" s="289" t="s">
        <v>1512</v>
      </c>
    </row>
    <row r="46" spans="1:1">
      <c r="A46" s="289" t="s">
        <v>1513</v>
      </c>
    </row>
  </sheetData>
  <mergeCells count="21">
    <mergeCell ref="E26:H26"/>
    <mergeCell ref="A3:P3"/>
    <mergeCell ref="L5:P5"/>
    <mergeCell ref="A17:O17"/>
    <mergeCell ref="D19:G19"/>
    <mergeCell ref="B22:N24"/>
    <mergeCell ref="A28:E28"/>
    <mergeCell ref="F28:I28"/>
    <mergeCell ref="J28:O28"/>
    <mergeCell ref="A29:E29"/>
    <mergeCell ref="F29:H29"/>
    <mergeCell ref="J29:N29"/>
    <mergeCell ref="A32:E32"/>
    <mergeCell ref="F32:H32"/>
    <mergeCell ref="J32:N32"/>
    <mergeCell ref="A30:E30"/>
    <mergeCell ref="F30:H30"/>
    <mergeCell ref="J30:N30"/>
    <mergeCell ref="A31:E31"/>
    <mergeCell ref="F31:H31"/>
    <mergeCell ref="J31:N31"/>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T41"/>
  <sheetViews>
    <sheetView view="pageBreakPreview" topLeftCell="A25" zoomScaleNormal="100" zoomScaleSheetLayoutView="100" workbookViewId="0">
      <selection activeCell="S34" sqref="S34"/>
    </sheetView>
  </sheetViews>
  <sheetFormatPr defaultColWidth="5.875" defaultRowHeight="14.25"/>
  <cols>
    <col min="1" max="16384" width="5.875" style="289"/>
  </cols>
  <sheetData>
    <row r="1" spans="1:20">
      <c r="O1" s="290" t="s">
        <v>945</v>
      </c>
    </row>
    <row r="2" spans="1:20">
      <c r="A2" s="289" t="s">
        <v>345</v>
      </c>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946</v>
      </c>
      <c r="B4" s="921"/>
      <c r="C4" s="921"/>
      <c r="D4" s="921"/>
      <c r="E4" s="921"/>
      <c r="F4" s="921"/>
      <c r="G4" s="921"/>
      <c r="H4" s="921"/>
      <c r="I4" s="921"/>
      <c r="J4" s="921"/>
      <c r="K4" s="921"/>
      <c r="L4" s="921"/>
      <c r="M4" s="921"/>
      <c r="N4" s="921"/>
      <c r="O4" s="921"/>
    </row>
    <row r="5" spans="1:20" ht="14.25" customHeight="1">
      <c r="A5" s="189"/>
      <c r="B5" s="189"/>
      <c r="C5" s="189"/>
      <c r="D5" s="189"/>
      <c r="E5" s="189"/>
      <c r="F5" s="189"/>
      <c r="G5" s="189"/>
      <c r="H5" s="189"/>
      <c r="I5" s="189"/>
      <c r="J5" s="189"/>
      <c r="K5" s="189"/>
      <c r="L5" s="189"/>
      <c r="M5" s="189"/>
      <c r="N5" s="189"/>
    </row>
    <row r="7" spans="1:20" ht="24" customHeight="1">
      <c r="A7" s="289" t="s">
        <v>1599</v>
      </c>
    </row>
    <row r="8" spans="1:20" ht="24" customHeight="1">
      <c r="A8" s="289" t="s">
        <v>1600</v>
      </c>
    </row>
    <row r="9" spans="1:20" ht="24" customHeight="1">
      <c r="A9" s="289" t="s">
        <v>1601</v>
      </c>
    </row>
    <row r="10" spans="1:20" ht="14.25" customHeight="1"/>
    <row r="12" spans="1:20">
      <c r="A12" s="331" t="s">
        <v>1332</v>
      </c>
      <c r="B12" s="295"/>
      <c r="C12" s="295"/>
      <c r="D12" s="295"/>
      <c r="E12" s="295"/>
    </row>
    <row r="14" spans="1:20">
      <c r="L14" s="1801"/>
      <c r="M14" s="1801"/>
      <c r="N14" s="1801"/>
    </row>
    <row r="16" spans="1:20">
      <c r="G16" s="289" t="s">
        <v>1435</v>
      </c>
      <c r="O16" s="290" t="s">
        <v>513</v>
      </c>
    </row>
    <row r="17" spans="1:15">
      <c r="O17" s="290"/>
    </row>
    <row r="18" spans="1:15">
      <c r="O18" s="290"/>
    </row>
    <row r="19" spans="1:15">
      <c r="O19" s="290"/>
    </row>
    <row r="20" spans="1:15">
      <c r="A20" s="949" t="s">
        <v>589</v>
      </c>
      <c r="B20" s="949"/>
      <c r="C20" s="949"/>
      <c r="D20" s="949"/>
      <c r="E20" s="949"/>
      <c r="F20" s="949"/>
      <c r="G20" s="949"/>
      <c r="H20" s="949"/>
      <c r="I20" s="949"/>
      <c r="J20" s="949"/>
      <c r="K20" s="949"/>
      <c r="L20" s="949"/>
      <c r="M20" s="949"/>
      <c r="N20" s="949"/>
      <c r="O20" s="949"/>
    </row>
    <row r="22" spans="1:15">
      <c r="A22" s="333" t="s">
        <v>853</v>
      </c>
      <c r="B22" s="280" t="str">
        <f>入力シート!C1</f>
        <v>令和4年7月10日執行参議院青森県選挙区選出議員選挙</v>
      </c>
      <c r="K22"/>
    </row>
    <row r="23" spans="1:15">
      <c r="A23" s="333"/>
      <c r="J23" s="305"/>
      <c r="K23" s="305"/>
    </row>
    <row r="25" spans="1:15">
      <c r="A25" s="333" t="s">
        <v>854</v>
      </c>
      <c r="B25" s="289" t="s">
        <v>856</v>
      </c>
      <c r="E25" s="306">
        <f>入力シート!C8</f>
        <v>0</v>
      </c>
      <c r="F25" s="280"/>
      <c r="G25" s="280">
        <f>入力シート!C10</f>
        <v>0</v>
      </c>
      <c r="H25" s="290"/>
    </row>
    <row r="26" spans="1:15">
      <c r="E26" s="306"/>
      <c r="F26" s="280"/>
      <c r="G26" s="280"/>
      <c r="H26" s="290"/>
    </row>
    <row r="28" spans="1:15">
      <c r="A28" s="333" t="s">
        <v>323</v>
      </c>
      <c r="B28" s="289" t="s">
        <v>900</v>
      </c>
      <c r="E28" s="1802" t="s">
        <v>303</v>
      </c>
      <c r="F28" s="1802"/>
      <c r="G28" s="1802"/>
      <c r="H28" s="295"/>
    </row>
    <row r="29" spans="1:15" ht="14.25" customHeight="1">
      <c r="A29" s="307"/>
      <c r="B29" s="307"/>
      <c r="C29" s="307"/>
      <c r="D29" s="307"/>
      <c r="E29" s="307"/>
      <c r="F29" s="308"/>
      <c r="G29" s="307"/>
      <c r="H29" s="307"/>
      <c r="I29" s="307"/>
      <c r="J29" s="307"/>
      <c r="K29" s="307"/>
      <c r="L29" s="307"/>
      <c r="M29" s="307"/>
      <c r="N29" s="307"/>
    </row>
    <row r="30" spans="1:15" ht="14.25" customHeight="1">
      <c r="A30" s="307"/>
      <c r="B30" s="307"/>
      <c r="C30" s="307"/>
      <c r="D30" s="307"/>
      <c r="E30" s="307"/>
      <c r="F30" s="308"/>
      <c r="G30" s="307"/>
      <c r="H30" s="307"/>
      <c r="I30" s="307"/>
      <c r="J30" s="307"/>
      <c r="K30" s="307"/>
      <c r="L30" s="307"/>
      <c r="M30" s="307"/>
      <c r="N30" s="307"/>
    </row>
    <row r="31" spans="1:15" ht="14.25" customHeight="1">
      <c r="A31" s="307"/>
      <c r="B31" s="307"/>
      <c r="C31" s="307"/>
      <c r="D31" s="307"/>
      <c r="E31" s="307"/>
      <c r="F31" s="308"/>
      <c r="G31" s="307"/>
      <c r="H31" s="307"/>
      <c r="I31" s="307"/>
      <c r="J31" s="307"/>
      <c r="K31" s="307"/>
      <c r="L31" s="307"/>
      <c r="M31" s="307"/>
      <c r="N31" s="307"/>
    </row>
    <row r="32" spans="1:15">
      <c r="B32" s="296"/>
      <c r="C32" s="147"/>
      <c r="D32" s="147"/>
      <c r="H32" s="280"/>
    </row>
    <row r="33" spans="1:8">
      <c r="A33" s="289" t="s">
        <v>1602</v>
      </c>
      <c r="B33" s="296"/>
      <c r="C33" s="147"/>
      <c r="D33" s="147"/>
      <c r="H33" s="280"/>
    </row>
    <row r="34" spans="1:8">
      <c r="A34" s="289" t="s">
        <v>1603</v>
      </c>
      <c r="B34" s="296"/>
      <c r="C34" s="147"/>
      <c r="D34" s="147"/>
    </row>
    <row r="35" spans="1:8">
      <c r="B35" s="296"/>
      <c r="C35" s="147"/>
      <c r="D35" s="147"/>
      <c r="G35" s="280"/>
    </row>
    <row r="36" spans="1:8">
      <c r="A36" s="289" t="s">
        <v>903</v>
      </c>
      <c r="B36" s="296"/>
      <c r="C36" s="147"/>
      <c r="D36" s="147"/>
    </row>
    <row r="37" spans="1:8">
      <c r="A37" s="289" t="s">
        <v>1604</v>
      </c>
    </row>
    <row r="38" spans="1:8">
      <c r="A38" s="289" t="s">
        <v>1204</v>
      </c>
    </row>
    <row r="40" spans="1:8">
      <c r="A40" s="289" t="s">
        <v>1586</v>
      </c>
    </row>
    <row r="41" spans="1:8">
      <c r="A41" s="289" t="s">
        <v>1587</v>
      </c>
    </row>
  </sheetData>
  <mergeCells count="5">
    <mergeCell ref="A4:O4"/>
    <mergeCell ref="L14:N14"/>
    <mergeCell ref="A20:O20"/>
    <mergeCell ref="E28:G28"/>
    <mergeCell ref="A3:O3"/>
  </mergeCells>
  <phoneticPr fontId="3"/>
  <pageMargins left="0.78740157480314965" right="0.31496062992125984"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T50"/>
  <sheetViews>
    <sheetView view="pageBreakPreview" zoomScaleNormal="100" zoomScaleSheetLayoutView="100" workbookViewId="0">
      <selection activeCell="L14" sqref="L14"/>
    </sheetView>
  </sheetViews>
  <sheetFormatPr defaultColWidth="5.625" defaultRowHeight="14.25"/>
  <cols>
    <col min="1" max="15" width="5.625" style="289"/>
    <col min="16" max="16" width="7.875" style="289" customWidth="1"/>
    <col min="17" max="16384" width="5.625" style="289"/>
  </cols>
  <sheetData>
    <row r="1" spans="1:20">
      <c r="P1" s="290" t="s">
        <v>948</v>
      </c>
    </row>
    <row r="2" spans="1:20">
      <c r="P2" s="290"/>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949</v>
      </c>
      <c r="B4" s="921"/>
      <c r="C4" s="921"/>
      <c r="D4" s="921"/>
      <c r="E4" s="921"/>
      <c r="F4" s="921"/>
      <c r="G4" s="921"/>
      <c r="H4" s="921"/>
      <c r="I4" s="921"/>
      <c r="J4" s="921"/>
      <c r="K4" s="921"/>
      <c r="L4" s="921"/>
      <c r="M4" s="921"/>
      <c r="N4" s="921"/>
      <c r="O4" s="921"/>
      <c r="P4" s="921"/>
    </row>
    <row r="7" spans="1:20">
      <c r="A7" s="289" t="s">
        <v>950</v>
      </c>
      <c r="M7" s="332"/>
      <c r="N7" s="332"/>
      <c r="O7" s="332"/>
    </row>
    <row r="8" spans="1:20">
      <c r="M8" s="332"/>
      <c r="N8" s="332"/>
      <c r="O8" s="332"/>
    </row>
    <row r="9" spans="1:20">
      <c r="M9" s="332"/>
      <c r="N9" s="332"/>
      <c r="O9" s="332"/>
    </row>
    <row r="10" spans="1:20">
      <c r="B10" s="1027" t="s">
        <v>1329</v>
      </c>
      <c r="C10" s="1027"/>
      <c r="D10" s="1027"/>
      <c r="E10" s="1027"/>
      <c r="F10" s="1027"/>
    </row>
    <row r="11" spans="1:20">
      <c r="B11" s="332"/>
      <c r="C11" s="332"/>
      <c r="D11" s="332"/>
    </row>
    <row r="13" spans="1:20">
      <c r="B13" s="289" t="str">
        <f>入力シート!C1</f>
        <v>令和4年7月10日執行参議院青森県選挙区選出議員選挙</v>
      </c>
      <c r="J13"/>
      <c r="K13"/>
      <c r="L13" s="325"/>
    </row>
    <row r="15" spans="1:20">
      <c r="I15" s="290" t="s">
        <v>544</v>
      </c>
      <c r="K15" s="306">
        <f>入力シート!C8</f>
        <v>0</v>
      </c>
      <c r="L15" s="280"/>
      <c r="M15" s="280">
        <f>入力シート!C10</f>
        <v>0</v>
      </c>
    </row>
    <row r="16" spans="1:20">
      <c r="I16" s="290"/>
      <c r="K16" s="306"/>
      <c r="L16" s="280"/>
      <c r="M16" s="280"/>
    </row>
    <row r="17" spans="1:16" ht="14.25" customHeight="1">
      <c r="A17" s="307"/>
      <c r="B17" s="307"/>
      <c r="C17" s="307"/>
      <c r="D17" s="307"/>
      <c r="E17" s="307"/>
      <c r="F17" s="307"/>
      <c r="G17" s="308"/>
      <c r="H17" s="307"/>
      <c r="I17" s="307"/>
      <c r="J17" s="307"/>
      <c r="K17" s="307"/>
      <c r="L17" s="307"/>
      <c r="M17" s="307"/>
      <c r="N17" s="307"/>
      <c r="O17" s="307"/>
    </row>
    <row r="18" spans="1:16" ht="14.25" customHeight="1">
      <c r="A18" s="864" t="s">
        <v>589</v>
      </c>
      <c r="B18" s="864"/>
      <c r="C18" s="864"/>
      <c r="D18" s="864"/>
      <c r="E18" s="864"/>
      <c r="F18" s="864"/>
      <c r="G18" s="864"/>
      <c r="H18" s="864"/>
      <c r="I18" s="864"/>
      <c r="J18" s="864"/>
      <c r="K18" s="864"/>
      <c r="L18" s="864"/>
      <c r="M18" s="864"/>
      <c r="N18" s="864"/>
      <c r="O18" s="864"/>
      <c r="P18" s="864"/>
    </row>
    <row r="19" spans="1:16" ht="14.25" customHeight="1">
      <c r="A19" s="309"/>
      <c r="B19" s="309"/>
      <c r="C19" s="309"/>
      <c r="D19" s="309"/>
      <c r="E19" s="309"/>
      <c r="F19" s="309"/>
      <c r="G19" s="309"/>
      <c r="H19" s="309"/>
      <c r="I19" s="309"/>
      <c r="J19" s="309"/>
      <c r="K19" s="309"/>
      <c r="L19" s="309"/>
      <c r="M19" s="309"/>
      <c r="N19" s="309"/>
      <c r="O19" s="309"/>
    </row>
    <row r="20" spans="1:16" ht="28.5" customHeight="1">
      <c r="A20" s="1813" t="s">
        <v>906</v>
      </c>
      <c r="B20" s="1814"/>
      <c r="C20" s="1814"/>
      <c r="D20" s="1814"/>
      <c r="E20" s="1815"/>
      <c r="F20" s="1616"/>
      <c r="G20" s="1617"/>
      <c r="H20" s="1617"/>
      <c r="I20" s="1617"/>
      <c r="J20" s="1617"/>
      <c r="K20" s="1617"/>
      <c r="L20" s="1617"/>
      <c r="M20" s="1617"/>
      <c r="N20" s="1617"/>
      <c r="O20" s="1617"/>
      <c r="P20" s="334"/>
    </row>
    <row r="21" spans="1:16" ht="28.5" customHeight="1">
      <c r="A21" s="1816" t="s">
        <v>907</v>
      </c>
      <c r="B21" s="1817"/>
      <c r="C21" s="1817"/>
      <c r="D21" s="1817"/>
      <c r="E21" s="1818"/>
      <c r="F21" s="1619"/>
      <c r="G21" s="1620"/>
      <c r="H21" s="1620"/>
      <c r="I21" s="1620"/>
      <c r="J21" s="1620"/>
      <c r="K21" s="1620"/>
      <c r="L21" s="1620"/>
      <c r="M21" s="1620"/>
      <c r="N21" s="1620"/>
      <c r="O21" s="1620"/>
      <c r="P21" s="335"/>
    </row>
    <row r="22" spans="1:16" ht="28.5" customHeight="1">
      <c r="A22" s="1819" t="s">
        <v>908</v>
      </c>
      <c r="B22" s="1820"/>
      <c r="C22" s="1820"/>
      <c r="D22" s="1820"/>
      <c r="E22" s="1821"/>
      <c r="F22" s="1622"/>
      <c r="G22" s="1623"/>
      <c r="H22" s="1623"/>
      <c r="I22" s="1623"/>
      <c r="J22" s="1623"/>
      <c r="K22" s="1623"/>
      <c r="L22" s="1623"/>
      <c r="M22" s="1623"/>
      <c r="N22" s="1623"/>
      <c r="O22" s="1623"/>
      <c r="P22" s="336"/>
    </row>
    <row r="23" spans="1:16" ht="28.5" customHeight="1">
      <c r="A23" s="1803" t="s">
        <v>892</v>
      </c>
      <c r="B23" s="970"/>
      <c r="C23" s="970"/>
      <c r="D23" s="970"/>
      <c r="E23" s="971"/>
      <c r="F23" s="1804"/>
      <c r="G23" s="1805"/>
      <c r="H23" s="1805"/>
      <c r="I23" s="1805"/>
      <c r="J23" s="1805"/>
      <c r="K23" s="1805"/>
      <c r="L23" s="1805"/>
      <c r="M23" s="1805"/>
      <c r="N23" s="1805"/>
      <c r="O23" s="1805"/>
      <c r="P23" s="232"/>
    </row>
    <row r="24" spans="1:16" ht="28.5" customHeight="1">
      <c r="A24" s="1803" t="s">
        <v>83</v>
      </c>
      <c r="B24" s="970"/>
      <c r="C24" s="970"/>
      <c r="D24" s="970"/>
      <c r="E24" s="971"/>
      <c r="F24" s="1806"/>
      <c r="G24" s="1807"/>
      <c r="H24" s="1807"/>
      <c r="I24" s="1807"/>
      <c r="J24" s="1807"/>
      <c r="K24" s="1807"/>
      <c r="L24" s="1807"/>
      <c r="M24" s="1807"/>
      <c r="N24" s="1807"/>
      <c r="O24" s="1807"/>
      <c r="P24" s="208" t="s">
        <v>2</v>
      </c>
    </row>
    <row r="25" spans="1:16" ht="28.5" customHeight="1">
      <c r="A25" s="1808" t="s">
        <v>683</v>
      </c>
      <c r="B25" s="1809"/>
      <c r="C25" s="1809"/>
      <c r="D25" s="1809"/>
      <c r="E25" s="1810"/>
      <c r="F25" s="1849"/>
      <c r="G25" s="1850"/>
      <c r="H25" s="1850"/>
      <c r="I25" s="1850"/>
      <c r="J25" s="1850"/>
      <c r="K25" s="1850"/>
      <c r="L25" s="1850"/>
      <c r="M25" s="1850"/>
      <c r="N25" s="1850"/>
      <c r="O25" s="1850"/>
      <c r="P25" s="249"/>
    </row>
    <row r="26" spans="1:16" ht="21" customHeight="1">
      <c r="A26" s="236"/>
      <c r="B26" s="236"/>
      <c r="C26" s="236"/>
      <c r="D26" s="236"/>
      <c r="E26" s="236"/>
      <c r="F26" s="236"/>
      <c r="G26" s="236"/>
      <c r="H26" s="236"/>
      <c r="I26" s="236"/>
      <c r="J26" s="236"/>
      <c r="K26" s="236"/>
      <c r="L26" s="236"/>
      <c r="M26" s="236"/>
      <c r="N26" s="236"/>
      <c r="O26" s="236"/>
      <c r="P26" s="236"/>
    </row>
    <row r="27" spans="1:16">
      <c r="A27" s="289" t="s">
        <v>909</v>
      </c>
      <c r="B27" s="216"/>
      <c r="C27" s="216"/>
      <c r="D27" s="216"/>
      <c r="E27" s="216"/>
      <c r="F27" s="216"/>
      <c r="G27" s="216"/>
      <c r="H27" s="216"/>
      <c r="I27" s="216"/>
      <c r="J27" s="216"/>
      <c r="K27" s="216"/>
      <c r="L27" s="216"/>
      <c r="M27" s="216"/>
      <c r="N27" s="216"/>
      <c r="O27" s="216"/>
      <c r="P27" s="216"/>
    </row>
    <row r="28" spans="1:16">
      <c r="A28" s="289" t="s">
        <v>910</v>
      </c>
    </row>
    <row r="30" spans="1:16">
      <c r="A30" s="289" t="s">
        <v>911</v>
      </c>
    </row>
    <row r="31" spans="1:16">
      <c r="A31" s="289" t="s">
        <v>912</v>
      </c>
    </row>
    <row r="33" spans="1:10">
      <c r="A33" s="289" t="s">
        <v>913</v>
      </c>
    </row>
    <row r="34" spans="1:10">
      <c r="A34" s="289" t="s">
        <v>914</v>
      </c>
    </row>
    <row r="36" spans="1:10">
      <c r="A36" s="289" t="s">
        <v>915</v>
      </c>
    </row>
    <row r="37" spans="1:10">
      <c r="A37" s="289" t="s">
        <v>916</v>
      </c>
    </row>
    <row r="38" spans="1:10" ht="9" customHeight="1"/>
    <row r="39" spans="1:10">
      <c r="A39" s="289" t="s">
        <v>951</v>
      </c>
    </row>
    <row r="40" spans="1:10">
      <c r="A40" s="289" t="s">
        <v>85</v>
      </c>
    </row>
    <row r="41" spans="1:10">
      <c r="C41" s="289" t="s">
        <v>1514</v>
      </c>
    </row>
    <row r="46" spans="1:10">
      <c r="C46" s="307"/>
      <c r="D46" s="307"/>
      <c r="E46" s="307"/>
      <c r="F46" s="307"/>
      <c r="G46" s="307"/>
      <c r="H46" s="307"/>
      <c r="I46" s="307"/>
    </row>
    <row r="47" spans="1:10">
      <c r="C47" s="307"/>
      <c r="D47" s="307"/>
      <c r="E47" s="307"/>
      <c r="F47" s="307"/>
      <c r="G47" s="307"/>
      <c r="H47" s="307"/>
      <c r="I47" s="307"/>
      <c r="J47" s="333"/>
    </row>
    <row r="50" spans="3:3">
      <c r="C50" s="280"/>
    </row>
  </sheetData>
  <mergeCells count="14">
    <mergeCell ref="A25:E25"/>
    <mergeCell ref="F25:O25"/>
    <mergeCell ref="A4:P4"/>
    <mergeCell ref="B10:F10"/>
    <mergeCell ref="A18:P18"/>
    <mergeCell ref="A20:E20"/>
    <mergeCell ref="F20:O22"/>
    <mergeCell ref="A21:E21"/>
    <mergeCell ref="A22:E22"/>
    <mergeCell ref="A3:O3"/>
    <mergeCell ref="A23:E23"/>
    <mergeCell ref="F23:O23"/>
    <mergeCell ref="A24:E24"/>
    <mergeCell ref="F24:O24"/>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legacy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51"/>
  <sheetViews>
    <sheetView view="pageBreakPreview" topLeftCell="A34" zoomScaleNormal="100" zoomScaleSheetLayoutView="100" workbookViewId="0">
      <selection activeCell="X45" sqref="X45"/>
    </sheetView>
  </sheetViews>
  <sheetFormatPr defaultColWidth="5.875" defaultRowHeight="14.25"/>
  <cols>
    <col min="1" max="1" width="2.625" style="289" customWidth="1"/>
    <col min="2" max="2" width="5.875" style="289" customWidth="1"/>
    <col min="3" max="3" width="3.5" style="289" customWidth="1"/>
    <col min="4" max="4" width="5.875" style="289" customWidth="1"/>
    <col min="5" max="5" width="3.5" style="289" customWidth="1"/>
    <col min="6" max="6" width="5.875" style="289" customWidth="1"/>
    <col min="7" max="7" width="3.5" style="289" customWidth="1"/>
    <col min="8" max="8" width="5.875" style="289" customWidth="1"/>
    <col min="9" max="9" width="3.5" style="289" customWidth="1"/>
    <col min="10" max="10" width="5.875" style="289" customWidth="1"/>
    <col min="11" max="11" width="3.5" style="289" customWidth="1"/>
    <col min="12" max="12" width="5.875" style="289" customWidth="1"/>
    <col min="13" max="13" width="3.5" style="289" customWidth="1"/>
    <col min="14" max="14" width="5.875" style="289" customWidth="1"/>
    <col min="15" max="15" width="3.5" style="289" customWidth="1"/>
    <col min="16" max="16" width="5.875" style="289" customWidth="1"/>
    <col min="17" max="17" width="3.5" style="289" customWidth="1"/>
    <col min="18" max="18" width="5.875" style="289"/>
    <col min="19" max="19" width="3.5" style="289" customWidth="1"/>
    <col min="20" max="20" width="3.25" style="289" bestFit="1" customWidth="1"/>
    <col min="21" max="21" width="3.5" style="289" customWidth="1"/>
    <col min="22" max="22" width="5.875" style="289"/>
    <col min="23" max="23" width="3.5" style="289" customWidth="1"/>
    <col min="24" max="24" width="5.875" style="289"/>
    <col min="25" max="25" width="3.5" style="289" customWidth="1"/>
    <col min="26" max="26" width="5.875" style="289"/>
    <col min="27" max="27" width="3.5" style="289" customWidth="1"/>
    <col min="28" max="16384" width="5.875" style="289"/>
  </cols>
  <sheetData>
    <row r="1" spans="1:20">
      <c r="T1" s="290" t="s">
        <v>952</v>
      </c>
    </row>
    <row r="2" spans="1:20" ht="28.5">
      <c r="A2" s="921" t="s">
        <v>18</v>
      </c>
      <c r="B2" s="921"/>
      <c r="C2" s="921"/>
      <c r="D2" s="921"/>
      <c r="E2" s="921"/>
      <c r="F2" s="921"/>
      <c r="G2" s="921"/>
      <c r="H2" s="921"/>
      <c r="I2" s="921"/>
      <c r="J2" s="921"/>
      <c r="K2" s="921"/>
      <c r="L2" s="921"/>
      <c r="M2" s="921"/>
      <c r="N2" s="921"/>
      <c r="O2" s="921"/>
      <c r="P2" s="921"/>
      <c r="Q2" s="921"/>
      <c r="R2" s="921"/>
      <c r="S2" s="921"/>
      <c r="T2" s="921"/>
    </row>
    <row r="3" spans="1:20" ht="21" customHeight="1">
      <c r="A3" s="949" t="s">
        <v>953</v>
      </c>
      <c r="B3" s="949"/>
      <c r="C3" s="949"/>
      <c r="D3" s="949"/>
      <c r="E3" s="949"/>
      <c r="F3" s="949"/>
      <c r="G3" s="949"/>
      <c r="H3" s="949"/>
      <c r="I3" s="949"/>
      <c r="J3" s="949"/>
      <c r="K3" s="949"/>
      <c r="L3" s="949"/>
      <c r="M3" s="949"/>
      <c r="N3" s="949"/>
      <c r="O3" s="949"/>
      <c r="P3" s="949"/>
      <c r="Q3" s="949"/>
      <c r="R3" s="949"/>
      <c r="S3" s="949"/>
      <c r="T3" s="949"/>
    </row>
    <row r="4" spans="1:20" ht="21" customHeight="1">
      <c r="M4" s="415"/>
      <c r="N4" s="1848" t="s">
        <v>1337</v>
      </c>
      <c r="O4" s="1848"/>
      <c r="P4" s="1848"/>
      <c r="Q4" s="1848"/>
      <c r="R4" s="1848"/>
      <c r="S4" s="428"/>
      <c r="T4" s="429"/>
    </row>
    <row r="5" spans="1:20">
      <c r="M5" s="332"/>
      <c r="N5" s="332"/>
      <c r="O5" s="332"/>
    </row>
    <row r="6" spans="1:20">
      <c r="A6" s="289" t="s">
        <v>20</v>
      </c>
      <c r="C6" s="332"/>
      <c r="D6" s="332"/>
      <c r="E6" s="332"/>
    </row>
    <row r="7" spans="1:20">
      <c r="C7" s="332"/>
      <c r="D7" s="332"/>
      <c r="E7" s="332"/>
    </row>
    <row r="8" spans="1:20" ht="21" customHeight="1">
      <c r="C8" s="332"/>
      <c r="D8" s="332"/>
      <c r="E8" s="332"/>
      <c r="F8" s="1276" t="s">
        <v>275</v>
      </c>
      <c r="G8" s="1276"/>
      <c r="H8" s="1276"/>
      <c r="I8" s="1276"/>
      <c r="J8" s="1276"/>
      <c r="K8" s="1426"/>
      <c r="L8" s="1426"/>
      <c r="M8" s="1426"/>
      <c r="N8" s="1426"/>
      <c r="O8" s="1426"/>
      <c r="P8" s="1426"/>
      <c r="Q8" s="1426"/>
      <c r="R8" s="1426"/>
    </row>
    <row r="9" spans="1:20" ht="21" customHeight="1">
      <c r="C9" s="332"/>
      <c r="D9" s="332"/>
      <c r="E9" s="332"/>
      <c r="F9" s="1276" t="s">
        <v>276</v>
      </c>
      <c r="G9" s="1276"/>
      <c r="H9" s="1276"/>
      <c r="I9" s="1276"/>
      <c r="J9" s="1276"/>
      <c r="K9" s="1426"/>
      <c r="L9" s="1426"/>
      <c r="M9" s="1426"/>
      <c r="N9" s="1426"/>
      <c r="O9" s="1426"/>
      <c r="P9" s="1426"/>
      <c r="Q9" s="1426"/>
      <c r="R9" s="1426"/>
    </row>
    <row r="10" spans="1:20" ht="21" customHeight="1">
      <c r="C10" s="332"/>
      <c r="D10" s="332"/>
      <c r="E10" s="332"/>
      <c r="F10" s="1276" t="s">
        <v>277</v>
      </c>
      <c r="G10" s="1276"/>
      <c r="H10" s="1276"/>
      <c r="I10" s="1276"/>
      <c r="J10" s="1276"/>
      <c r="K10" s="1426"/>
      <c r="L10" s="1426"/>
      <c r="M10" s="1426"/>
      <c r="N10" s="1426"/>
      <c r="O10" s="1426"/>
      <c r="P10" s="1426"/>
      <c r="Q10" s="1426"/>
      <c r="R10" s="1426"/>
      <c r="S10" s="949"/>
      <c r="T10" s="949"/>
    </row>
    <row r="11" spans="1:20" ht="21" customHeight="1">
      <c r="C11" s="332"/>
      <c r="D11" s="332"/>
      <c r="E11" s="332"/>
      <c r="F11" s="1276" t="s">
        <v>21</v>
      </c>
      <c r="G11" s="1276"/>
      <c r="H11" s="1276"/>
      <c r="I11" s="1276"/>
      <c r="J11" s="1276"/>
      <c r="K11" s="1427"/>
      <c r="L11" s="1427"/>
      <c r="M11" s="1427"/>
      <c r="N11" s="1427"/>
      <c r="O11" s="1427"/>
      <c r="P11" s="1427"/>
      <c r="Q11" s="1427"/>
      <c r="R11" s="1427"/>
    </row>
    <row r="12" spans="1:20">
      <c r="C12" s="332"/>
      <c r="D12" s="332"/>
      <c r="E12" s="332"/>
    </row>
    <row r="13" spans="1:20">
      <c r="A13" s="289" t="s">
        <v>1605</v>
      </c>
      <c r="C13" s="332"/>
      <c r="D13" s="332"/>
      <c r="E13" s="332"/>
    </row>
    <row r="14" spans="1:20">
      <c r="A14" s="289" t="s">
        <v>1606</v>
      </c>
      <c r="C14" s="332"/>
      <c r="D14" s="332"/>
      <c r="E14" s="332"/>
    </row>
    <row r="15" spans="1:20">
      <c r="C15" s="332"/>
      <c r="D15" s="332"/>
      <c r="E15" s="332"/>
    </row>
    <row r="16" spans="1:20">
      <c r="A16" s="864" t="s">
        <v>589</v>
      </c>
      <c r="B16" s="864"/>
      <c r="C16" s="864"/>
      <c r="D16" s="864"/>
      <c r="E16" s="864"/>
      <c r="F16" s="864"/>
      <c r="G16" s="864"/>
      <c r="H16" s="864"/>
      <c r="I16" s="864"/>
      <c r="J16" s="864"/>
      <c r="K16" s="864"/>
      <c r="L16" s="864"/>
      <c r="M16" s="864"/>
      <c r="N16" s="864"/>
      <c r="O16" s="864"/>
      <c r="P16" s="864"/>
      <c r="Q16" s="864"/>
      <c r="R16" s="864"/>
      <c r="S16" s="864"/>
      <c r="T16" s="864"/>
    </row>
    <row r="17" spans="1:20" ht="9" customHeight="1">
      <c r="C17" s="332"/>
      <c r="D17" s="332"/>
      <c r="E17" s="332"/>
    </row>
    <row r="18" spans="1:20" ht="21" customHeight="1">
      <c r="A18" s="289" t="s">
        <v>23</v>
      </c>
      <c r="C18" s="332"/>
      <c r="D18" s="332"/>
      <c r="E18" s="1846">
        <f>R40</f>
        <v>0</v>
      </c>
      <c r="F18" s="1846"/>
      <c r="G18" s="1846"/>
      <c r="H18" s="1846"/>
      <c r="I18" s="1846"/>
      <c r="J18" s="146" t="s">
        <v>2</v>
      </c>
    </row>
    <row r="19" spans="1:20" ht="9" customHeight="1">
      <c r="C19" s="332"/>
      <c r="D19" s="332"/>
      <c r="E19" s="332"/>
    </row>
    <row r="20" spans="1:20">
      <c r="A20" s="289" t="s">
        <v>24</v>
      </c>
      <c r="C20" s="332"/>
      <c r="D20" s="332"/>
      <c r="E20" s="332"/>
    </row>
    <row r="21" spans="1:20">
      <c r="A21" s="289" t="s">
        <v>869</v>
      </c>
      <c r="C21" s="332"/>
      <c r="D21" s="332"/>
      <c r="E21" s="332"/>
    </row>
    <row r="22" spans="1:20" ht="9" customHeight="1"/>
    <row r="23" spans="1:20">
      <c r="A23" s="333" t="s">
        <v>870</v>
      </c>
      <c r="B23" s="293" t="str">
        <f>入力シート!C1</f>
        <v>令和4年7月10日執行参議院青森県選挙区選出議員選挙</v>
      </c>
      <c r="C23" s="293"/>
      <c r="D23" s="293"/>
      <c r="E23" s="293"/>
      <c r="F23" s="293"/>
      <c r="G23" s="293"/>
      <c r="H23" s="293"/>
      <c r="I23" s="293"/>
      <c r="J23" s="293"/>
      <c r="K23" s="293"/>
      <c r="L23" s="293"/>
      <c r="M23"/>
      <c r="N23" s="293"/>
      <c r="O23" s="293"/>
      <c r="P23" s="293"/>
    </row>
    <row r="24" spans="1:20" ht="9" customHeight="1"/>
    <row r="25" spans="1:20">
      <c r="A25" s="289" t="s">
        <v>26</v>
      </c>
      <c r="F25" s="1847">
        <f>入力シート!C8</f>
        <v>0</v>
      </c>
      <c r="G25" s="1847"/>
      <c r="H25" s="1847"/>
      <c r="J25" s="1072">
        <f>入力シート!C10</f>
        <v>0</v>
      </c>
      <c r="K25" s="1072"/>
      <c r="L25" s="1072"/>
    </row>
    <row r="26" spans="1:20" ht="9" customHeight="1">
      <c r="A26" s="307"/>
      <c r="B26" s="307"/>
      <c r="C26" s="307"/>
      <c r="D26" s="307"/>
      <c r="E26" s="307"/>
      <c r="F26" s="307"/>
      <c r="G26" s="308"/>
      <c r="H26" s="307"/>
      <c r="I26" s="307"/>
      <c r="J26" s="307"/>
      <c r="K26" s="307"/>
      <c r="L26" s="307"/>
      <c r="M26" s="307"/>
      <c r="N26" s="307"/>
      <c r="O26" s="307"/>
    </row>
    <row r="27" spans="1:20">
      <c r="A27" s="307" t="s">
        <v>267</v>
      </c>
      <c r="B27" s="307"/>
      <c r="C27" s="307"/>
      <c r="D27" s="307"/>
      <c r="E27" s="307"/>
      <c r="F27" s="218"/>
      <c r="G27" s="337"/>
      <c r="H27" s="311"/>
      <c r="I27" s="311"/>
      <c r="J27" s="218"/>
      <c r="K27" s="311"/>
      <c r="L27" s="311"/>
      <c r="M27" s="307"/>
      <c r="N27" s="307"/>
      <c r="O27" s="307"/>
    </row>
    <row r="28" spans="1:20" ht="24" customHeight="1">
      <c r="A28" s="307"/>
      <c r="B28" s="1797" t="s">
        <v>268</v>
      </c>
      <c r="C28" s="1442"/>
      <c r="D28" s="1442"/>
      <c r="E28" s="1443"/>
      <c r="F28" s="1452"/>
      <c r="G28" s="1453"/>
      <c r="H28" s="1453"/>
      <c r="I28" s="1453"/>
      <c r="J28" s="1453"/>
      <c r="K28" s="1454"/>
      <c r="L28" s="1447" t="s">
        <v>272</v>
      </c>
      <c r="M28" s="1448"/>
      <c r="N28" s="1448"/>
      <c r="O28" s="1841"/>
      <c r="P28" s="1842"/>
      <c r="Q28" s="1842"/>
      <c r="R28" s="1842"/>
      <c r="S28" s="1842"/>
      <c r="T28" s="1843"/>
    </row>
    <row r="29" spans="1:20" ht="24" customHeight="1">
      <c r="A29" s="307"/>
      <c r="B29" s="1797" t="s">
        <v>269</v>
      </c>
      <c r="C29" s="1442"/>
      <c r="D29" s="1442"/>
      <c r="E29" s="1443"/>
      <c r="F29" s="1444"/>
      <c r="G29" s="1445"/>
      <c r="H29" s="1445"/>
      <c r="I29" s="1445"/>
      <c r="J29" s="1445"/>
      <c r="K29" s="1446"/>
      <c r="L29" s="1447" t="s">
        <v>273</v>
      </c>
      <c r="M29" s="1448"/>
      <c r="N29" s="1448"/>
      <c r="O29" s="1841"/>
      <c r="P29" s="1842"/>
      <c r="Q29" s="1842"/>
      <c r="R29" s="1842"/>
      <c r="S29" s="1842"/>
      <c r="T29" s="1843"/>
    </row>
    <row r="30" spans="1:20" ht="24" customHeight="1">
      <c r="A30" s="307"/>
      <c r="B30" s="1797" t="s">
        <v>270</v>
      </c>
      <c r="C30" s="1442"/>
      <c r="D30" s="1442"/>
      <c r="E30" s="1443"/>
      <c r="F30" s="1452"/>
      <c r="G30" s="1453"/>
      <c r="H30" s="1453"/>
      <c r="I30" s="1453"/>
      <c r="J30" s="1453"/>
      <c r="K30" s="1454"/>
      <c r="L30" s="1447" t="s">
        <v>274</v>
      </c>
      <c r="M30" s="1448"/>
      <c r="N30" s="1448"/>
      <c r="O30" s="1841"/>
      <c r="P30" s="1842"/>
      <c r="Q30" s="1842"/>
      <c r="R30" s="1842"/>
      <c r="S30" s="1842"/>
      <c r="T30" s="1843"/>
    </row>
    <row r="31" spans="1:20" ht="24" customHeight="1">
      <c r="A31" s="307"/>
      <c r="B31" s="1844" t="s">
        <v>188</v>
      </c>
      <c r="C31" s="1456"/>
      <c r="D31" s="1456"/>
      <c r="E31" s="1457"/>
      <c r="F31" s="1458"/>
      <c r="G31" s="1459"/>
      <c r="H31" s="1459"/>
      <c r="I31" s="1459"/>
      <c r="J31" s="1459"/>
      <c r="K31" s="1459"/>
      <c r="L31" s="1459"/>
      <c r="M31" s="1459"/>
      <c r="N31" s="1459"/>
      <c r="O31" s="1459"/>
      <c r="P31" s="1459"/>
      <c r="Q31" s="1459"/>
      <c r="R31" s="1459"/>
      <c r="S31" s="1459"/>
      <c r="T31" s="1845"/>
    </row>
    <row r="32" spans="1:20" ht="24" customHeight="1">
      <c r="A32" s="307"/>
      <c r="B32" s="1834" t="s">
        <v>271</v>
      </c>
      <c r="C32" s="1835"/>
      <c r="D32" s="1835"/>
      <c r="E32" s="1836"/>
      <c r="F32" s="1837"/>
      <c r="G32" s="1838"/>
      <c r="H32" s="1838"/>
      <c r="I32" s="1838"/>
      <c r="J32" s="1838"/>
      <c r="K32" s="1838"/>
      <c r="L32" s="1838"/>
      <c r="M32" s="1838"/>
      <c r="N32" s="1838"/>
      <c r="O32" s="1838"/>
      <c r="P32" s="1838"/>
      <c r="Q32" s="1838"/>
      <c r="R32" s="1838"/>
      <c r="S32" s="1838"/>
      <c r="T32" s="1839"/>
    </row>
    <row r="33" spans="1:20" ht="9" customHeight="1">
      <c r="A33" s="307"/>
      <c r="B33" s="307"/>
      <c r="C33" s="307"/>
      <c r="D33" s="307"/>
      <c r="E33" s="307"/>
      <c r="F33" s="218"/>
      <c r="G33" s="337"/>
      <c r="H33" s="311"/>
      <c r="I33" s="311"/>
      <c r="J33" s="311"/>
      <c r="K33" s="311"/>
      <c r="L33" s="311"/>
      <c r="M33" s="307"/>
      <c r="N33" s="307"/>
      <c r="O33" s="307"/>
    </row>
    <row r="34" spans="1:20" ht="21" customHeight="1">
      <c r="A34" s="307"/>
      <c r="B34" s="307" t="s">
        <v>872</v>
      </c>
      <c r="C34" s="307"/>
      <c r="D34" s="307"/>
      <c r="E34" s="307"/>
      <c r="F34" s="218"/>
      <c r="G34" s="337"/>
      <c r="H34" s="311"/>
      <c r="I34" s="311"/>
      <c r="J34" s="311"/>
      <c r="K34" s="311"/>
      <c r="L34" s="311"/>
      <c r="M34" s="307"/>
      <c r="N34" s="307"/>
      <c r="O34" s="307"/>
    </row>
    <row r="35" spans="1:20" ht="33" customHeight="1">
      <c r="A35" s="307"/>
      <c r="B35" s="1840" t="s">
        <v>83</v>
      </c>
      <c r="C35" s="1840"/>
      <c r="D35" s="1840"/>
      <c r="E35" s="1840"/>
      <c r="F35" s="1840"/>
      <c r="G35" s="1840"/>
      <c r="H35" s="1840" t="s">
        <v>99</v>
      </c>
      <c r="I35" s="1840"/>
      <c r="J35" s="1840"/>
      <c r="K35" s="1840"/>
      <c r="L35" s="1840"/>
      <c r="M35" s="1840"/>
      <c r="N35" s="1840" t="s">
        <v>100</v>
      </c>
      <c r="O35" s="1840"/>
      <c r="P35" s="1840"/>
      <c r="Q35" s="1840"/>
      <c r="R35" s="1840"/>
      <c r="S35" s="1840"/>
      <c r="T35" s="417" t="s">
        <v>683</v>
      </c>
    </row>
    <row r="36" spans="1:20">
      <c r="A36" s="307"/>
      <c r="B36" s="1615" t="s">
        <v>88</v>
      </c>
      <c r="C36" s="1480"/>
      <c r="D36" s="1615" t="s">
        <v>922</v>
      </c>
      <c r="E36" s="1481"/>
      <c r="F36" s="1480" t="s">
        <v>90</v>
      </c>
      <c r="G36" s="1481"/>
      <c r="H36" s="1615" t="s">
        <v>88</v>
      </c>
      <c r="I36" s="1480"/>
      <c r="J36" s="1615" t="s">
        <v>922</v>
      </c>
      <c r="K36" s="1481"/>
      <c r="L36" s="1480" t="s">
        <v>90</v>
      </c>
      <c r="M36" s="1481"/>
      <c r="N36" s="1615" t="s">
        <v>88</v>
      </c>
      <c r="O36" s="1480"/>
      <c r="P36" s="1615" t="s">
        <v>922</v>
      </c>
      <c r="Q36" s="1481"/>
      <c r="R36" s="1480" t="s">
        <v>90</v>
      </c>
      <c r="S36" s="1481"/>
      <c r="T36" s="1775"/>
    </row>
    <row r="37" spans="1:20">
      <c r="A37" s="307"/>
      <c r="B37" s="253" t="s">
        <v>923</v>
      </c>
      <c r="C37" s="254"/>
      <c r="D37" s="253" t="s">
        <v>924</v>
      </c>
      <c r="E37" s="255"/>
      <c r="F37" s="256" t="s">
        <v>925</v>
      </c>
      <c r="G37" s="255"/>
      <c r="H37" s="253" t="s">
        <v>926</v>
      </c>
      <c r="I37" s="254"/>
      <c r="J37" s="253" t="s">
        <v>927</v>
      </c>
      <c r="K37" s="255"/>
      <c r="L37" s="256" t="s">
        <v>928</v>
      </c>
      <c r="M37" s="255"/>
      <c r="N37" s="253" t="s">
        <v>929</v>
      </c>
      <c r="O37" s="254"/>
      <c r="P37" s="253" t="s">
        <v>930</v>
      </c>
      <c r="Q37" s="255"/>
      <c r="R37" s="256" t="s">
        <v>931</v>
      </c>
      <c r="S37" s="255"/>
      <c r="T37" s="1776"/>
    </row>
    <row r="38" spans="1:20">
      <c r="A38" s="307"/>
      <c r="B38" s="257"/>
      <c r="C38" s="258"/>
      <c r="D38" s="257"/>
      <c r="E38" s="259"/>
      <c r="F38" s="258" t="s">
        <v>932</v>
      </c>
      <c r="G38" s="260"/>
      <c r="H38" s="257"/>
      <c r="I38" s="258"/>
      <c r="J38" s="257"/>
      <c r="K38" s="259"/>
      <c r="L38" s="258" t="s">
        <v>933</v>
      </c>
      <c r="M38" s="260"/>
      <c r="N38" s="257"/>
      <c r="O38" s="258"/>
      <c r="P38" s="257"/>
      <c r="Q38" s="259"/>
      <c r="R38" s="258" t="s">
        <v>934</v>
      </c>
      <c r="S38" s="260"/>
      <c r="T38" s="1776"/>
    </row>
    <row r="39" spans="1:20">
      <c r="A39" s="307"/>
      <c r="B39" s="206"/>
      <c r="C39" s="262" t="s">
        <v>2</v>
      </c>
      <c r="D39" s="261"/>
      <c r="E39" s="261"/>
      <c r="F39" s="263"/>
      <c r="G39" s="262" t="s">
        <v>2</v>
      </c>
      <c r="H39" s="261"/>
      <c r="I39" s="261" t="s">
        <v>2</v>
      </c>
      <c r="J39" s="263"/>
      <c r="K39" s="262"/>
      <c r="L39" s="261"/>
      <c r="M39" s="261" t="s">
        <v>2</v>
      </c>
      <c r="N39" s="263"/>
      <c r="O39" s="262" t="s">
        <v>2</v>
      </c>
      <c r="P39" s="261"/>
      <c r="Q39" s="261"/>
      <c r="R39" s="263"/>
      <c r="S39" s="262" t="s">
        <v>2</v>
      </c>
      <c r="T39" s="1776"/>
    </row>
    <row r="40" spans="1:20" ht="21" customHeight="1">
      <c r="A40" s="307"/>
      <c r="B40" s="1878"/>
      <c r="C40" s="1879"/>
      <c r="D40" s="1880"/>
      <c r="E40" s="1881"/>
      <c r="F40" s="1874">
        <f>B40*D40</f>
        <v>0</v>
      </c>
      <c r="G40" s="1875"/>
      <c r="H40" s="1882">
        <v>53601</v>
      </c>
      <c r="I40" s="1883"/>
      <c r="J40" s="1884">
        <v>4</v>
      </c>
      <c r="K40" s="1885"/>
      <c r="L40" s="1874">
        <f>H40*J40</f>
        <v>214404</v>
      </c>
      <c r="M40" s="1875"/>
      <c r="N40" s="1874">
        <f>IF(B40&gt;H40,(H40),(B40))</f>
        <v>0</v>
      </c>
      <c r="O40" s="1875"/>
      <c r="P40" s="1876">
        <f>IF(D40&gt;J40,(J40),(D40))</f>
        <v>0</v>
      </c>
      <c r="Q40" s="1877"/>
      <c r="R40" s="1874">
        <f>N40*P40</f>
        <v>0</v>
      </c>
      <c r="S40" s="1875"/>
      <c r="T40" s="1777"/>
    </row>
    <row r="41" spans="1:20" ht="7.5" customHeight="1">
      <c r="A41" s="307"/>
      <c r="B41" s="418"/>
      <c r="C41" s="418"/>
      <c r="D41" s="419"/>
      <c r="E41" s="419"/>
      <c r="F41" s="420"/>
      <c r="G41" s="420"/>
      <c r="H41" s="418"/>
      <c r="I41" s="418"/>
      <c r="J41" s="421"/>
      <c r="K41" s="421"/>
      <c r="L41" s="420"/>
      <c r="M41" s="420"/>
      <c r="N41" s="420"/>
      <c r="O41" s="420"/>
      <c r="P41" s="422"/>
      <c r="Q41" s="422"/>
      <c r="R41" s="420"/>
      <c r="S41" s="420"/>
    </row>
    <row r="42" spans="1:20" ht="14.25" customHeight="1">
      <c r="A42" s="307" t="s">
        <v>1607</v>
      </c>
      <c r="B42" s="423"/>
      <c r="C42" s="423"/>
      <c r="D42" s="424"/>
      <c r="E42" s="424"/>
      <c r="F42" s="425"/>
      <c r="G42" s="425"/>
      <c r="H42" s="423"/>
      <c r="I42" s="423"/>
      <c r="J42" s="426"/>
      <c r="K42" s="426"/>
      <c r="L42" s="425"/>
      <c r="M42" s="425"/>
      <c r="N42" s="425"/>
      <c r="O42" s="425"/>
      <c r="P42" s="427"/>
      <c r="Q42" s="427"/>
      <c r="R42" s="425"/>
      <c r="S42" s="425"/>
    </row>
    <row r="43" spans="1:20" ht="14.25" customHeight="1">
      <c r="A43" s="289" t="s">
        <v>1608</v>
      </c>
      <c r="B43" s="307"/>
      <c r="C43" s="307"/>
      <c r="D43" s="307"/>
      <c r="E43" s="307"/>
      <c r="F43" s="307"/>
      <c r="G43" s="307"/>
      <c r="H43" s="307"/>
      <c r="I43" s="307"/>
      <c r="J43" s="307"/>
      <c r="K43" s="307"/>
      <c r="L43" s="307"/>
      <c r="M43" s="307"/>
      <c r="N43" s="307"/>
      <c r="O43" s="307"/>
      <c r="P43" s="307"/>
      <c r="Q43" s="307"/>
      <c r="R43" s="307"/>
      <c r="S43" s="307"/>
    </row>
    <row r="44" spans="1:20" ht="14.25" customHeight="1">
      <c r="A44" s="289" t="s">
        <v>935</v>
      </c>
      <c r="C44" s="307"/>
      <c r="D44" s="307"/>
      <c r="E44" s="307"/>
      <c r="F44" s="307"/>
      <c r="G44" s="308"/>
      <c r="H44" s="307"/>
      <c r="I44" s="307"/>
      <c r="J44" s="307"/>
      <c r="K44" s="307"/>
      <c r="L44" s="307"/>
      <c r="M44" s="307"/>
      <c r="N44" s="307"/>
      <c r="O44" s="307"/>
    </row>
    <row r="45" spans="1:20" ht="14.25" customHeight="1">
      <c r="A45" s="289" t="s">
        <v>885</v>
      </c>
      <c r="C45" s="309"/>
      <c r="D45" s="309"/>
      <c r="E45" s="309"/>
      <c r="F45" s="309"/>
      <c r="G45" s="309"/>
      <c r="H45" s="309"/>
      <c r="I45" s="309"/>
      <c r="J45" s="309"/>
      <c r="K45" s="309"/>
      <c r="L45" s="309"/>
      <c r="M45" s="309"/>
      <c r="N45" s="309"/>
      <c r="O45" s="309"/>
      <c r="P45" s="309"/>
    </row>
    <row r="46" spans="1:20">
      <c r="A46" s="289" t="s">
        <v>936</v>
      </c>
      <c r="B46" s="307"/>
    </row>
    <row r="47" spans="1:20">
      <c r="A47" s="289" t="s">
        <v>886</v>
      </c>
    </row>
    <row r="48" spans="1:20">
      <c r="A48" s="289" t="s">
        <v>1598</v>
      </c>
    </row>
    <row r="49" spans="1:1">
      <c r="A49" s="289" t="s">
        <v>1422</v>
      </c>
    </row>
    <row r="50" spans="1:1">
      <c r="A50" s="289" t="s">
        <v>1609</v>
      </c>
    </row>
    <row r="51" spans="1:1">
      <c r="A51" s="289" t="s">
        <v>1610</v>
      </c>
    </row>
  </sheetData>
  <mergeCells count="52">
    <mergeCell ref="A2:T2"/>
    <mergeCell ref="A3:T3"/>
    <mergeCell ref="N4:R4"/>
    <mergeCell ref="F8:J8"/>
    <mergeCell ref="K8:R10"/>
    <mergeCell ref="F9:J9"/>
    <mergeCell ref="F10:J10"/>
    <mergeCell ref="S10:T10"/>
    <mergeCell ref="F11:J11"/>
    <mergeCell ref="K11:R11"/>
    <mergeCell ref="E18:I18"/>
    <mergeCell ref="F25:H25"/>
    <mergeCell ref="J25:L25"/>
    <mergeCell ref="A16:T16"/>
    <mergeCell ref="B28:E28"/>
    <mergeCell ref="F28:K28"/>
    <mergeCell ref="L28:N28"/>
    <mergeCell ref="O28:T28"/>
    <mergeCell ref="B29:E29"/>
    <mergeCell ref="F29:K29"/>
    <mergeCell ref="L29:N29"/>
    <mergeCell ref="O29:T29"/>
    <mergeCell ref="B30:E30"/>
    <mergeCell ref="F30:K30"/>
    <mergeCell ref="L30:N30"/>
    <mergeCell ref="O30:T30"/>
    <mergeCell ref="B31:E31"/>
    <mergeCell ref="F31:T31"/>
    <mergeCell ref="B36:C36"/>
    <mergeCell ref="D36:E36"/>
    <mergeCell ref="F36:G36"/>
    <mergeCell ref="H36:I36"/>
    <mergeCell ref="J36:K36"/>
    <mergeCell ref="B32:E32"/>
    <mergeCell ref="F32:T32"/>
    <mergeCell ref="B35:G35"/>
    <mergeCell ref="H35:M35"/>
    <mergeCell ref="N35:S35"/>
    <mergeCell ref="B40:C40"/>
    <mergeCell ref="D40:E40"/>
    <mergeCell ref="F40:G40"/>
    <mergeCell ref="H40:I40"/>
    <mergeCell ref="J40:K40"/>
    <mergeCell ref="L36:M36"/>
    <mergeCell ref="N36:O36"/>
    <mergeCell ref="P36:Q36"/>
    <mergeCell ref="R36:S36"/>
    <mergeCell ref="T36:T40"/>
    <mergeCell ref="L40:M40"/>
    <mergeCell ref="N40:O40"/>
    <mergeCell ref="P40:Q40"/>
    <mergeCell ref="R40:S40"/>
  </mergeCells>
  <phoneticPr fontId="3"/>
  <pageMargins left="0.78740157480314965" right="0.15748031496062992" top="0.59055118110236227" bottom="0.59055118110236227" header="0.51181102362204722" footer="0.51181102362204722"/>
  <pageSetup paperSize="9" orientation="portrait" blackAndWhite="1" horizontalDpi="200" verticalDpi="200" r:id="rId1"/>
  <headerFooter alignWithMargins="0"/>
  <colBreaks count="1" manualBreakCount="1">
    <brk id="25" max="42" man="1"/>
  </colBreaks>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T39"/>
  <sheetViews>
    <sheetView view="pageBreakPreview" zoomScaleNormal="100" zoomScaleSheetLayoutView="100" workbookViewId="0">
      <selection activeCell="L12" sqref="L12"/>
    </sheetView>
  </sheetViews>
  <sheetFormatPr defaultColWidth="5.875" defaultRowHeight="14.25"/>
  <cols>
    <col min="1" max="12" width="5.875" style="289"/>
    <col min="13" max="13" width="8.75" style="289" customWidth="1"/>
    <col min="14" max="14" width="3.375" style="289" customWidth="1"/>
    <col min="15" max="16384" width="5.875" style="289"/>
  </cols>
  <sheetData>
    <row r="1" spans="1:20">
      <c r="O1" s="290" t="s">
        <v>955</v>
      </c>
    </row>
    <row r="3" spans="1:20" ht="28.5">
      <c r="A3" s="1873" t="s">
        <v>956</v>
      </c>
      <c r="B3" s="1873"/>
      <c r="C3" s="1873"/>
      <c r="D3" s="1873"/>
      <c r="E3" s="1873"/>
      <c r="F3" s="1873"/>
      <c r="G3" s="1873"/>
      <c r="H3" s="1873"/>
      <c r="I3" s="1873"/>
      <c r="J3" s="1873"/>
      <c r="K3" s="1873"/>
      <c r="L3" s="1873"/>
      <c r="M3" s="1873"/>
      <c r="N3" s="1873"/>
      <c r="O3" s="1873"/>
      <c r="P3" s="724"/>
      <c r="Q3" s="724"/>
      <c r="R3" s="724"/>
      <c r="S3" s="724"/>
      <c r="T3" s="724"/>
    </row>
    <row r="5" spans="1:20">
      <c r="K5" s="1658" t="s">
        <v>1420</v>
      </c>
      <c r="L5" s="1658"/>
      <c r="M5" s="1658"/>
      <c r="N5" s="1658"/>
      <c r="O5" s="1658"/>
    </row>
    <row r="7" spans="1:20">
      <c r="A7" s="289" t="s">
        <v>613</v>
      </c>
    </row>
    <row r="10" spans="1:20">
      <c r="B10" s="289" t="str">
        <f>入力シート!C1</f>
        <v>令和4年7月10日執行参議院青森県選挙区選出議員選挙</v>
      </c>
      <c r="I10" s="306"/>
      <c r="J10"/>
      <c r="K10" s="325"/>
    </row>
    <row r="12" spans="1:20">
      <c r="H12" s="290" t="s">
        <v>544</v>
      </c>
      <c r="J12" s="306">
        <f>入力シート!C8</f>
        <v>0</v>
      </c>
      <c r="K12" s="280"/>
      <c r="L12" s="280">
        <f>入力シート!C10</f>
        <v>0</v>
      </c>
    </row>
    <row r="13" spans="1:20">
      <c r="H13" s="290"/>
      <c r="J13" s="306"/>
      <c r="K13" s="280"/>
      <c r="L13" s="280"/>
    </row>
    <row r="15" spans="1:20">
      <c r="A15" s="289" t="s">
        <v>957</v>
      </c>
    </row>
    <row r="17" spans="1:15" ht="14.25" customHeight="1">
      <c r="A17" s="307"/>
      <c r="B17" s="307"/>
      <c r="C17" s="307"/>
      <c r="D17" s="307"/>
      <c r="E17" s="307"/>
      <c r="F17" s="308"/>
      <c r="G17" s="307"/>
      <c r="H17" s="307"/>
      <c r="I17" s="307"/>
      <c r="J17" s="307"/>
      <c r="K17" s="307"/>
      <c r="L17" s="307"/>
      <c r="M17" s="307"/>
      <c r="N17" s="307"/>
    </row>
    <row r="18" spans="1:15" ht="14.25" customHeight="1">
      <c r="A18" s="864" t="s">
        <v>589</v>
      </c>
      <c r="B18" s="864"/>
      <c r="C18" s="864"/>
      <c r="D18" s="864"/>
      <c r="E18" s="864"/>
      <c r="F18" s="864"/>
      <c r="G18" s="864"/>
      <c r="H18" s="864"/>
      <c r="I18" s="864"/>
      <c r="J18" s="864"/>
      <c r="K18" s="864"/>
      <c r="L18" s="864"/>
      <c r="M18" s="864"/>
      <c r="N18" s="864"/>
      <c r="O18" s="864"/>
    </row>
    <row r="19" spans="1:15" ht="14.25" customHeight="1">
      <c r="A19" s="309"/>
      <c r="B19" s="309"/>
      <c r="C19" s="309"/>
      <c r="D19" s="309"/>
      <c r="E19" s="309"/>
      <c r="F19" s="309"/>
      <c r="G19" s="309"/>
      <c r="H19" s="309"/>
      <c r="I19" s="309"/>
      <c r="J19" s="309"/>
      <c r="K19" s="309"/>
      <c r="L19" s="309"/>
      <c r="M19" s="309"/>
      <c r="N19" s="309"/>
    </row>
    <row r="20" spans="1:15" ht="14.25" customHeight="1">
      <c r="A20" s="307"/>
      <c r="B20" s="307"/>
      <c r="C20" s="307"/>
      <c r="D20" s="307"/>
      <c r="E20" s="307"/>
      <c r="F20" s="307"/>
      <c r="G20" s="307"/>
      <c r="H20" s="307"/>
      <c r="I20" s="307"/>
      <c r="J20" s="307"/>
      <c r="K20" s="307"/>
      <c r="L20" s="307"/>
      <c r="M20" s="307"/>
      <c r="N20" s="307"/>
    </row>
    <row r="21" spans="1:15" ht="14.25" customHeight="1">
      <c r="A21" s="307"/>
      <c r="B21" s="307"/>
      <c r="C21" s="307"/>
      <c r="D21" s="307"/>
      <c r="E21" s="307"/>
      <c r="F21" s="307"/>
      <c r="G21" s="195"/>
      <c r="H21" s="307"/>
      <c r="I21" s="307"/>
      <c r="J21" s="307"/>
      <c r="K21" s="307"/>
      <c r="L21" s="307"/>
      <c r="M21" s="307"/>
      <c r="N21" s="307"/>
    </row>
    <row r="22" spans="1:15" ht="18" customHeight="1">
      <c r="A22" s="1783" t="s">
        <v>702</v>
      </c>
      <c r="B22" s="1784"/>
      <c r="C22" s="1785"/>
      <c r="D22" s="1790" t="s">
        <v>848</v>
      </c>
      <c r="E22" s="1791"/>
      <c r="F22" s="1791"/>
      <c r="G22" s="1791"/>
      <c r="H22" s="1792"/>
      <c r="I22" s="1783" t="s">
        <v>704</v>
      </c>
      <c r="J22" s="1784"/>
      <c r="K22" s="1784"/>
      <c r="L22" s="1784"/>
      <c r="M22" s="1784"/>
      <c r="N22" s="1785"/>
      <c r="O22" s="1775" t="s">
        <v>683</v>
      </c>
    </row>
    <row r="23" spans="1:15" ht="18" customHeight="1">
      <c r="A23" s="1786"/>
      <c r="B23" s="864"/>
      <c r="C23" s="1279"/>
      <c r="D23" s="1793"/>
      <c r="E23" s="911"/>
      <c r="F23" s="911"/>
      <c r="G23" s="911"/>
      <c r="H23" s="1794"/>
      <c r="I23" s="1787"/>
      <c r="J23" s="1788"/>
      <c r="K23" s="1788"/>
      <c r="L23" s="1788"/>
      <c r="M23" s="1788"/>
      <c r="N23" s="1789"/>
      <c r="O23" s="1776"/>
    </row>
    <row r="24" spans="1:15" ht="18" customHeight="1">
      <c r="A24" s="1786"/>
      <c r="B24" s="864"/>
      <c r="C24" s="1279"/>
      <c r="D24" s="1793"/>
      <c r="E24" s="911"/>
      <c r="F24" s="911"/>
      <c r="G24" s="911"/>
      <c r="H24" s="1794"/>
      <c r="I24" s="1783" t="s">
        <v>958</v>
      </c>
      <c r="J24" s="1784"/>
      <c r="K24" s="1785"/>
      <c r="L24" s="1783" t="s">
        <v>70</v>
      </c>
      <c r="M24" s="1784"/>
      <c r="N24" s="1785"/>
      <c r="O24" s="1776"/>
    </row>
    <row r="25" spans="1:15" ht="18" customHeight="1">
      <c r="A25" s="1787"/>
      <c r="B25" s="1788"/>
      <c r="C25" s="1789"/>
      <c r="D25" s="1793"/>
      <c r="E25" s="911"/>
      <c r="F25" s="911"/>
      <c r="G25" s="911"/>
      <c r="H25" s="1794"/>
      <c r="I25" s="1787"/>
      <c r="J25" s="1788"/>
      <c r="K25" s="1789"/>
      <c r="L25" s="1787"/>
      <c r="M25" s="1788"/>
      <c r="N25" s="1789"/>
      <c r="O25" s="1777"/>
    </row>
    <row r="26" spans="1:15" ht="22.5" customHeight="1">
      <c r="A26" s="310"/>
      <c r="B26" s="311"/>
      <c r="C26" s="312"/>
      <c r="D26" s="1766"/>
      <c r="E26" s="1767"/>
      <c r="F26" s="1767"/>
      <c r="G26" s="1767"/>
      <c r="H26" s="1768"/>
      <c r="I26" s="313"/>
      <c r="J26" s="314"/>
      <c r="K26" s="315"/>
      <c r="L26" s="313"/>
      <c r="M26" s="314"/>
      <c r="N26" s="315"/>
      <c r="O26" s="1775"/>
    </row>
    <row r="27" spans="1:15" ht="22.5" customHeight="1">
      <c r="A27" s="1566" t="s">
        <v>1413</v>
      </c>
      <c r="B27" s="1567"/>
      <c r="C27" s="1568"/>
      <c r="D27" s="1769"/>
      <c r="E27" s="1770"/>
      <c r="F27" s="1770"/>
      <c r="G27" s="1770"/>
      <c r="H27" s="1771"/>
      <c r="I27" s="1778"/>
      <c r="J27" s="1779"/>
      <c r="K27" s="1780"/>
      <c r="L27" s="1781"/>
      <c r="M27" s="1782"/>
      <c r="N27" s="316" t="s">
        <v>2</v>
      </c>
      <c r="O27" s="1776"/>
    </row>
    <row r="28" spans="1:15" ht="22.5" customHeight="1">
      <c r="A28" s="317"/>
      <c r="B28" s="318"/>
      <c r="C28" s="319"/>
      <c r="D28" s="1772"/>
      <c r="E28" s="1773"/>
      <c r="F28" s="1773"/>
      <c r="G28" s="1773"/>
      <c r="H28" s="1774"/>
      <c r="I28" s="320"/>
      <c r="J28" s="321"/>
      <c r="K28" s="322"/>
      <c r="L28" s="320"/>
      <c r="M28" s="321"/>
      <c r="N28" s="322"/>
      <c r="O28" s="1777"/>
    </row>
    <row r="29" spans="1:15">
      <c r="A29" s="307"/>
      <c r="B29" s="307"/>
      <c r="C29" s="307"/>
      <c r="D29" s="307"/>
      <c r="E29" s="307"/>
      <c r="F29" s="307"/>
      <c r="G29" s="307"/>
      <c r="H29" s="307"/>
      <c r="I29" s="307"/>
      <c r="J29" s="307"/>
      <c r="K29" s="307"/>
      <c r="L29" s="307"/>
      <c r="M29" s="307"/>
      <c r="N29" s="307"/>
    </row>
    <row r="30" spans="1:15" s="293" customFormat="1" ht="14.25" customHeight="1">
      <c r="B30" s="323"/>
      <c r="C30" s="161"/>
      <c r="D30" s="161"/>
    </row>
    <row r="31" spans="1:15">
      <c r="A31" s="289" t="s">
        <v>1436</v>
      </c>
      <c r="B31" s="296"/>
      <c r="C31" s="147"/>
      <c r="D31" s="147"/>
    </row>
    <row r="32" spans="1:15">
      <c r="A32" s="289" t="s">
        <v>1504</v>
      </c>
      <c r="B32" s="296"/>
      <c r="C32" s="730"/>
      <c r="D32" s="730"/>
    </row>
    <row r="33" spans="1:8">
      <c r="A33" s="289" t="s">
        <v>1505</v>
      </c>
      <c r="B33" s="296"/>
      <c r="C33" s="730"/>
      <c r="D33" s="730"/>
    </row>
    <row r="34" spans="1:8">
      <c r="A34" s="289" t="s">
        <v>1506</v>
      </c>
      <c r="B34" s="296"/>
      <c r="C34" s="730"/>
      <c r="D34" s="730"/>
    </row>
    <row r="35" spans="1:8">
      <c r="A35" s="289" t="s">
        <v>1507</v>
      </c>
      <c r="B35" s="296"/>
      <c r="C35" s="730"/>
      <c r="D35" s="730"/>
      <c r="H35" s="280"/>
    </row>
    <row r="36" spans="1:8">
      <c r="B36" s="296"/>
      <c r="C36" s="147"/>
      <c r="D36" s="147"/>
      <c r="H36" s="280"/>
    </row>
    <row r="37" spans="1:8">
      <c r="B37" s="296"/>
      <c r="C37" s="147"/>
      <c r="D37" s="147"/>
    </row>
    <row r="38" spans="1:8">
      <c r="B38" s="296"/>
      <c r="C38" s="147"/>
      <c r="D38" s="147"/>
      <c r="G38" s="280"/>
    </row>
    <row r="39" spans="1:8">
      <c r="B39" s="296"/>
      <c r="C39" s="147"/>
      <c r="D39" s="147"/>
    </row>
  </sheetData>
  <mergeCells count="14">
    <mergeCell ref="A3:O3"/>
    <mergeCell ref="K5:O5"/>
    <mergeCell ref="A18:O18"/>
    <mergeCell ref="A22:C25"/>
    <mergeCell ref="D22:H25"/>
    <mergeCell ref="I22:N23"/>
    <mergeCell ref="O22:O25"/>
    <mergeCell ref="I24:K25"/>
    <mergeCell ref="L24:N25"/>
    <mergeCell ref="D26:H28"/>
    <mergeCell ref="O26:O28"/>
    <mergeCell ref="A27:C27"/>
    <mergeCell ref="I27:K27"/>
    <mergeCell ref="L27:M27"/>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view="pageBreakPreview" topLeftCell="A25" zoomScaleNormal="100" zoomScaleSheetLayoutView="100" workbookViewId="0">
      <selection activeCell="R36" sqref="R36"/>
    </sheetView>
  </sheetViews>
  <sheetFormatPr defaultColWidth="5.875" defaultRowHeight="14.25"/>
  <cols>
    <col min="1" max="13" width="5.875" style="114" customWidth="1"/>
    <col min="14" max="14" width="6.75" style="114" customWidth="1"/>
    <col min="15" max="16384" width="5.875" style="114"/>
  </cols>
  <sheetData>
    <row r="1" spans="1:14">
      <c r="N1" s="138" t="s">
        <v>546</v>
      </c>
    </row>
    <row r="5" spans="1:14" ht="28.5">
      <c r="A5" s="921" t="s">
        <v>543</v>
      </c>
      <c r="B5" s="921"/>
      <c r="C5" s="921"/>
      <c r="D5" s="921"/>
      <c r="E5" s="921"/>
      <c r="F5" s="921"/>
      <c r="G5" s="921"/>
      <c r="H5" s="921"/>
      <c r="I5" s="921"/>
      <c r="J5" s="921"/>
      <c r="K5" s="921"/>
      <c r="L5" s="921"/>
      <c r="M5" s="921"/>
      <c r="N5" s="921"/>
    </row>
    <row r="9" spans="1:14" ht="18.75">
      <c r="D9" s="114" t="s">
        <v>483</v>
      </c>
      <c r="G9" s="142">
        <f>入力シート!C9</f>
        <v>0</v>
      </c>
      <c r="H9" s="142"/>
      <c r="I9" s="142"/>
      <c r="J9" s="142">
        <f>入力シート!C11</f>
        <v>0</v>
      </c>
      <c r="K9" s="142"/>
    </row>
    <row r="10" spans="1:14" ht="18.75">
      <c r="G10" s="142"/>
      <c r="H10" s="142"/>
      <c r="I10" s="142"/>
      <c r="J10" s="142"/>
      <c r="K10" s="142"/>
    </row>
    <row r="11" spans="1:14" ht="18.75">
      <c r="G11" s="142"/>
      <c r="H11" s="142"/>
      <c r="I11" s="142"/>
      <c r="J11" s="142"/>
      <c r="K11" s="142"/>
    </row>
    <row r="12" spans="1:14" ht="18.75">
      <c r="D12" s="114" t="s">
        <v>490</v>
      </c>
      <c r="G12" s="142">
        <f>入力シート!C8</f>
        <v>0</v>
      </c>
      <c r="H12" s="142"/>
      <c r="I12" s="142"/>
      <c r="J12" s="142">
        <f>入力シート!C10</f>
        <v>0</v>
      </c>
      <c r="K12" s="142"/>
    </row>
    <row r="15" spans="1:14" ht="17.25">
      <c r="D15" s="114" t="s">
        <v>483</v>
      </c>
      <c r="G15" s="925"/>
      <c r="H15" s="925"/>
      <c r="I15" s="152"/>
      <c r="J15" s="926"/>
      <c r="K15" s="926"/>
    </row>
    <row r="16" spans="1:14">
      <c r="A16" s="289"/>
      <c r="B16" s="289"/>
      <c r="C16" s="289"/>
      <c r="D16" s="289"/>
      <c r="E16" s="289"/>
      <c r="F16" s="289"/>
      <c r="G16" s="289"/>
      <c r="H16" s="289"/>
      <c r="I16" s="289"/>
      <c r="J16" s="289"/>
      <c r="K16" s="289"/>
      <c r="L16" s="289"/>
      <c r="M16" s="289"/>
      <c r="N16" s="289"/>
    </row>
    <row r="17" spans="1:14">
      <c r="A17" s="289"/>
      <c r="B17" s="289"/>
      <c r="C17" s="289"/>
      <c r="D17" s="289"/>
      <c r="E17" s="289"/>
      <c r="F17" s="289"/>
      <c r="G17" s="289"/>
      <c r="H17" s="289"/>
      <c r="I17" s="289"/>
      <c r="J17" s="289"/>
      <c r="K17" s="289"/>
      <c r="L17" s="289"/>
      <c r="M17" s="289"/>
      <c r="N17" s="289"/>
    </row>
    <row r="18" spans="1:14" ht="17.25">
      <c r="D18" s="114" t="s">
        <v>545</v>
      </c>
      <c r="G18" s="926"/>
      <c r="H18" s="926"/>
      <c r="I18" s="152"/>
      <c r="J18" s="926"/>
      <c r="K18" s="926"/>
    </row>
    <row r="19" spans="1:14" ht="14.25" customHeight="1">
      <c r="G19" s="142"/>
      <c r="J19" s="142"/>
    </row>
    <row r="20" spans="1:14" ht="14.25" customHeight="1">
      <c r="G20" s="142"/>
      <c r="J20" s="142"/>
    </row>
    <row r="22" spans="1:14" ht="21" customHeight="1">
      <c r="A22" s="289" t="s">
        <v>1539</v>
      </c>
    </row>
    <row r="23" spans="1:14" ht="21" customHeight="1">
      <c r="A23" s="289" t="s">
        <v>1540</v>
      </c>
    </row>
    <row r="24" spans="1:14" ht="21" customHeight="1">
      <c r="A24" s="289" t="s">
        <v>1541</v>
      </c>
    </row>
    <row r="28" spans="1:14">
      <c r="B28" s="918" t="str">
        <f>入力シート!C3</f>
        <v>令和4年6月22日</v>
      </c>
      <c r="C28" s="922"/>
      <c r="D28" s="922"/>
    </row>
    <row r="30" spans="1:14">
      <c r="F30" s="290" t="s">
        <v>1328</v>
      </c>
      <c r="H30" s="728">
        <f>入力シート!C22</f>
        <v>0</v>
      </c>
      <c r="I30" s="728"/>
      <c r="J30" s="728"/>
      <c r="K30" s="728"/>
      <c r="L30" s="728"/>
      <c r="M30" s="728"/>
      <c r="N30" s="728"/>
    </row>
    <row r="32" spans="1:14" ht="18.75">
      <c r="D32" s="133"/>
      <c r="E32" s="133"/>
      <c r="F32" s="545" t="s">
        <v>534</v>
      </c>
      <c r="G32" s="133"/>
      <c r="I32" s="923">
        <f>入力シート!C8</f>
        <v>0</v>
      </c>
      <c r="J32" s="923"/>
      <c r="K32" s="924">
        <f>入力シート!C10</f>
        <v>0</v>
      </c>
      <c r="L32" s="924"/>
    </row>
    <row r="33" spans="1:13" ht="21">
      <c r="D33" s="133"/>
      <c r="E33" s="133"/>
      <c r="F33" s="134"/>
      <c r="G33" s="133"/>
      <c r="I33" s="135"/>
      <c r="J33" s="135"/>
      <c r="K33" s="136"/>
      <c r="L33" s="136"/>
    </row>
    <row r="34" spans="1:13">
      <c r="A34" s="137"/>
    </row>
    <row r="35" spans="1:13">
      <c r="A35" s="289" t="s">
        <v>1327</v>
      </c>
      <c r="K35" s="920"/>
      <c r="L35" s="920"/>
      <c r="M35" s="138"/>
    </row>
    <row r="40" spans="1:13">
      <c r="A40" s="289" t="s">
        <v>1542</v>
      </c>
    </row>
    <row r="41" spans="1:13">
      <c r="A41" s="289" t="s">
        <v>1543</v>
      </c>
    </row>
    <row r="42" spans="1:13">
      <c r="A42" s="289" t="s">
        <v>1544</v>
      </c>
    </row>
  </sheetData>
  <mergeCells count="9">
    <mergeCell ref="K35:L35"/>
    <mergeCell ref="A5:N5"/>
    <mergeCell ref="B28:D28"/>
    <mergeCell ref="I32:J32"/>
    <mergeCell ref="K32:L32"/>
    <mergeCell ref="G15:H15"/>
    <mergeCell ref="G18:H18"/>
    <mergeCell ref="J15:K15"/>
    <mergeCell ref="J18:K18"/>
  </mergeCells>
  <phoneticPr fontId="3"/>
  <pageMargins left="0.98425196850393704" right="0.59055118110236227" top="0.98425196850393704" bottom="0.98425196850393704" header="0.51181102362204722" footer="0.51181102362204722"/>
  <pageSetup paperSize="9" orientation="portrait" blackAndWhite="1" horizontalDpi="200" verticalDpi="200" r:id="rId1"/>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6"/>
  <sheetViews>
    <sheetView view="pageBreakPreview" zoomScaleNormal="100" zoomScaleSheetLayoutView="100" workbookViewId="0">
      <selection activeCell="A3" sqref="A3:P3"/>
    </sheetView>
  </sheetViews>
  <sheetFormatPr defaultColWidth="5.875" defaultRowHeight="14.25"/>
  <cols>
    <col min="1" max="8" width="5.875" style="289"/>
    <col min="9" max="9" width="3.5" style="289" bestFit="1" customWidth="1"/>
    <col min="10" max="14" width="5.875" style="289"/>
    <col min="15" max="16" width="4.125" style="289" customWidth="1"/>
    <col min="17" max="16384" width="5.875" style="289"/>
  </cols>
  <sheetData>
    <row r="1" spans="1:20">
      <c r="P1" s="290" t="s">
        <v>959</v>
      </c>
    </row>
    <row r="3" spans="1:20" ht="28.5">
      <c r="A3" s="1886" t="s">
        <v>960</v>
      </c>
      <c r="B3" s="1886"/>
      <c r="C3" s="1886"/>
      <c r="D3" s="1886"/>
      <c r="E3" s="1886"/>
      <c r="F3" s="1886"/>
      <c r="G3" s="1886"/>
      <c r="H3" s="1886"/>
      <c r="I3" s="1886"/>
      <c r="J3" s="1886"/>
      <c r="K3" s="1886"/>
      <c r="L3" s="1886"/>
      <c r="M3" s="1886"/>
      <c r="N3" s="1886"/>
      <c r="O3" s="1886"/>
      <c r="P3" s="1886"/>
      <c r="Q3" s="724"/>
      <c r="R3" s="724"/>
      <c r="S3" s="724"/>
      <c r="T3" s="724"/>
    </row>
    <row r="5" spans="1:20">
      <c r="L5" s="1255" t="s">
        <v>1441</v>
      </c>
      <c r="M5" s="1255"/>
      <c r="N5" s="1255"/>
      <c r="O5" s="1255"/>
      <c r="P5" s="1255"/>
    </row>
    <row r="7" spans="1:20">
      <c r="A7" s="289" t="s">
        <v>613</v>
      </c>
    </row>
    <row r="9" spans="1:20">
      <c r="B9" s="289" t="str">
        <f>入力シート!C1</f>
        <v>令和4年7月10日執行参議院青森県選挙区選出議員選挙</v>
      </c>
      <c r="J9" s="306"/>
      <c r="K9"/>
    </row>
    <row r="11" spans="1:20">
      <c r="H11" s="290" t="s">
        <v>544</v>
      </c>
      <c r="J11" s="306">
        <f>入力シート!C8</f>
        <v>0</v>
      </c>
      <c r="K11" s="280"/>
      <c r="L11" s="280">
        <f>入力シート!C10</f>
        <v>0</v>
      </c>
    </row>
    <row r="13" spans="1:20">
      <c r="A13" s="289" t="s">
        <v>961</v>
      </c>
    </row>
    <row r="14" spans="1:20" ht="14.25" customHeight="1">
      <c r="A14" s="307" t="s">
        <v>943</v>
      </c>
      <c r="B14" s="307"/>
      <c r="C14" s="307"/>
      <c r="D14" s="307"/>
      <c r="E14" s="307"/>
      <c r="F14" s="308"/>
      <c r="G14" s="307"/>
      <c r="H14" s="307"/>
      <c r="I14" s="307"/>
      <c r="J14" s="307"/>
      <c r="K14" s="307"/>
      <c r="L14" s="307"/>
      <c r="M14" s="307"/>
      <c r="N14" s="307"/>
    </row>
    <row r="15" spans="1:20" ht="14.25" customHeight="1">
      <c r="A15" s="307"/>
      <c r="B15" s="307"/>
      <c r="C15" s="307"/>
      <c r="D15" s="307"/>
      <c r="E15" s="307"/>
      <c r="F15" s="308"/>
      <c r="G15" s="307"/>
      <c r="H15" s="307"/>
      <c r="I15" s="307"/>
      <c r="J15" s="307"/>
      <c r="K15" s="307"/>
      <c r="L15" s="307"/>
      <c r="M15" s="307"/>
      <c r="N15" s="307"/>
    </row>
    <row r="16" spans="1:20" ht="14.25" customHeight="1">
      <c r="A16" s="307"/>
      <c r="B16" s="307"/>
      <c r="C16" s="307"/>
      <c r="D16" s="307"/>
      <c r="E16" s="307"/>
      <c r="F16" s="308"/>
      <c r="G16" s="307"/>
      <c r="H16" s="307"/>
      <c r="I16" s="307"/>
      <c r="J16" s="307"/>
      <c r="K16" s="307"/>
      <c r="L16" s="307"/>
      <c r="M16" s="307"/>
      <c r="N16" s="307"/>
    </row>
    <row r="17" spans="1:15" ht="14.25" customHeight="1">
      <c r="A17" s="864" t="s">
        <v>589</v>
      </c>
      <c r="B17" s="864"/>
      <c r="C17" s="864"/>
      <c r="D17" s="864"/>
      <c r="E17" s="864"/>
      <c r="F17" s="864"/>
      <c r="G17" s="864"/>
      <c r="H17" s="864"/>
      <c r="I17" s="864"/>
      <c r="J17" s="864"/>
      <c r="K17" s="864"/>
      <c r="L17" s="864"/>
      <c r="M17" s="864"/>
      <c r="N17" s="864"/>
      <c r="O17" s="864"/>
    </row>
    <row r="18" spans="1:15" ht="14.25" customHeight="1">
      <c r="A18" s="309"/>
      <c r="B18" s="309"/>
      <c r="C18" s="309"/>
      <c r="D18" s="309"/>
      <c r="E18" s="309"/>
      <c r="F18" s="309"/>
      <c r="G18" s="309"/>
      <c r="H18" s="309"/>
      <c r="I18" s="309"/>
      <c r="J18" s="309"/>
      <c r="K18" s="309"/>
      <c r="L18" s="309"/>
      <c r="M18" s="309"/>
      <c r="N18" s="309"/>
      <c r="O18" s="309"/>
    </row>
    <row r="19" spans="1:15" ht="14.25" customHeight="1">
      <c r="A19" s="326" t="s">
        <v>43</v>
      </c>
      <c r="B19" s="309"/>
      <c r="C19" s="309"/>
      <c r="D19" s="1567" t="s">
        <v>1326</v>
      </c>
      <c r="E19" s="1567"/>
      <c r="F19" s="1567"/>
      <c r="G19" s="1567"/>
      <c r="H19" s="309"/>
      <c r="I19" s="309"/>
      <c r="J19" s="309"/>
      <c r="K19" s="309"/>
      <c r="L19" s="309"/>
      <c r="M19" s="309"/>
      <c r="N19" s="309"/>
      <c r="O19" s="309"/>
    </row>
    <row r="20" spans="1:15" ht="14.25" customHeight="1">
      <c r="A20" s="309"/>
      <c r="B20" s="309"/>
      <c r="C20" s="309"/>
      <c r="D20" s="309"/>
      <c r="E20" s="309"/>
      <c r="F20" s="309"/>
      <c r="G20" s="309"/>
      <c r="H20" s="309"/>
      <c r="I20" s="309"/>
      <c r="J20" s="309"/>
      <c r="K20" s="309"/>
      <c r="L20" s="309"/>
      <c r="M20" s="309"/>
      <c r="N20" s="309"/>
    </row>
    <row r="21" spans="1:15" ht="14.25" customHeight="1">
      <c r="A21" s="307" t="s">
        <v>44</v>
      </c>
      <c r="B21" s="307"/>
      <c r="C21" s="307"/>
      <c r="D21" s="307"/>
      <c r="E21" s="307"/>
      <c r="F21" s="307"/>
      <c r="G21" s="307"/>
      <c r="H21" s="307"/>
      <c r="I21" s="307"/>
      <c r="J21" s="307"/>
      <c r="K21" s="307"/>
      <c r="L21" s="307"/>
      <c r="M21" s="307"/>
      <c r="N21" s="307"/>
    </row>
    <row r="22" spans="1:15" ht="14.25" customHeight="1">
      <c r="A22" s="307"/>
      <c r="B22" s="1770"/>
      <c r="C22" s="1770"/>
      <c r="D22" s="1770"/>
      <c r="E22" s="1770"/>
      <c r="F22" s="1770"/>
      <c r="G22" s="1770"/>
      <c r="H22" s="1770"/>
      <c r="I22" s="1770"/>
      <c r="J22" s="1770"/>
      <c r="K22" s="1770"/>
      <c r="L22" s="1770"/>
      <c r="M22" s="1770"/>
      <c r="N22" s="1770"/>
    </row>
    <row r="23" spans="1:15" ht="14.25" customHeight="1">
      <c r="A23" s="307"/>
      <c r="B23" s="1770"/>
      <c r="C23" s="1770"/>
      <c r="D23" s="1770"/>
      <c r="E23" s="1770"/>
      <c r="F23" s="1770"/>
      <c r="G23" s="1770"/>
      <c r="H23" s="1770"/>
      <c r="I23" s="1770"/>
      <c r="J23" s="1770"/>
      <c r="K23" s="1770"/>
      <c r="L23" s="1770"/>
      <c r="M23" s="1770"/>
      <c r="N23" s="1770"/>
    </row>
    <row r="24" spans="1:15" ht="14.25" customHeight="1">
      <c r="A24" s="307"/>
      <c r="B24" s="1770"/>
      <c r="C24" s="1770"/>
      <c r="D24" s="1770"/>
      <c r="E24" s="1770"/>
      <c r="F24" s="1770"/>
      <c r="G24" s="1770"/>
      <c r="H24" s="1770"/>
      <c r="I24" s="1770"/>
      <c r="J24" s="1770"/>
      <c r="K24" s="1770"/>
      <c r="L24" s="1770"/>
      <c r="M24" s="1770"/>
      <c r="N24" s="1770"/>
    </row>
    <row r="25" spans="1:15" ht="14.25" customHeight="1">
      <c r="A25" s="307"/>
      <c r="B25" s="307"/>
      <c r="C25" s="307"/>
      <c r="D25" s="307"/>
      <c r="E25" s="307"/>
      <c r="F25" s="307"/>
      <c r="G25" s="307"/>
      <c r="H25" s="307"/>
      <c r="I25" s="307"/>
      <c r="J25" s="307"/>
      <c r="K25" s="307"/>
      <c r="L25" s="307"/>
      <c r="M25" s="307"/>
      <c r="N25" s="307"/>
    </row>
    <row r="26" spans="1:15" ht="14.25" customHeight="1">
      <c r="A26" s="307" t="s">
        <v>891</v>
      </c>
      <c r="B26" s="307"/>
      <c r="C26" s="307"/>
      <c r="E26" s="1800" t="s">
        <v>851</v>
      </c>
      <c r="F26" s="1800"/>
      <c r="G26" s="1800"/>
      <c r="H26" s="1800"/>
      <c r="I26" s="307"/>
      <c r="J26" s="307"/>
      <c r="K26" s="307"/>
      <c r="L26" s="307"/>
      <c r="M26" s="307"/>
      <c r="N26" s="307"/>
    </row>
    <row r="27" spans="1:15" ht="14.25" customHeight="1">
      <c r="A27" s="307"/>
      <c r="B27" s="307"/>
      <c r="C27" s="307"/>
      <c r="D27" s="307"/>
      <c r="E27" s="307"/>
      <c r="F27" s="307"/>
      <c r="G27" s="195"/>
      <c r="H27" s="307"/>
      <c r="I27" s="307"/>
      <c r="J27" s="307"/>
      <c r="K27" s="307"/>
      <c r="L27" s="307"/>
      <c r="M27" s="307"/>
      <c r="N27" s="307"/>
    </row>
    <row r="28" spans="1:15" ht="24" customHeight="1">
      <c r="A28" s="1272" t="s">
        <v>47</v>
      </c>
      <c r="B28" s="1273"/>
      <c r="C28" s="1273"/>
      <c r="D28" s="1273"/>
      <c r="E28" s="1274"/>
      <c r="F28" s="1272" t="s">
        <v>892</v>
      </c>
      <c r="G28" s="1273"/>
      <c r="H28" s="1273"/>
      <c r="I28" s="1274"/>
      <c r="J28" s="1272" t="s">
        <v>893</v>
      </c>
      <c r="K28" s="1273"/>
      <c r="L28" s="1273"/>
      <c r="M28" s="1273"/>
      <c r="N28" s="1273"/>
      <c r="O28" s="1274"/>
    </row>
    <row r="29" spans="1:15" ht="24" customHeight="1">
      <c r="A29" s="1797" t="s">
        <v>1489</v>
      </c>
      <c r="B29" s="1442"/>
      <c r="C29" s="1442"/>
      <c r="D29" s="1442"/>
      <c r="E29" s="1443"/>
      <c r="F29" s="1798"/>
      <c r="G29" s="1799"/>
      <c r="H29" s="1799"/>
      <c r="I29" s="329"/>
      <c r="J29" s="1798"/>
      <c r="K29" s="1799"/>
      <c r="L29" s="1799"/>
      <c r="M29" s="1799"/>
      <c r="N29" s="1799"/>
      <c r="O29" s="330"/>
    </row>
    <row r="30" spans="1:15" ht="24" customHeight="1">
      <c r="A30" s="1797" t="s">
        <v>1490</v>
      </c>
      <c r="B30" s="970"/>
      <c r="C30" s="970"/>
      <c r="D30" s="970"/>
      <c r="E30" s="971"/>
      <c r="F30" s="1798"/>
      <c r="G30" s="1799"/>
      <c r="H30" s="1799"/>
      <c r="I30" s="329"/>
      <c r="J30" s="1798"/>
      <c r="K30" s="1799"/>
      <c r="L30" s="1799"/>
      <c r="M30" s="1799"/>
      <c r="N30" s="1799"/>
      <c r="O30" s="330"/>
    </row>
    <row r="31" spans="1:15" ht="24" customHeight="1">
      <c r="A31" s="1797" t="s">
        <v>1491</v>
      </c>
      <c r="B31" s="970"/>
      <c r="C31" s="970"/>
      <c r="D31" s="970"/>
      <c r="E31" s="971"/>
      <c r="F31" s="1798"/>
      <c r="G31" s="1799"/>
      <c r="H31" s="1799"/>
      <c r="I31" s="329"/>
      <c r="J31" s="1798"/>
      <c r="K31" s="1799"/>
      <c r="L31" s="1799"/>
      <c r="M31" s="1799"/>
      <c r="N31" s="1799"/>
      <c r="O31" s="330"/>
    </row>
    <row r="32" spans="1:15" ht="24" customHeight="1">
      <c r="A32" s="1272" t="s">
        <v>48</v>
      </c>
      <c r="B32" s="1273"/>
      <c r="C32" s="1273"/>
      <c r="D32" s="1273"/>
      <c r="E32" s="1274"/>
      <c r="F32" s="1795"/>
      <c r="G32" s="1796"/>
      <c r="H32" s="1796"/>
      <c r="I32" s="329"/>
      <c r="J32" s="1795"/>
      <c r="K32" s="1796"/>
      <c r="L32" s="1796"/>
      <c r="M32" s="1796"/>
      <c r="N32" s="1796"/>
      <c r="O32" s="330"/>
    </row>
    <row r="34" spans="1:8">
      <c r="A34" s="289" t="s">
        <v>1494</v>
      </c>
    </row>
    <row r="35" spans="1:8">
      <c r="A35" s="289" t="s">
        <v>1495</v>
      </c>
    </row>
    <row r="37" spans="1:8">
      <c r="A37" s="289" t="s">
        <v>1515</v>
      </c>
    </row>
    <row r="38" spans="1:8">
      <c r="A38" s="289" t="s">
        <v>1509</v>
      </c>
    </row>
    <row r="40" spans="1:8">
      <c r="A40" s="289" t="s">
        <v>1497</v>
      </c>
    </row>
    <row r="41" spans="1:8">
      <c r="A41" s="289" t="s">
        <v>1498</v>
      </c>
    </row>
    <row r="43" spans="1:8">
      <c r="A43" s="289" t="s">
        <v>1499</v>
      </c>
      <c r="B43" s="296"/>
      <c r="C43" s="750"/>
      <c r="D43" s="750"/>
    </row>
    <row r="44" spans="1:8">
      <c r="A44" s="289" t="s">
        <v>1451</v>
      </c>
      <c r="B44" s="296"/>
      <c r="C44" s="750"/>
      <c r="D44" s="750"/>
    </row>
    <row r="45" spans="1:8">
      <c r="A45" s="289" t="s">
        <v>1439</v>
      </c>
      <c r="B45" s="296"/>
      <c r="C45" s="750"/>
      <c r="D45" s="750"/>
    </row>
    <row r="46" spans="1:8">
      <c r="A46" s="289" t="s">
        <v>1440</v>
      </c>
      <c r="B46" s="296"/>
      <c r="C46" s="750"/>
      <c r="D46" s="750"/>
      <c r="H46" s="280"/>
    </row>
  </sheetData>
  <mergeCells count="21">
    <mergeCell ref="E26:H26"/>
    <mergeCell ref="A3:P3"/>
    <mergeCell ref="L5:P5"/>
    <mergeCell ref="A17:O17"/>
    <mergeCell ref="D19:G19"/>
    <mergeCell ref="B22:N24"/>
    <mergeCell ref="A28:E28"/>
    <mergeCell ref="F28:I28"/>
    <mergeCell ref="J28:O28"/>
    <mergeCell ref="A29:E29"/>
    <mergeCell ref="F29:H29"/>
    <mergeCell ref="J29:N29"/>
    <mergeCell ref="A32:E32"/>
    <mergeCell ref="F32:H32"/>
    <mergeCell ref="J32:N32"/>
    <mergeCell ref="A30:E30"/>
    <mergeCell ref="F30:H30"/>
    <mergeCell ref="J30:N30"/>
    <mergeCell ref="A31:E31"/>
    <mergeCell ref="F31:H31"/>
    <mergeCell ref="J31:N31"/>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T41"/>
  <sheetViews>
    <sheetView view="pageBreakPreview" zoomScaleNormal="100" zoomScaleSheetLayoutView="100" workbookViewId="0">
      <selection activeCell="Q27" sqref="Q27"/>
    </sheetView>
  </sheetViews>
  <sheetFormatPr defaultColWidth="5.875" defaultRowHeight="14.25"/>
  <cols>
    <col min="1" max="16384" width="5.875" style="289"/>
  </cols>
  <sheetData>
    <row r="1" spans="1:20">
      <c r="O1" s="290" t="s">
        <v>962</v>
      </c>
    </row>
    <row r="2" spans="1:20">
      <c r="A2" s="289" t="s">
        <v>345</v>
      </c>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963</v>
      </c>
      <c r="B4" s="921"/>
      <c r="C4" s="921"/>
      <c r="D4" s="921"/>
      <c r="E4" s="921"/>
      <c r="F4" s="921"/>
      <c r="G4" s="921"/>
      <c r="H4" s="921"/>
      <c r="I4" s="921"/>
      <c r="J4" s="921"/>
      <c r="K4" s="921"/>
      <c r="L4" s="921"/>
      <c r="M4" s="921"/>
      <c r="N4" s="921"/>
      <c r="O4" s="921"/>
    </row>
    <row r="5" spans="1:20" ht="14.25" customHeight="1">
      <c r="A5" s="189"/>
      <c r="B5" s="189"/>
      <c r="C5" s="189"/>
      <c r="D5" s="189"/>
      <c r="E5" s="189"/>
      <c r="F5" s="189"/>
      <c r="G5" s="189"/>
      <c r="H5" s="189"/>
      <c r="I5" s="189"/>
      <c r="J5" s="189"/>
      <c r="K5" s="189"/>
      <c r="L5" s="189"/>
      <c r="M5" s="189"/>
      <c r="N5" s="189"/>
    </row>
    <row r="7" spans="1:20" ht="24" customHeight="1">
      <c r="A7" s="289" t="s">
        <v>964</v>
      </c>
    </row>
    <row r="8" spans="1:20" ht="24" customHeight="1">
      <c r="A8" s="289" t="s">
        <v>965</v>
      </c>
    </row>
    <row r="9" spans="1:20" ht="24" customHeight="1">
      <c r="A9" s="289" t="s">
        <v>947</v>
      </c>
    </row>
    <row r="10" spans="1:20" ht="14.25" customHeight="1"/>
    <row r="12" spans="1:20">
      <c r="A12" s="331" t="s">
        <v>1332</v>
      </c>
      <c r="B12" s="295"/>
      <c r="C12" s="295"/>
      <c r="D12" s="295"/>
      <c r="E12" s="295"/>
    </row>
    <row r="14" spans="1:20">
      <c r="L14" s="1801"/>
      <c r="M14" s="1801"/>
      <c r="N14" s="1801"/>
    </row>
    <row r="16" spans="1:20">
      <c r="G16" s="289" t="s">
        <v>1435</v>
      </c>
      <c r="O16" s="290" t="s">
        <v>513</v>
      </c>
    </row>
    <row r="17" spans="1:15">
      <c r="O17" s="290"/>
    </row>
    <row r="18" spans="1:15">
      <c r="O18" s="290"/>
    </row>
    <row r="19" spans="1:15">
      <c r="O19" s="290"/>
    </row>
    <row r="20" spans="1:15">
      <c r="A20" s="949" t="s">
        <v>589</v>
      </c>
      <c r="B20" s="949"/>
      <c r="C20" s="949"/>
      <c r="D20" s="949"/>
      <c r="E20" s="949"/>
      <c r="F20" s="949"/>
      <c r="G20" s="949"/>
      <c r="H20" s="949"/>
      <c r="I20" s="949"/>
      <c r="J20" s="949"/>
      <c r="K20" s="949"/>
      <c r="L20" s="949"/>
      <c r="M20" s="949"/>
      <c r="N20" s="949"/>
      <c r="O20" s="949"/>
    </row>
    <row r="22" spans="1:15">
      <c r="A22" s="333" t="s">
        <v>853</v>
      </c>
      <c r="B22" s="289" t="str">
        <f>入力シート!C1</f>
        <v>令和4年7月10日執行参議院青森県選挙区選出議員選挙</v>
      </c>
      <c r="K22"/>
    </row>
    <row r="23" spans="1:15">
      <c r="A23" s="333"/>
      <c r="J23" s="305"/>
      <c r="K23" s="305"/>
    </row>
    <row r="25" spans="1:15">
      <c r="A25" s="333" t="s">
        <v>854</v>
      </c>
      <c r="B25" s="289" t="s">
        <v>856</v>
      </c>
      <c r="E25" s="306">
        <f>入力シート!C8</f>
        <v>0</v>
      </c>
      <c r="F25" s="280"/>
      <c r="G25" s="280">
        <f>入力シート!C10</f>
        <v>0</v>
      </c>
      <c r="H25" s="290"/>
    </row>
    <row r="26" spans="1:15">
      <c r="E26" s="306"/>
      <c r="F26" s="280"/>
      <c r="G26" s="280"/>
      <c r="H26" s="290"/>
    </row>
    <row r="28" spans="1:15">
      <c r="A28" s="333" t="s">
        <v>323</v>
      </c>
      <c r="B28" s="289" t="s">
        <v>900</v>
      </c>
      <c r="E28" s="1802" t="s">
        <v>303</v>
      </c>
      <c r="F28" s="1802"/>
      <c r="G28" s="1802"/>
      <c r="H28" s="295"/>
    </row>
    <row r="29" spans="1:15" ht="14.25" customHeight="1">
      <c r="A29" s="307"/>
      <c r="B29" s="307"/>
      <c r="C29" s="307"/>
      <c r="D29" s="307"/>
      <c r="E29" s="307"/>
      <c r="F29" s="308"/>
      <c r="G29" s="307"/>
      <c r="H29" s="307"/>
      <c r="I29" s="307"/>
      <c r="J29" s="307"/>
      <c r="K29" s="307"/>
      <c r="L29" s="307"/>
      <c r="M29" s="307"/>
      <c r="N29" s="307"/>
    </row>
    <row r="30" spans="1:15" ht="14.25" customHeight="1">
      <c r="A30" s="307"/>
      <c r="B30" s="307"/>
      <c r="C30" s="307"/>
      <c r="D30" s="307"/>
      <c r="E30" s="307"/>
      <c r="F30" s="308"/>
      <c r="G30" s="307"/>
      <c r="H30" s="307"/>
      <c r="I30" s="307"/>
      <c r="J30" s="307"/>
      <c r="K30" s="307"/>
      <c r="L30" s="307"/>
      <c r="M30" s="307"/>
      <c r="N30" s="307"/>
    </row>
    <row r="31" spans="1:15" ht="14.25" customHeight="1">
      <c r="A31" s="307"/>
      <c r="B31" s="307"/>
      <c r="C31" s="307"/>
      <c r="D31" s="307"/>
      <c r="E31" s="307"/>
      <c r="F31" s="308"/>
      <c r="G31" s="307"/>
      <c r="H31" s="307"/>
      <c r="I31" s="307"/>
      <c r="J31" s="307"/>
      <c r="K31" s="307"/>
      <c r="L31" s="307"/>
      <c r="M31" s="307"/>
      <c r="N31" s="307"/>
    </row>
    <row r="32" spans="1:15">
      <c r="B32" s="296"/>
      <c r="C32" s="147"/>
      <c r="D32" s="147"/>
      <c r="H32" s="280"/>
    </row>
    <row r="33" spans="1:8">
      <c r="A33" s="289" t="s">
        <v>1611</v>
      </c>
      <c r="B33" s="296"/>
      <c r="C33" s="147"/>
      <c r="D33" s="147"/>
      <c r="H33" s="280"/>
    </row>
    <row r="34" spans="1:8">
      <c r="A34" s="289" t="s">
        <v>1603</v>
      </c>
      <c r="B34" s="296"/>
      <c r="C34" s="147"/>
      <c r="D34" s="147"/>
    </row>
    <row r="35" spans="1:8">
      <c r="B35" s="296"/>
      <c r="C35" s="147"/>
      <c r="D35" s="147"/>
      <c r="G35" s="280"/>
    </row>
    <row r="36" spans="1:8">
      <c r="A36" s="289" t="s">
        <v>903</v>
      </c>
      <c r="B36" s="296"/>
      <c r="C36" s="147"/>
      <c r="D36" s="147"/>
    </row>
    <row r="37" spans="1:8">
      <c r="A37" s="289" t="s">
        <v>1612</v>
      </c>
    </row>
    <row r="38" spans="1:8">
      <c r="A38" s="289" t="s">
        <v>1204</v>
      </c>
    </row>
    <row r="40" spans="1:8">
      <c r="A40" s="289" t="s">
        <v>1586</v>
      </c>
    </row>
    <row r="41" spans="1:8">
      <c r="A41" s="289" t="s">
        <v>1587</v>
      </c>
    </row>
  </sheetData>
  <mergeCells count="5">
    <mergeCell ref="A4:O4"/>
    <mergeCell ref="L14:N14"/>
    <mergeCell ref="A20:O20"/>
    <mergeCell ref="E28:G28"/>
    <mergeCell ref="A3:O3"/>
  </mergeCells>
  <phoneticPr fontId="3"/>
  <pageMargins left="0.78740157480314965" right="0.31496062992125984"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T50"/>
  <sheetViews>
    <sheetView view="pageBreakPreview" zoomScaleNormal="100" zoomScaleSheetLayoutView="100" workbookViewId="0">
      <selection activeCell="N37" sqref="N37"/>
    </sheetView>
  </sheetViews>
  <sheetFormatPr defaultColWidth="5.625" defaultRowHeight="14.25"/>
  <cols>
    <col min="1" max="15" width="5.625" style="289"/>
    <col min="16" max="16" width="7.5" style="289" customWidth="1"/>
    <col min="17" max="16384" width="5.625" style="289"/>
  </cols>
  <sheetData>
    <row r="1" spans="1:20">
      <c r="P1" s="290" t="s">
        <v>966</v>
      </c>
    </row>
    <row r="2" spans="1:20">
      <c r="P2" s="290"/>
    </row>
    <row r="3" spans="1:20">
      <c r="A3" s="949"/>
      <c r="B3" s="949"/>
      <c r="C3" s="949"/>
      <c r="D3" s="949"/>
      <c r="E3" s="949"/>
      <c r="F3" s="949"/>
      <c r="G3" s="949"/>
      <c r="H3" s="949"/>
      <c r="I3" s="949"/>
      <c r="J3" s="949"/>
      <c r="K3" s="949"/>
      <c r="L3" s="949"/>
      <c r="M3" s="949"/>
      <c r="N3" s="949"/>
      <c r="O3" s="949"/>
      <c r="P3" s="293"/>
      <c r="Q3" s="293"/>
      <c r="R3" s="293"/>
      <c r="S3" s="293"/>
      <c r="T3" s="293"/>
    </row>
    <row r="4" spans="1:20" ht="28.5">
      <c r="A4" s="921" t="s">
        <v>967</v>
      </c>
      <c r="B4" s="921"/>
      <c r="C4" s="921"/>
      <c r="D4" s="921"/>
      <c r="E4" s="921"/>
      <c r="F4" s="921"/>
      <c r="G4" s="921"/>
      <c r="H4" s="921"/>
      <c r="I4" s="921"/>
      <c r="J4" s="921"/>
      <c r="K4" s="921"/>
      <c r="L4" s="921"/>
      <c r="M4" s="921"/>
      <c r="N4" s="921"/>
      <c r="O4" s="921"/>
      <c r="P4" s="921"/>
    </row>
    <row r="7" spans="1:20">
      <c r="A7" s="289" t="s">
        <v>968</v>
      </c>
      <c r="M7" s="332"/>
      <c r="N7" s="332"/>
      <c r="O7" s="332"/>
    </row>
    <row r="8" spans="1:20">
      <c r="M8" s="332"/>
      <c r="N8" s="332"/>
      <c r="O8" s="332"/>
    </row>
    <row r="9" spans="1:20">
      <c r="M9" s="332"/>
      <c r="N9" s="332"/>
      <c r="O9" s="332"/>
    </row>
    <row r="10" spans="1:20">
      <c r="B10" s="1027" t="s">
        <v>1329</v>
      </c>
      <c r="C10" s="1027"/>
      <c r="D10" s="1027"/>
      <c r="E10" s="1027"/>
      <c r="F10" s="1027"/>
    </row>
    <row r="11" spans="1:20">
      <c r="B11" s="332"/>
      <c r="C11" s="332"/>
      <c r="D11" s="332"/>
    </row>
    <row r="13" spans="1:20">
      <c r="B13" s="289" t="str">
        <f>入力シート!C1</f>
        <v>令和4年7月10日執行参議院青森県選挙区選出議員選挙</v>
      </c>
      <c r="J13" s="306"/>
      <c r="K13"/>
      <c r="L13" s="325"/>
    </row>
    <row r="15" spans="1:20">
      <c r="I15" s="290" t="s">
        <v>544</v>
      </c>
      <c r="K15" s="306">
        <f>入力シート!C8</f>
        <v>0</v>
      </c>
      <c r="L15" s="280"/>
      <c r="M15" s="280">
        <f>入力シート!C10</f>
        <v>0</v>
      </c>
    </row>
    <row r="16" spans="1:20">
      <c r="I16" s="290"/>
      <c r="K16" s="306"/>
      <c r="L16" s="280"/>
      <c r="M16" s="280"/>
    </row>
    <row r="17" spans="1:16" ht="14.25" customHeight="1">
      <c r="A17" s="307"/>
      <c r="B17" s="307"/>
      <c r="C17" s="307"/>
      <c r="D17" s="307"/>
      <c r="E17" s="307"/>
      <c r="F17" s="307"/>
      <c r="G17" s="308"/>
      <c r="H17" s="307"/>
      <c r="I17" s="307"/>
      <c r="J17" s="307"/>
      <c r="K17" s="307"/>
      <c r="L17" s="307"/>
      <c r="M17" s="307"/>
      <c r="N17" s="307"/>
      <c r="O17" s="307"/>
    </row>
    <row r="18" spans="1:16" ht="14.25" customHeight="1">
      <c r="A18" s="864" t="s">
        <v>589</v>
      </c>
      <c r="B18" s="864"/>
      <c r="C18" s="864"/>
      <c r="D18" s="864"/>
      <c r="E18" s="864"/>
      <c r="F18" s="864"/>
      <c r="G18" s="864"/>
      <c r="H18" s="864"/>
      <c r="I18" s="864"/>
      <c r="J18" s="864"/>
      <c r="K18" s="864"/>
      <c r="L18" s="864"/>
      <c r="M18" s="864"/>
      <c r="N18" s="864"/>
      <c r="O18" s="864"/>
      <c r="P18" s="864"/>
    </row>
    <row r="19" spans="1:16" ht="14.25" customHeight="1">
      <c r="A19" s="309"/>
      <c r="B19" s="309"/>
      <c r="C19" s="309"/>
      <c r="D19" s="309"/>
      <c r="E19" s="309"/>
      <c r="F19" s="309"/>
      <c r="G19" s="309"/>
      <c r="H19" s="309"/>
      <c r="I19" s="309"/>
      <c r="J19" s="309"/>
      <c r="K19" s="309"/>
      <c r="L19" s="309"/>
      <c r="M19" s="309"/>
      <c r="N19" s="309"/>
      <c r="O19" s="309"/>
    </row>
    <row r="20" spans="1:16" ht="28.5" customHeight="1">
      <c r="A20" s="1813" t="s">
        <v>906</v>
      </c>
      <c r="B20" s="1814"/>
      <c r="C20" s="1814"/>
      <c r="D20" s="1814"/>
      <c r="E20" s="1815"/>
      <c r="F20" s="1616"/>
      <c r="G20" s="1617"/>
      <c r="H20" s="1617"/>
      <c r="I20" s="1617"/>
      <c r="J20" s="1617"/>
      <c r="K20" s="1617"/>
      <c r="L20" s="1617"/>
      <c r="M20" s="1617"/>
      <c r="N20" s="1617"/>
      <c r="O20" s="1617"/>
      <c r="P20" s="334"/>
    </row>
    <row r="21" spans="1:16" ht="28.5" customHeight="1">
      <c r="A21" s="1816" t="s">
        <v>907</v>
      </c>
      <c r="B21" s="1817"/>
      <c r="C21" s="1817"/>
      <c r="D21" s="1817"/>
      <c r="E21" s="1818"/>
      <c r="F21" s="1619"/>
      <c r="G21" s="1620"/>
      <c r="H21" s="1620"/>
      <c r="I21" s="1620"/>
      <c r="J21" s="1620"/>
      <c r="K21" s="1620"/>
      <c r="L21" s="1620"/>
      <c r="M21" s="1620"/>
      <c r="N21" s="1620"/>
      <c r="O21" s="1620"/>
      <c r="P21" s="335"/>
    </row>
    <row r="22" spans="1:16" ht="28.5" customHeight="1">
      <c r="A22" s="1819" t="s">
        <v>908</v>
      </c>
      <c r="B22" s="1820"/>
      <c r="C22" s="1820"/>
      <c r="D22" s="1820"/>
      <c r="E22" s="1821"/>
      <c r="F22" s="1622"/>
      <c r="G22" s="1623"/>
      <c r="H22" s="1623"/>
      <c r="I22" s="1623"/>
      <c r="J22" s="1623"/>
      <c r="K22" s="1623"/>
      <c r="L22" s="1623"/>
      <c r="M22" s="1623"/>
      <c r="N22" s="1623"/>
      <c r="O22" s="1623"/>
      <c r="P22" s="336"/>
    </row>
    <row r="23" spans="1:16" ht="28.5" customHeight="1">
      <c r="A23" s="1803" t="s">
        <v>892</v>
      </c>
      <c r="B23" s="970"/>
      <c r="C23" s="970"/>
      <c r="D23" s="970"/>
      <c r="E23" s="971"/>
      <c r="F23" s="1804"/>
      <c r="G23" s="1805"/>
      <c r="H23" s="1805"/>
      <c r="I23" s="1805"/>
      <c r="J23" s="1805"/>
      <c r="K23" s="1805"/>
      <c r="L23" s="1805"/>
      <c r="M23" s="1805"/>
      <c r="N23" s="1805"/>
      <c r="O23" s="1805"/>
      <c r="P23" s="232"/>
    </row>
    <row r="24" spans="1:16" ht="28.5" customHeight="1">
      <c r="A24" s="1803" t="s">
        <v>83</v>
      </c>
      <c r="B24" s="970"/>
      <c r="C24" s="970"/>
      <c r="D24" s="970"/>
      <c r="E24" s="971"/>
      <c r="F24" s="1806"/>
      <c r="G24" s="1807"/>
      <c r="H24" s="1807"/>
      <c r="I24" s="1807"/>
      <c r="J24" s="1807"/>
      <c r="K24" s="1807"/>
      <c r="L24" s="1807"/>
      <c r="M24" s="1807"/>
      <c r="N24" s="1807"/>
      <c r="O24" s="1807"/>
      <c r="P24" s="208" t="s">
        <v>2</v>
      </c>
    </row>
    <row r="25" spans="1:16" ht="28.5" customHeight="1">
      <c r="A25" s="1808" t="s">
        <v>683</v>
      </c>
      <c r="B25" s="1809"/>
      <c r="C25" s="1809"/>
      <c r="D25" s="1809"/>
      <c r="E25" s="1810"/>
      <c r="F25" s="1849"/>
      <c r="G25" s="1850"/>
      <c r="H25" s="1850"/>
      <c r="I25" s="1850"/>
      <c r="J25" s="1850"/>
      <c r="K25" s="1850"/>
      <c r="L25" s="1850"/>
      <c r="M25" s="1850"/>
      <c r="N25" s="1850"/>
      <c r="O25" s="1850"/>
      <c r="P25" s="249"/>
    </row>
    <row r="26" spans="1:16" ht="21" customHeight="1">
      <c r="A26" s="236"/>
      <c r="B26" s="236"/>
      <c r="C26" s="236"/>
      <c r="D26" s="236"/>
      <c r="E26" s="236"/>
      <c r="F26" s="236"/>
      <c r="G26" s="236"/>
      <c r="H26" s="236"/>
      <c r="I26" s="236"/>
      <c r="J26" s="236"/>
      <c r="K26" s="236"/>
      <c r="L26" s="236"/>
      <c r="M26" s="236"/>
      <c r="N26" s="236"/>
      <c r="O26" s="236"/>
      <c r="P26" s="236"/>
    </row>
    <row r="27" spans="1:16">
      <c r="A27" s="289" t="s">
        <v>909</v>
      </c>
      <c r="B27" s="216"/>
      <c r="C27" s="216"/>
      <c r="D27" s="216"/>
      <c r="E27" s="216"/>
      <c r="F27" s="216"/>
      <c r="G27" s="216"/>
      <c r="H27" s="216"/>
      <c r="I27" s="216"/>
      <c r="J27" s="216"/>
      <c r="K27" s="216"/>
      <c r="L27" s="216"/>
      <c r="M27" s="216"/>
      <c r="N27" s="216"/>
      <c r="O27" s="216"/>
      <c r="P27" s="216"/>
    </row>
    <row r="28" spans="1:16">
      <c r="A28" s="289" t="s">
        <v>910</v>
      </c>
    </row>
    <row r="30" spans="1:16">
      <c r="A30" s="289" t="s">
        <v>911</v>
      </c>
    </row>
    <row r="31" spans="1:16">
      <c r="A31" s="289" t="s">
        <v>912</v>
      </c>
    </row>
    <row r="33" spans="1:10">
      <c r="A33" s="289" t="s">
        <v>913</v>
      </c>
    </row>
    <row r="34" spans="1:10">
      <c r="A34" s="289" t="s">
        <v>914</v>
      </c>
    </row>
    <row r="36" spans="1:10">
      <c r="A36" s="289" t="s">
        <v>915</v>
      </c>
    </row>
    <row r="37" spans="1:10">
      <c r="A37" s="289" t="s">
        <v>916</v>
      </c>
    </row>
    <row r="38" spans="1:10" ht="9" customHeight="1"/>
    <row r="39" spans="1:10">
      <c r="A39" s="289" t="s">
        <v>969</v>
      </c>
    </row>
    <row r="40" spans="1:10">
      <c r="A40" s="289" t="s">
        <v>85</v>
      </c>
    </row>
    <row r="41" spans="1:10">
      <c r="C41" s="289" t="s">
        <v>1516</v>
      </c>
    </row>
    <row r="46" spans="1:10">
      <c r="C46" s="307"/>
      <c r="D46" s="307"/>
      <c r="E46" s="307"/>
      <c r="F46" s="307"/>
      <c r="G46" s="307"/>
      <c r="H46" s="307"/>
      <c r="I46" s="307"/>
    </row>
    <row r="47" spans="1:10">
      <c r="C47" s="307"/>
      <c r="D47" s="307"/>
      <c r="E47" s="307"/>
      <c r="F47" s="307"/>
      <c r="G47" s="307"/>
      <c r="H47" s="307"/>
      <c r="I47" s="307"/>
      <c r="J47" s="333"/>
    </row>
    <row r="50" spans="3:3">
      <c r="C50" s="280"/>
    </row>
  </sheetData>
  <mergeCells count="14">
    <mergeCell ref="A25:E25"/>
    <mergeCell ref="F25:O25"/>
    <mergeCell ref="A4:P4"/>
    <mergeCell ref="B10:F10"/>
    <mergeCell ref="A18:P18"/>
    <mergeCell ref="A20:E20"/>
    <mergeCell ref="F20:O22"/>
    <mergeCell ref="A21:E21"/>
    <mergeCell ref="A22:E22"/>
    <mergeCell ref="A3:O3"/>
    <mergeCell ref="A23:E23"/>
    <mergeCell ref="F23:O23"/>
    <mergeCell ref="A24:E24"/>
    <mergeCell ref="F24:O24"/>
  </mergeCells>
  <phoneticPr fontId="3"/>
  <pageMargins left="0.78740157480314965" right="0.35433070866141736" top="0.78740157480314965" bottom="0.78740157480314965" header="0.51181102362204722" footer="0.51181102362204722"/>
  <pageSetup paperSize="9" scale="95" orientation="portrait" blackAndWhite="1" horizontalDpi="200" verticalDpi="200" r:id="rId1"/>
  <headerFooter alignWithMargins="0"/>
  <legacyDrawing r:id="rId2"/>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T51"/>
  <sheetViews>
    <sheetView view="pageBreakPreview" topLeftCell="A34" zoomScaleNormal="100" zoomScaleSheetLayoutView="100" workbookViewId="0">
      <selection activeCell="W45" sqref="W45"/>
    </sheetView>
  </sheetViews>
  <sheetFormatPr defaultColWidth="5.875" defaultRowHeight="14.25"/>
  <cols>
    <col min="1" max="1" width="2.625" style="289" customWidth="1"/>
    <col min="2" max="2" width="5.875" style="289" customWidth="1"/>
    <col min="3" max="3" width="3.5" style="289" customWidth="1"/>
    <col min="4" max="4" width="5.875" style="289" customWidth="1"/>
    <col min="5" max="5" width="3.5" style="289" customWidth="1"/>
    <col min="6" max="6" width="5.875" style="289" customWidth="1"/>
    <col min="7" max="7" width="3.5" style="289" customWidth="1"/>
    <col min="8" max="8" width="5.875" style="289" customWidth="1"/>
    <col min="9" max="9" width="3.5" style="289" customWidth="1"/>
    <col min="10" max="10" width="5.875" style="289" customWidth="1"/>
    <col min="11" max="11" width="3.5" style="289" customWidth="1"/>
    <col min="12" max="12" width="5.875" style="289" customWidth="1"/>
    <col min="13" max="13" width="3.5" style="289" customWidth="1"/>
    <col min="14" max="14" width="5.875" style="289" customWidth="1"/>
    <col min="15" max="15" width="3.5" style="289" customWidth="1"/>
    <col min="16" max="16" width="5.875" style="289" customWidth="1"/>
    <col min="17" max="17" width="3.5" style="289" customWidth="1"/>
    <col min="18" max="18" width="5.875" style="289"/>
    <col min="19" max="19" width="3.5" style="289" customWidth="1"/>
    <col min="20" max="20" width="3.25" style="289" bestFit="1" customWidth="1"/>
    <col min="21" max="21" width="3.5" style="289" customWidth="1"/>
    <col min="22" max="22" width="5.875" style="289"/>
    <col min="23" max="23" width="3.5" style="289" customWidth="1"/>
    <col min="24" max="24" width="5.875" style="289"/>
    <col min="25" max="25" width="3.5" style="289" customWidth="1"/>
    <col min="26" max="26" width="5.875" style="289"/>
    <col min="27" max="27" width="3.5" style="289" customWidth="1"/>
    <col min="28" max="16384" width="5.875" style="289"/>
  </cols>
  <sheetData>
    <row r="1" spans="1:20">
      <c r="T1" s="290" t="s">
        <v>970</v>
      </c>
    </row>
    <row r="2" spans="1:20" ht="28.5">
      <c r="A2" s="921" t="s">
        <v>18</v>
      </c>
      <c r="B2" s="921"/>
      <c r="C2" s="921"/>
      <c r="D2" s="921"/>
      <c r="E2" s="921"/>
      <c r="F2" s="921"/>
      <c r="G2" s="921"/>
      <c r="H2" s="921"/>
      <c r="I2" s="921"/>
      <c r="J2" s="921"/>
      <c r="K2" s="921"/>
      <c r="L2" s="921"/>
      <c r="M2" s="921"/>
      <c r="N2" s="921"/>
      <c r="O2" s="921"/>
      <c r="P2" s="921"/>
      <c r="Q2" s="921"/>
      <c r="R2" s="921"/>
      <c r="S2" s="921"/>
      <c r="T2" s="921"/>
    </row>
    <row r="3" spans="1:20" ht="21" customHeight="1">
      <c r="A3" s="949" t="s">
        <v>971</v>
      </c>
      <c r="B3" s="949"/>
      <c r="C3" s="949"/>
      <c r="D3" s="949"/>
      <c r="E3" s="949"/>
      <c r="F3" s="949"/>
      <c r="G3" s="949"/>
      <c r="H3" s="949"/>
      <c r="I3" s="949"/>
      <c r="J3" s="949"/>
      <c r="K3" s="949"/>
      <c r="L3" s="949"/>
      <c r="M3" s="949"/>
      <c r="N3" s="949"/>
      <c r="O3" s="949"/>
      <c r="P3" s="949"/>
      <c r="Q3" s="949"/>
      <c r="R3" s="949"/>
      <c r="S3" s="949"/>
      <c r="T3" s="949"/>
    </row>
    <row r="4" spans="1:20" ht="21" customHeight="1">
      <c r="M4" s="415"/>
      <c r="N4" s="1848" t="s">
        <v>1337</v>
      </c>
      <c r="O4" s="1848"/>
      <c r="P4" s="1848"/>
      <c r="Q4" s="1848"/>
      <c r="R4" s="1848"/>
      <c r="S4" s="428"/>
      <c r="T4" s="429"/>
    </row>
    <row r="5" spans="1:20">
      <c r="M5" s="332"/>
      <c r="N5" s="332"/>
      <c r="O5" s="332"/>
    </row>
    <row r="6" spans="1:20">
      <c r="A6" s="289" t="s">
        <v>20</v>
      </c>
      <c r="C6" s="332"/>
      <c r="D6" s="332"/>
      <c r="E6" s="332"/>
    </row>
    <row r="7" spans="1:20">
      <c r="C7" s="332"/>
      <c r="D7" s="332"/>
      <c r="E7" s="332"/>
    </row>
    <row r="8" spans="1:20" ht="21" customHeight="1">
      <c r="C8" s="332"/>
      <c r="D8" s="332"/>
      <c r="E8" s="332"/>
      <c r="F8" s="1276" t="s">
        <v>275</v>
      </c>
      <c r="G8" s="1276"/>
      <c r="H8" s="1276"/>
      <c r="I8" s="1276"/>
      <c r="J8" s="1276"/>
      <c r="K8" s="1426"/>
      <c r="L8" s="1426"/>
      <c r="M8" s="1426"/>
      <c r="N8" s="1426"/>
      <c r="O8" s="1426"/>
      <c r="P8" s="1426"/>
      <c r="Q8" s="1426"/>
      <c r="R8" s="1426"/>
    </row>
    <row r="9" spans="1:20" ht="21" customHeight="1">
      <c r="C9" s="332"/>
      <c r="D9" s="332"/>
      <c r="E9" s="332"/>
      <c r="F9" s="1276" t="s">
        <v>276</v>
      </c>
      <c r="G9" s="1276"/>
      <c r="H9" s="1276"/>
      <c r="I9" s="1276"/>
      <c r="J9" s="1276"/>
      <c r="K9" s="1426"/>
      <c r="L9" s="1426"/>
      <c r="M9" s="1426"/>
      <c r="N9" s="1426"/>
      <c r="O9" s="1426"/>
      <c r="P9" s="1426"/>
      <c r="Q9" s="1426"/>
      <c r="R9" s="1426"/>
    </row>
    <row r="10" spans="1:20" ht="21" customHeight="1">
      <c r="C10" s="332"/>
      <c r="D10" s="332"/>
      <c r="E10" s="332"/>
      <c r="F10" s="1276" t="s">
        <v>277</v>
      </c>
      <c r="G10" s="1276"/>
      <c r="H10" s="1276"/>
      <c r="I10" s="1276"/>
      <c r="J10" s="1276"/>
      <c r="K10" s="1426"/>
      <c r="L10" s="1426"/>
      <c r="M10" s="1426"/>
      <c r="N10" s="1426"/>
      <c r="O10" s="1426"/>
      <c r="P10" s="1426"/>
      <c r="Q10" s="1426"/>
      <c r="R10" s="1426"/>
      <c r="S10" s="949"/>
      <c r="T10" s="949"/>
    </row>
    <row r="11" spans="1:20" ht="21" customHeight="1">
      <c r="C11" s="332"/>
      <c r="D11" s="332"/>
      <c r="E11" s="332"/>
      <c r="F11" s="1276" t="s">
        <v>21</v>
      </c>
      <c r="G11" s="1276"/>
      <c r="H11" s="1276"/>
      <c r="I11" s="1276"/>
      <c r="J11" s="1276"/>
      <c r="K11" s="1427"/>
      <c r="L11" s="1427"/>
      <c r="M11" s="1427"/>
      <c r="N11" s="1427"/>
      <c r="O11" s="1427"/>
      <c r="P11" s="1427"/>
      <c r="Q11" s="1427"/>
      <c r="R11" s="1427"/>
    </row>
    <row r="12" spans="1:20">
      <c r="C12" s="332"/>
      <c r="D12" s="332"/>
      <c r="E12" s="332"/>
    </row>
    <row r="13" spans="1:20">
      <c r="A13" s="289" t="s">
        <v>972</v>
      </c>
      <c r="C13" s="332"/>
      <c r="D13" s="332"/>
      <c r="E13" s="332"/>
    </row>
    <row r="14" spans="1:20">
      <c r="A14" s="289" t="s">
        <v>954</v>
      </c>
      <c r="C14" s="332"/>
      <c r="D14" s="332"/>
      <c r="E14" s="332"/>
    </row>
    <row r="15" spans="1:20" ht="8.25" customHeight="1">
      <c r="C15" s="332"/>
      <c r="D15" s="332"/>
      <c r="E15" s="332"/>
    </row>
    <row r="16" spans="1:20">
      <c r="A16" s="864" t="s">
        <v>589</v>
      </c>
      <c r="B16" s="864"/>
      <c r="C16" s="864"/>
      <c r="D16" s="864"/>
      <c r="E16" s="864"/>
      <c r="F16" s="864"/>
      <c r="G16" s="864"/>
      <c r="H16" s="864"/>
      <c r="I16" s="864"/>
      <c r="J16" s="864"/>
      <c r="K16" s="864"/>
      <c r="L16" s="864"/>
      <c r="M16" s="864"/>
      <c r="N16" s="864"/>
      <c r="O16" s="864"/>
      <c r="P16" s="864"/>
    </row>
    <row r="17" spans="1:20" ht="9" customHeight="1">
      <c r="C17" s="332"/>
      <c r="D17" s="332"/>
      <c r="E17" s="332"/>
    </row>
    <row r="18" spans="1:20" ht="21" customHeight="1">
      <c r="A18" s="289" t="s">
        <v>23</v>
      </c>
      <c r="C18" s="332"/>
      <c r="D18" s="332"/>
      <c r="E18" s="1846">
        <f>R40</f>
        <v>0</v>
      </c>
      <c r="F18" s="1846"/>
      <c r="G18" s="1846"/>
      <c r="H18" s="1846"/>
      <c r="I18" s="1846"/>
      <c r="J18" s="146" t="s">
        <v>2</v>
      </c>
    </row>
    <row r="19" spans="1:20" ht="9" customHeight="1">
      <c r="C19" s="332"/>
      <c r="D19" s="332"/>
      <c r="E19" s="332"/>
    </row>
    <row r="20" spans="1:20">
      <c r="A20" s="289" t="s">
        <v>24</v>
      </c>
      <c r="C20" s="332"/>
      <c r="D20" s="332"/>
      <c r="E20" s="332"/>
    </row>
    <row r="21" spans="1:20">
      <c r="A21" s="289" t="s">
        <v>869</v>
      </c>
      <c r="C21" s="332"/>
      <c r="D21" s="332"/>
      <c r="E21" s="332"/>
    </row>
    <row r="22" spans="1:20" ht="9" customHeight="1"/>
    <row r="23" spans="1:20">
      <c r="A23" s="333" t="s">
        <v>870</v>
      </c>
      <c r="B23" s="293" t="str">
        <f>入力シート!C1</f>
        <v>令和4年7月10日執行参議院青森県選挙区選出議員選挙</v>
      </c>
      <c r="C23" s="293"/>
      <c r="D23" s="293"/>
      <c r="E23" s="293"/>
      <c r="F23" s="293"/>
      <c r="G23" s="293"/>
      <c r="H23" s="293"/>
      <c r="I23" s="293"/>
      <c r="J23" s="293"/>
      <c r="K23" s="293"/>
      <c r="L23" s="293"/>
      <c r="M23"/>
      <c r="N23" s="293"/>
      <c r="O23" s="293"/>
      <c r="P23" s="293"/>
    </row>
    <row r="24" spans="1:20" ht="9" customHeight="1"/>
    <row r="25" spans="1:20">
      <c r="A25" s="289" t="s">
        <v>26</v>
      </c>
      <c r="F25" s="1847">
        <f>入力シート!C8</f>
        <v>0</v>
      </c>
      <c r="G25" s="1847"/>
      <c r="H25" s="1847"/>
      <c r="J25" s="1072">
        <f>入力シート!C10</f>
        <v>0</v>
      </c>
      <c r="K25" s="1072"/>
      <c r="L25" s="1072"/>
    </row>
    <row r="26" spans="1:20" ht="9" customHeight="1">
      <c r="A26" s="307"/>
      <c r="B26" s="307"/>
      <c r="C26" s="307"/>
      <c r="D26" s="307"/>
      <c r="E26" s="307"/>
      <c r="F26" s="307"/>
      <c r="G26" s="308"/>
      <c r="H26" s="307"/>
      <c r="I26" s="307"/>
      <c r="J26" s="307"/>
      <c r="K26" s="307"/>
      <c r="L26" s="307"/>
      <c r="M26" s="307"/>
      <c r="N26" s="307"/>
      <c r="O26" s="307"/>
    </row>
    <row r="27" spans="1:20">
      <c r="A27" s="307" t="s">
        <v>267</v>
      </c>
      <c r="B27" s="307"/>
      <c r="C27" s="307"/>
      <c r="D27" s="307"/>
      <c r="E27" s="307"/>
      <c r="F27" s="218"/>
      <c r="G27" s="337"/>
      <c r="H27" s="311"/>
      <c r="I27" s="311"/>
      <c r="J27" s="218"/>
      <c r="K27" s="311"/>
      <c r="L27" s="311"/>
      <c r="M27" s="307"/>
      <c r="N27" s="307"/>
      <c r="O27" s="307"/>
    </row>
    <row r="28" spans="1:20" ht="24" customHeight="1">
      <c r="A28" s="307"/>
      <c r="B28" s="1797" t="s">
        <v>268</v>
      </c>
      <c r="C28" s="1442"/>
      <c r="D28" s="1442"/>
      <c r="E28" s="1443"/>
      <c r="F28" s="1452"/>
      <c r="G28" s="1453"/>
      <c r="H28" s="1453"/>
      <c r="I28" s="1453"/>
      <c r="J28" s="1453"/>
      <c r="K28" s="1454"/>
      <c r="L28" s="1447" t="s">
        <v>272</v>
      </c>
      <c r="M28" s="1448"/>
      <c r="N28" s="1448"/>
      <c r="O28" s="1841"/>
      <c r="P28" s="1842"/>
      <c r="Q28" s="1842"/>
      <c r="R28" s="1842"/>
      <c r="S28" s="1842"/>
      <c r="T28" s="1843"/>
    </row>
    <row r="29" spans="1:20" ht="24" customHeight="1">
      <c r="A29" s="307"/>
      <c r="B29" s="1797" t="s">
        <v>269</v>
      </c>
      <c r="C29" s="1442"/>
      <c r="D29" s="1442"/>
      <c r="E29" s="1443"/>
      <c r="F29" s="1444"/>
      <c r="G29" s="1445"/>
      <c r="H29" s="1445"/>
      <c r="I29" s="1445"/>
      <c r="J29" s="1445"/>
      <c r="K29" s="1446"/>
      <c r="L29" s="1447" t="s">
        <v>273</v>
      </c>
      <c r="M29" s="1448"/>
      <c r="N29" s="1448"/>
      <c r="O29" s="1841"/>
      <c r="P29" s="1842"/>
      <c r="Q29" s="1842"/>
      <c r="R29" s="1842"/>
      <c r="S29" s="1842"/>
      <c r="T29" s="1843"/>
    </row>
    <row r="30" spans="1:20" ht="24" customHeight="1">
      <c r="A30" s="307"/>
      <c r="B30" s="1797" t="s">
        <v>270</v>
      </c>
      <c r="C30" s="1442"/>
      <c r="D30" s="1442"/>
      <c r="E30" s="1443"/>
      <c r="F30" s="1452"/>
      <c r="G30" s="1453"/>
      <c r="H30" s="1453"/>
      <c r="I30" s="1453"/>
      <c r="J30" s="1453"/>
      <c r="K30" s="1454"/>
      <c r="L30" s="1447" t="s">
        <v>274</v>
      </c>
      <c r="M30" s="1448"/>
      <c r="N30" s="1448"/>
      <c r="O30" s="1841"/>
      <c r="P30" s="1842"/>
      <c r="Q30" s="1842"/>
      <c r="R30" s="1842"/>
      <c r="S30" s="1842"/>
      <c r="T30" s="1843"/>
    </row>
    <row r="31" spans="1:20" ht="24" customHeight="1">
      <c r="A31" s="307"/>
      <c r="B31" s="1844" t="s">
        <v>188</v>
      </c>
      <c r="C31" s="1456"/>
      <c r="D31" s="1456"/>
      <c r="E31" s="1457"/>
      <c r="F31" s="1458"/>
      <c r="G31" s="1459"/>
      <c r="H31" s="1459"/>
      <c r="I31" s="1459"/>
      <c r="J31" s="1459"/>
      <c r="K31" s="1459"/>
      <c r="L31" s="1459"/>
      <c r="M31" s="1459"/>
      <c r="N31" s="1459"/>
      <c r="O31" s="1459"/>
      <c r="P31" s="1459"/>
      <c r="Q31" s="1459"/>
      <c r="R31" s="1459"/>
      <c r="S31" s="1459"/>
      <c r="T31" s="1845"/>
    </row>
    <row r="32" spans="1:20" ht="24" customHeight="1">
      <c r="A32" s="307"/>
      <c r="B32" s="1834" t="s">
        <v>271</v>
      </c>
      <c r="C32" s="1835"/>
      <c r="D32" s="1835"/>
      <c r="E32" s="1836"/>
      <c r="F32" s="1837"/>
      <c r="G32" s="1838"/>
      <c r="H32" s="1838"/>
      <c r="I32" s="1838"/>
      <c r="J32" s="1838"/>
      <c r="K32" s="1838"/>
      <c r="L32" s="1838"/>
      <c r="M32" s="1838"/>
      <c r="N32" s="1838"/>
      <c r="O32" s="1838"/>
      <c r="P32" s="1838"/>
      <c r="Q32" s="1838"/>
      <c r="R32" s="1838"/>
      <c r="S32" s="1838"/>
      <c r="T32" s="1839"/>
    </row>
    <row r="33" spans="1:20" ht="9" customHeight="1">
      <c r="A33" s="307"/>
      <c r="B33" s="307"/>
      <c r="C33" s="307"/>
      <c r="D33" s="307"/>
      <c r="E33" s="307"/>
      <c r="F33" s="218"/>
      <c r="G33" s="337"/>
      <c r="H33" s="311"/>
      <c r="I33" s="311"/>
      <c r="J33" s="311"/>
      <c r="K33" s="311"/>
      <c r="L33" s="311"/>
      <c r="M33" s="307"/>
      <c r="N33" s="307"/>
      <c r="O33" s="307"/>
    </row>
    <row r="34" spans="1:20" ht="21" customHeight="1">
      <c r="A34" s="307"/>
      <c r="B34" s="307" t="s">
        <v>872</v>
      </c>
      <c r="C34" s="307"/>
      <c r="D34" s="307"/>
      <c r="E34" s="307"/>
      <c r="F34" s="218"/>
      <c r="G34" s="337"/>
      <c r="H34" s="311"/>
      <c r="I34" s="311"/>
      <c r="J34" s="311"/>
      <c r="K34" s="311"/>
      <c r="L34" s="311"/>
      <c r="M34" s="307"/>
      <c r="N34" s="307"/>
      <c r="O34" s="307"/>
    </row>
    <row r="35" spans="1:20" ht="33" customHeight="1">
      <c r="A35" s="307"/>
      <c r="B35" s="1840" t="s">
        <v>83</v>
      </c>
      <c r="C35" s="1840"/>
      <c r="D35" s="1840"/>
      <c r="E35" s="1840"/>
      <c r="F35" s="1840"/>
      <c r="G35" s="1840"/>
      <c r="H35" s="1840" t="s">
        <v>99</v>
      </c>
      <c r="I35" s="1840"/>
      <c r="J35" s="1840"/>
      <c r="K35" s="1840"/>
      <c r="L35" s="1840"/>
      <c r="M35" s="1840"/>
      <c r="N35" s="1840" t="s">
        <v>100</v>
      </c>
      <c r="O35" s="1840"/>
      <c r="P35" s="1840"/>
      <c r="Q35" s="1840"/>
      <c r="R35" s="1840"/>
      <c r="S35" s="1840"/>
      <c r="T35" s="417" t="s">
        <v>683</v>
      </c>
    </row>
    <row r="36" spans="1:20">
      <c r="A36" s="307"/>
      <c r="B36" s="1615" t="s">
        <v>88</v>
      </c>
      <c r="C36" s="1480"/>
      <c r="D36" s="1615" t="s">
        <v>922</v>
      </c>
      <c r="E36" s="1481"/>
      <c r="F36" s="1480" t="s">
        <v>90</v>
      </c>
      <c r="G36" s="1481"/>
      <c r="H36" s="1615" t="s">
        <v>88</v>
      </c>
      <c r="I36" s="1480"/>
      <c r="J36" s="1615" t="s">
        <v>922</v>
      </c>
      <c r="K36" s="1481"/>
      <c r="L36" s="1480" t="s">
        <v>90</v>
      </c>
      <c r="M36" s="1481"/>
      <c r="N36" s="1615" t="s">
        <v>88</v>
      </c>
      <c r="O36" s="1480"/>
      <c r="P36" s="1615" t="s">
        <v>922</v>
      </c>
      <c r="Q36" s="1481"/>
      <c r="R36" s="1480" t="s">
        <v>90</v>
      </c>
      <c r="S36" s="1481"/>
      <c r="T36" s="1775"/>
    </row>
    <row r="37" spans="1:20">
      <c r="A37" s="307"/>
      <c r="B37" s="253" t="s">
        <v>923</v>
      </c>
      <c r="C37" s="254"/>
      <c r="D37" s="253" t="s">
        <v>924</v>
      </c>
      <c r="E37" s="255"/>
      <c r="F37" s="256" t="s">
        <v>925</v>
      </c>
      <c r="G37" s="255"/>
      <c r="H37" s="253" t="s">
        <v>926</v>
      </c>
      <c r="I37" s="254"/>
      <c r="J37" s="253" t="s">
        <v>927</v>
      </c>
      <c r="K37" s="255"/>
      <c r="L37" s="256" t="s">
        <v>928</v>
      </c>
      <c r="M37" s="255"/>
      <c r="N37" s="253" t="s">
        <v>929</v>
      </c>
      <c r="O37" s="254"/>
      <c r="P37" s="253" t="s">
        <v>930</v>
      </c>
      <c r="Q37" s="255"/>
      <c r="R37" s="256" t="s">
        <v>931</v>
      </c>
      <c r="S37" s="255"/>
      <c r="T37" s="1776"/>
    </row>
    <row r="38" spans="1:20">
      <c r="A38" s="307"/>
      <c r="B38" s="257"/>
      <c r="C38" s="258"/>
      <c r="D38" s="257"/>
      <c r="E38" s="259"/>
      <c r="F38" s="258" t="s">
        <v>932</v>
      </c>
      <c r="G38" s="260"/>
      <c r="H38" s="257"/>
      <c r="I38" s="258"/>
      <c r="J38" s="257"/>
      <c r="K38" s="259"/>
      <c r="L38" s="258" t="s">
        <v>933</v>
      </c>
      <c r="M38" s="260"/>
      <c r="N38" s="257"/>
      <c r="O38" s="258"/>
      <c r="P38" s="257"/>
      <c r="Q38" s="259"/>
      <c r="R38" s="258" t="s">
        <v>934</v>
      </c>
      <c r="S38" s="260"/>
      <c r="T38" s="1776"/>
    </row>
    <row r="39" spans="1:20">
      <c r="A39" s="307"/>
      <c r="B39" s="206"/>
      <c r="C39" s="262" t="s">
        <v>2</v>
      </c>
      <c r="D39" s="261"/>
      <c r="E39" s="261"/>
      <c r="F39" s="263"/>
      <c r="G39" s="262" t="s">
        <v>2</v>
      </c>
      <c r="H39" s="261"/>
      <c r="I39" s="261" t="s">
        <v>2</v>
      </c>
      <c r="J39" s="263"/>
      <c r="K39" s="262"/>
      <c r="L39" s="261"/>
      <c r="M39" s="261" t="s">
        <v>2</v>
      </c>
      <c r="N39" s="263"/>
      <c r="O39" s="262" t="s">
        <v>2</v>
      </c>
      <c r="P39" s="261"/>
      <c r="Q39" s="261"/>
      <c r="R39" s="263"/>
      <c r="S39" s="262" t="s">
        <v>2</v>
      </c>
      <c r="T39" s="1776"/>
    </row>
    <row r="40" spans="1:20" ht="21" customHeight="1">
      <c r="A40" s="307"/>
      <c r="B40" s="1878"/>
      <c r="C40" s="1879"/>
      <c r="D40" s="1880"/>
      <c r="E40" s="1881"/>
      <c r="F40" s="1874">
        <f>B40*D40</f>
        <v>0</v>
      </c>
      <c r="G40" s="1875"/>
      <c r="H40" s="1882">
        <v>40954</v>
      </c>
      <c r="I40" s="1883"/>
      <c r="J40" s="1884">
        <v>5</v>
      </c>
      <c r="K40" s="1885"/>
      <c r="L40" s="1874">
        <f>H40*J40</f>
        <v>204770</v>
      </c>
      <c r="M40" s="1875"/>
      <c r="N40" s="1874">
        <f>IF(B40&gt;H40,(H40),(B40))</f>
        <v>0</v>
      </c>
      <c r="O40" s="1875"/>
      <c r="P40" s="1876">
        <f>IF(D40&gt;J40,(J40),(D40))</f>
        <v>0</v>
      </c>
      <c r="Q40" s="1877"/>
      <c r="R40" s="1874">
        <f>N40*P40</f>
        <v>0</v>
      </c>
      <c r="S40" s="1875"/>
      <c r="T40" s="1777"/>
    </row>
    <row r="41" spans="1:20" ht="14.25" customHeight="1">
      <c r="A41" s="307"/>
      <c r="B41" s="418"/>
      <c r="C41" s="418"/>
      <c r="D41" s="419"/>
      <c r="E41" s="419"/>
      <c r="F41" s="420"/>
      <c r="G41" s="420"/>
      <c r="H41" s="418"/>
      <c r="I41" s="418"/>
      <c r="J41" s="421"/>
      <c r="K41" s="421"/>
      <c r="L41" s="420"/>
      <c r="M41" s="420"/>
      <c r="N41" s="420"/>
      <c r="O41" s="420"/>
      <c r="P41" s="422"/>
      <c r="Q41" s="422"/>
      <c r="R41" s="420"/>
      <c r="S41" s="420"/>
    </row>
    <row r="42" spans="1:20" ht="14.25" customHeight="1">
      <c r="A42" s="307" t="s">
        <v>1613</v>
      </c>
      <c r="B42" s="423"/>
      <c r="C42" s="423"/>
      <c r="D42" s="424"/>
      <c r="E42" s="424"/>
      <c r="F42" s="425"/>
      <c r="G42" s="425"/>
      <c r="H42" s="423"/>
      <c r="I42" s="423"/>
      <c r="J42" s="426"/>
      <c r="K42" s="426"/>
      <c r="L42" s="425"/>
      <c r="M42" s="425"/>
      <c r="N42" s="425"/>
      <c r="O42" s="425"/>
      <c r="P42" s="427"/>
      <c r="Q42" s="427"/>
      <c r="R42" s="425"/>
      <c r="S42" s="425"/>
    </row>
    <row r="43" spans="1:20" ht="14.25" customHeight="1">
      <c r="A43" s="289" t="s">
        <v>1614</v>
      </c>
      <c r="B43" s="307"/>
      <c r="C43" s="307"/>
      <c r="D43" s="307"/>
      <c r="E43" s="307"/>
      <c r="F43" s="307"/>
      <c r="G43" s="307"/>
      <c r="H43" s="307"/>
      <c r="I43" s="307"/>
      <c r="J43" s="307"/>
      <c r="K43" s="307"/>
      <c r="L43" s="307"/>
      <c r="M43" s="307"/>
      <c r="N43" s="307"/>
      <c r="O43" s="307"/>
      <c r="P43" s="307"/>
      <c r="Q43" s="307"/>
      <c r="R43" s="307"/>
      <c r="S43" s="307"/>
    </row>
    <row r="44" spans="1:20" ht="14.25" customHeight="1">
      <c r="A44" s="289" t="s">
        <v>935</v>
      </c>
      <c r="C44" s="307"/>
      <c r="D44" s="307"/>
      <c r="E44" s="307"/>
      <c r="F44" s="307"/>
      <c r="G44" s="308"/>
      <c r="H44" s="307"/>
      <c r="I44" s="307"/>
      <c r="J44" s="307"/>
      <c r="K44" s="307"/>
      <c r="L44" s="307"/>
      <c r="M44" s="307"/>
      <c r="N44" s="307"/>
      <c r="O44" s="307"/>
    </row>
    <row r="45" spans="1:20" ht="14.25" customHeight="1">
      <c r="A45" s="289" t="s">
        <v>885</v>
      </c>
      <c r="C45" s="309"/>
      <c r="D45" s="309"/>
      <c r="E45" s="309"/>
      <c r="F45" s="309"/>
      <c r="G45" s="309"/>
      <c r="H45" s="309"/>
      <c r="I45" s="309"/>
      <c r="J45" s="309"/>
      <c r="K45" s="309"/>
      <c r="L45" s="309"/>
      <c r="M45" s="309"/>
      <c r="N45" s="309"/>
      <c r="O45" s="309"/>
      <c r="P45" s="309"/>
    </row>
    <row r="46" spans="1:20">
      <c r="A46" s="289" t="s">
        <v>936</v>
      </c>
      <c r="B46" s="307"/>
    </row>
    <row r="47" spans="1:20">
      <c r="A47" s="289" t="s">
        <v>886</v>
      </c>
    </row>
    <row r="48" spans="1:20">
      <c r="A48" s="289" t="s">
        <v>1598</v>
      </c>
    </row>
    <row r="49" spans="1:1">
      <c r="A49" s="289" t="s">
        <v>1422</v>
      </c>
    </row>
    <row r="50" spans="1:1">
      <c r="A50" s="289" t="s">
        <v>1609</v>
      </c>
    </row>
    <row r="51" spans="1:1">
      <c r="A51" s="289" t="s">
        <v>1424</v>
      </c>
    </row>
  </sheetData>
  <mergeCells count="52">
    <mergeCell ref="A2:T2"/>
    <mergeCell ref="A3:T3"/>
    <mergeCell ref="N4:R4"/>
    <mergeCell ref="F8:J8"/>
    <mergeCell ref="K8:R10"/>
    <mergeCell ref="F9:J9"/>
    <mergeCell ref="F10:J10"/>
    <mergeCell ref="S10:T10"/>
    <mergeCell ref="F11:J11"/>
    <mergeCell ref="K11:R11"/>
    <mergeCell ref="A16:P16"/>
    <mergeCell ref="E18:I18"/>
    <mergeCell ref="F25:H25"/>
    <mergeCell ref="J25:L25"/>
    <mergeCell ref="B28:E28"/>
    <mergeCell ref="F28:K28"/>
    <mergeCell ref="L28:N28"/>
    <mergeCell ref="O28:T28"/>
    <mergeCell ref="B29:E29"/>
    <mergeCell ref="F29:K29"/>
    <mergeCell ref="L29:N29"/>
    <mergeCell ref="O29:T29"/>
    <mergeCell ref="B30:E30"/>
    <mergeCell ref="F30:K30"/>
    <mergeCell ref="L30:N30"/>
    <mergeCell ref="O30:T30"/>
    <mergeCell ref="B31:E31"/>
    <mergeCell ref="F31:T31"/>
    <mergeCell ref="B36:C36"/>
    <mergeCell ref="D36:E36"/>
    <mergeCell ref="F36:G36"/>
    <mergeCell ref="H36:I36"/>
    <mergeCell ref="J36:K36"/>
    <mergeCell ref="B32:E32"/>
    <mergeCell ref="F32:T32"/>
    <mergeCell ref="B35:G35"/>
    <mergeCell ref="H35:M35"/>
    <mergeCell ref="N35:S35"/>
    <mergeCell ref="B40:C40"/>
    <mergeCell ref="D40:E40"/>
    <mergeCell ref="F40:G40"/>
    <mergeCell ref="H40:I40"/>
    <mergeCell ref="J40:K40"/>
    <mergeCell ref="L36:M36"/>
    <mergeCell ref="N36:O36"/>
    <mergeCell ref="P36:Q36"/>
    <mergeCell ref="R36:S36"/>
    <mergeCell ref="T36:T40"/>
    <mergeCell ref="L40:M40"/>
    <mergeCell ref="N40:O40"/>
    <mergeCell ref="P40:Q40"/>
    <mergeCell ref="R40:S40"/>
  </mergeCells>
  <phoneticPr fontId="3"/>
  <pageMargins left="0.78740157480314965" right="0.15748031496062992" top="0.59055118110236227" bottom="0.59055118110236227" header="0.51181102362204722" footer="0.51181102362204722"/>
  <pageSetup paperSize="9" orientation="portrait" blackAndWhite="1" horizontalDpi="200" verticalDpi="200" r:id="rId1"/>
  <headerFooter alignWithMargins="0"/>
  <colBreaks count="1" manualBreakCount="1">
    <brk id="25" max="42" man="1"/>
  </colBreaks>
  <legacy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T39"/>
  <sheetViews>
    <sheetView view="pageBreakPreview" topLeftCell="A22" zoomScaleNormal="100" zoomScaleSheetLayoutView="100" workbookViewId="0">
      <selection activeCell="H40" sqref="H40"/>
    </sheetView>
  </sheetViews>
  <sheetFormatPr defaultColWidth="5.875" defaultRowHeight="14.25"/>
  <cols>
    <col min="1" max="12" width="5.875" style="114"/>
    <col min="13" max="13" width="8.75" style="114" customWidth="1"/>
    <col min="14" max="14" width="3.375" style="114" customWidth="1"/>
    <col min="15" max="16384" width="5.875" style="114"/>
  </cols>
  <sheetData>
    <row r="1" spans="1:20">
      <c r="O1" s="290" t="s">
        <v>997</v>
      </c>
    </row>
    <row r="3" spans="1:20" ht="28.5">
      <c r="A3" s="921" t="s">
        <v>71</v>
      </c>
      <c r="B3" s="921"/>
      <c r="C3" s="921"/>
      <c r="D3" s="921"/>
      <c r="E3" s="921"/>
      <c r="F3" s="921"/>
      <c r="G3" s="921"/>
      <c r="H3" s="921"/>
      <c r="I3" s="921"/>
      <c r="J3" s="921"/>
      <c r="K3" s="921"/>
      <c r="L3" s="921"/>
      <c r="M3" s="921"/>
      <c r="N3" s="921"/>
      <c r="O3" s="921"/>
      <c r="P3" s="724"/>
      <c r="Q3" s="724"/>
      <c r="R3" s="724"/>
      <c r="S3" s="724"/>
      <c r="T3" s="724"/>
    </row>
    <row r="5" spans="1:20">
      <c r="K5" s="303" t="s">
        <v>1346</v>
      </c>
      <c r="L5" s="162"/>
      <c r="M5" s="162"/>
      <c r="N5" s="162"/>
    </row>
    <row r="7" spans="1:20">
      <c r="A7" s="114" t="s">
        <v>613</v>
      </c>
    </row>
    <row r="10" spans="1:20">
      <c r="B10" s="114" t="str">
        <f>入力シート!C1</f>
        <v>令和4年7月10日執行参議院青森県選挙区選出議員選挙</v>
      </c>
      <c r="J10" s="153"/>
      <c r="K10" s="153"/>
    </row>
    <row r="12" spans="1:20">
      <c r="H12" s="138" t="s">
        <v>544</v>
      </c>
      <c r="J12" s="144">
        <f>入力シート!C8</f>
        <v>0</v>
      </c>
      <c r="K12" s="141"/>
      <c r="L12" s="141">
        <f>入力シート!C10</f>
        <v>0</v>
      </c>
    </row>
    <row r="13" spans="1:20">
      <c r="H13" s="138"/>
      <c r="J13" s="144"/>
      <c r="K13" s="141"/>
      <c r="L13" s="141"/>
    </row>
    <row r="15" spans="1:20">
      <c r="A15" s="114" t="s">
        <v>266</v>
      </c>
    </row>
    <row r="17" spans="1:15" ht="14.25" customHeight="1">
      <c r="A17" s="116"/>
      <c r="B17" s="116"/>
      <c r="C17" s="116"/>
      <c r="D17" s="116"/>
      <c r="E17" s="116"/>
      <c r="F17" s="193"/>
      <c r="G17" s="116"/>
      <c r="H17" s="116"/>
      <c r="I17" s="116"/>
      <c r="J17" s="116"/>
      <c r="K17" s="116"/>
      <c r="L17" s="116"/>
      <c r="M17" s="116"/>
      <c r="N17" s="116"/>
    </row>
    <row r="18" spans="1:15" ht="14.25" customHeight="1">
      <c r="A18" s="1579" t="s">
        <v>589</v>
      </c>
      <c r="B18" s="1579"/>
      <c r="C18" s="1579"/>
      <c r="D18" s="1579"/>
      <c r="E18" s="1579"/>
      <c r="F18" s="1579"/>
      <c r="G18" s="1579"/>
      <c r="H18" s="1579"/>
      <c r="I18" s="1579"/>
      <c r="J18" s="1579"/>
      <c r="K18" s="1579"/>
      <c r="L18" s="1579"/>
      <c r="M18" s="1579"/>
      <c r="N18" s="1579"/>
      <c r="O18" s="1579"/>
    </row>
    <row r="19" spans="1:15" ht="14.25" customHeight="1">
      <c r="A19" s="194"/>
      <c r="B19" s="194"/>
      <c r="C19" s="194"/>
      <c r="D19" s="194"/>
      <c r="E19" s="194"/>
      <c r="F19" s="194"/>
      <c r="G19" s="194"/>
      <c r="H19" s="194"/>
      <c r="I19" s="194"/>
      <c r="J19" s="194"/>
      <c r="K19" s="194"/>
      <c r="L19" s="194"/>
      <c r="M19" s="194"/>
      <c r="N19" s="194"/>
    </row>
    <row r="20" spans="1:15" ht="14.25" customHeight="1">
      <c r="A20" s="116"/>
      <c r="B20" s="116"/>
      <c r="C20" s="116"/>
      <c r="D20" s="116"/>
      <c r="E20" s="116"/>
      <c r="F20" s="116"/>
      <c r="G20" s="116"/>
      <c r="H20" s="116"/>
      <c r="I20" s="116"/>
      <c r="J20" s="116"/>
      <c r="K20" s="116"/>
      <c r="L20" s="116"/>
      <c r="M20" s="116"/>
      <c r="N20" s="116"/>
    </row>
    <row r="21" spans="1:15" ht="14.25" customHeight="1">
      <c r="A21" s="116"/>
      <c r="B21" s="116"/>
      <c r="C21" s="116"/>
      <c r="D21" s="116"/>
      <c r="E21" s="116"/>
      <c r="F21" s="116"/>
      <c r="G21" s="195"/>
      <c r="H21" s="116"/>
      <c r="I21" s="116"/>
      <c r="J21" s="116"/>
      <c r="K21" s="116"/>
      <c r="L21" s="116"/>
      <c r="M21" s="116"/>
      <c r="N21" s="116"/>
    </row>
    <row r="22" spans="1:15" ht="18" customHeight="1">
      <c r="A22" s="1029" t="s">
        <v>702</v>
      </c>
      <c r="B22" s="1030"/>
      <c r="C22" s="1031"/>
      <c r="D22" s="1513" t="s">
        <v>396</v>
      </c>
      <c r="E22" s="1514"/>
      <c r="F22" s="1514"/>
      <c r="G22" s="1514"/>
      <c r="H22" s="1540"/>
      <c r="I22" s="1029" t="s">
        <v>704</v>
      </c>
      <c r="J22" s="1030"/>
      <c r="K22" s="1030"/>
      <c r="L22" s="1030"/>
      <c r="M22" s="1030"/>
      <c r="N22" s="1031"/>
      <c r="O22" s="1510" t="s">
        <v>683</v>
      </c>
    </row>
    <row r="23" spans="1:15" ht="18" customHeight="1">
      <c r="A23" s="1578"/>
      <c r="B23" s="1579"/>
      <c r="C23" s="1521"/>
      <c r="D23" s="1515"/>
      <c r="E23" s="1516"/>
      <c r="F23" s="1516"/>
      <c r="G23" s="1516"/>
      <c r="H23" s="1541"/>
      <c r="I23" s="1032"/>
      <c r="J23" s="1033"/>
      <c r="K23" s="1033"/>
      <c r="L23" s="1033"/>
      <c r="M23" s="1033"/>
      <c r="N23" s="1034"/>
      <c r="O23" s="1511"/>
    </row>
    <row r="24" spans="1:15" ht="18" customHeight="1">
      <c r="A24" s="1578"/>
      <c r="B24" s="1579"/>
      <c r="C24" s="1521"/>
      <c r="D24" s="1515"/>
      <c r="E24" s="1516"/>
      <c r="F24" s="1516"/>
      <c r="G24" s="1516"/>
      <c r="H24" s="1541"/>
      <c r="I24" s="1029" t="s">
        <v>69</v>
      </c>
      <c r="J24" s="1030"/>
      <c r="K24" s="1031"/>
      <c r="L24" s="1029" t="s">
        <v>70</v>
      </c>
      <c r="M24" s="1030"/>
      <c r="N24" s="1031"/>
      <c r="O24" s="1511"/>
    </row>
    <row r="25" spans="1:15" ht="18" customHeight="1">
      <c r="A25" s="1032"/>
      <c r="B25" s="1033"/>
      <c r="C25" s="1034"/>
      <c r="D25" s="1515"/>
      <c r="E25" s="1516"/>
      <c r="F25" s="1516"/>
      <c r="G25" s="1516"/>
      <c r="H25" s="1541"/>
      <c r="I25" s="1032"/>
      <c r="J25" s="1033"/>
      <c r="K25" s="1034"/>
      <c r="L25" s="1032"/>
      <c r="M25" s="1033"/>
      <c r="N25" s="1034"/>
      <c r="O25" s="1512"/>
    </row>
    <row r="26" spans="1:15" ht="22.5" customHeight="1">
      <c r="A26" s="237"/>
      <c r="B26" s="132"/>
      <c r="C26" s="238"/>
      <c r="D26" s="1522"/>
      <c r="E26" s="1523"/>
      <c r="F26" s="1523"/>
      <c r="G26" s="1523"/>
      <c r="H26" s="1524"/>
      <c r="I26" s="239"/>
      <c r="J26" s="240"/>
      <c r="K26" s="241"/>
      <c r="L26" s="239"/>
      <c r="M26" s="240"/>
      <c r="N26" s="241"/>
      <c r="O26" s="1510"/>
    </row>
    <row r="27" spans="1:15" ht="22.5" customHeight="1">
      <c r="A27" s="1566" t="s">
        <v>1517</v>
      </c>
      <c r="B27" s="1549"/>
      <c r="C27" s="1550"/>
      <c r="D27" s="1525"/>
      <c r="E27" s="1526"/>
      <c r="F27" s="1526"/>
      <c r="G27" s="1526"/>
      <c r="H27" s="1527"/>
      <c r="I27" s="1889"/>
      <c r="J27" s="1890"/>
      <c r="K27" s="1891"/>
      <c r="L27" s="1887"/>
      <c r="M27" s="1888"/>
      <c r="N27" s="242" t="s">
        <v>2</v>
      </c>
      <c r="O27" s="1511"/>
    </row>
    <row r="28" spans="1:15" ht="22.5" customHeight="1">
      <c r="A28" s="243"/>
      <c r="B28" s="244"/>
      <c r="C28" s="245"/>
      <c r="D28" s="1528"/>
      <c r="E28" s="1529"/>
      <c r="F28" s="1529"/>
      <c r="G28" s="1529"/>
      <c r="H28" s="1530"/>
      <c r="I28" s="246"/>
      <c r="J28" s="247"/>
      <c r="K28" s="248"/>
      <c r="L28" s="246"/>
      <c r="M28" s="247"/>
      <c r="N28" s="248"/>
      <c r="O28" s="1512"/>
    </row>
    <row r="29" spans="1:15">
      <c r="A29" s="116"/>
      <c r="B29" s="116"/>
      <c r="C29" s="116"/>
      <c r="D29" s="116"/>
      <c r="E29" s="116"/>
      <c r="F29" s="116"/>
      <c r="G29" s="116"/>
      <c r="H29" s="116"/>
      <c r="I29" s="116"/>
      <c r="J29" s="116"/>
      <c r="K29" s="116"/>
      <c r="L29" s="116"/>
      <c r="M29" s="116"/>
      <c r="N29" s="116"/>
    </row>
    <row r="30" spans="1:15" s="157" customFormat="1" ht="14.25" customHeight="1">
      <c r="B30" s="155"/>
      <c r="C30" s="161"/>
      <c r="D30" s="161"/>
    </row>
    <row r="31" spans="1:15">
      <c r="A31" s="289" t="s">
        <v>1436</v>
      </c>
      <c r="B31" s="139"/>
      <c r="C31" s="147"/>
      <c r="D31" s="147"/>
    </row>
    <row r="32" spans="1:15">
      <c r="A32" s="289" t="s">
        <v>1437</v>
      </c>
      <c r="B32" s="296"/>
      <c r="C32" s="750"/>
      <c r="D32" s="750"/>
      <c r="E32" s="289"/>
      <c r="F32" s="289"/>
      <c r="G32" s="289"/>
      <c r="H32" s="289"/>
      <c r="I32" s="289"/>
      <c r="J32" s="289"/>
      <c r="K32" s="289"/>
      <c r="L32" s="289"/>
      <c r="M32" s="289"/>
      <c r="N32" s="289"/>
      <c r="O32" s="289"/>
    </row>
    <row r="33" spans="1:15">
      <c r="A33" s="289" t="s">
        <v>1438</v>
      </c>
      <c r="B33" s="296"/>
      <c r="C33" s="750"/>
      <c r="D33" s="750"/>
      <c r="E33" s="289"/>
      <c r="F33" s="289"/>
      <c r="G33" s="289"/>
      <c r="H33" s="289"/>
      <c r="I33" s="289"/>
      <c r="J33" s="289"/>
      <c r="K33" s="289"/>
      <c r="L33" s="289"/>
      <c r="M33" s="289"/>
      <c r="N33" s="289"/>
      <c r="O33" s="289"/>
    </row>
    <row r="34" spans="1:15">
      <c r="A34" s="289" t="s">
        <v>1439</v>
      </c>
      <c r="B34" s="296"/>
      <c r="C34" s="750"/>
      <c r="D34" s="750"/>
      <c r="E34" s="289"/>
      <c r="F34" s="289"/>
      <c r="G34" s="289"/>
      <c r="H34" s="289"/>
      <c r="I34" s="289"/>
      <c r="J34" s="289"/>
      <c r="K34" s="289"/>
      <c r="L34" s="289"/>
      <c r="M34" s="289"/>
      <c r="N34" s="289"/>
      <c r="O34" s="289"/>
    </row>
    <row r="35" spans="1:15">
      <c r="A35" s="289" t="s">
        <v>1440</v>
      </c>
      <c r="B35" s="296"/>
      <c r="C35" s="750"/>
      <c r="D35" s="750"/>
      <c r="E35" s="289"/>
      <c r="F35" s="289"/>
      <c r="G35" s="289"/>
      <c r="H35" s="280"/>
      <c r="I35" s="289"/>
      <c r="J35" s="289"/>
      <c r="K35" s="289"/>
      <c r="L35" s="289"/>
      <c r="M35" s="289"/>
      <c r="N35" s="289"/>
      <c r="O35" s="289"/>
    </row>
    <row r="36" spans="1:15">
      <c r="B36" s="139"/>
      <c r="C36" s="147"/>
      <c r="D36" s="147"/>
      <c r="H36" s="141"/>
    </row>
    <row r="37" spans="1:15">
      <c r="B37" s="139"/>
      <c r="C37" s="147"/>
      <c r="D37" s="147"/>
    </row>
    <row r="38" spans="1:15">
      <c r="B38" s="139"/>
      <c r="C38" s="147"/>
      <c r="D38" s="147"/>
      <c r="G38" s="141"/>
    </row>
    <row r="39" spans="1:15">
      <c r="B39" s="139"/>
      <c r="C39" s="147"/>
      <c r="D39" s="147"/>
    </row>
  </sheetData>
  <mergeCells count="13">
    <mergeCell ref="A3:O3"/>
    <mergeCell ref="A18:O18"/>
    <mergeCell ref="O26:O28"/>
    <mergeCell ref="A22:C25"/>
    <mergeCell ref="D22:H25"/>
    <mergeCell ref="I22:N23"/>
    <mergeCell ref="O22:O25"/>
    <mergeCell ref="I24:K25"/>
    <mergeCell ref="L27:M27"/>
    <mergeCell ref="I27:K27"/>
    <mergeCell ref="A27:C27"/>
    <mergeCell ref="D26:H28"/>
    <mergeCell ref="L24:N25"/>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T46"/>
  <sheetViews>
    <sheetView view="pageBreakPreview" zoomScaleNormal="100" zoomScaleSheetLayoutView="100" workbookViewId="0">
      <selection activeCell="T36" sqref="T36"/>
    </sheetView>
  </sheetViews>
  <sheetFormatPr defaultColWidth="5.875" defaultRowHeight="14.25"/>
  <cols>
    <col min="1" max="8" width="5.875" style="114"/>
    <col min="9" max="9" width="3.5" style="114" bestFit="1" customWidth="1"/>
    <col min="10" max="14" width="5.875" style="114"/>
    <col min="15" max="16" width="4.125" style="114" customWidth="1"/>
    <col min="17" max="16384" width="5.875" style="114"/>
  </cols>
  <sheetData>
    <row r="1" spans="1:20">
      <c r="P1" s="290" t="s">
        <v>998</v>
      </c>
    </row>
    <row r="3" spans="1:20" ht="28.5">
      <c r="A3" s="921" t="s">
        <v>72</v>
      </c>
      <c r="B3" s="921"/>
      <c r="C3" s="921"/>
      <c r="D3" s="921"/>
      <c r="E3" s="921"/>
      <c r="F3" s="921"/>
      <c r="G3" s="921"/>
      <c r="H3" s="921"/>
      <c r="I3" s="921"/>
      <c r="J3" s="921"/>
      <c r="K3" s="921"/>
      <c r="L3" s="921"/>
      <c r="M3" s="921"/>
      <c r="N3" s="921"/>
      <c r="O3" s="921"/>
      <c r="P3" s="921"/>
      <c r="Q3" s="724"/>
      <c r="R3" s="724"/>
      <c r="S3" s="724"/>
      <c r="T3" s="724"/>
    </row>
    <row r="5" spans="1:20">
      <c r="L5" s="162"/>
      <c r="M5" s="162"/>
      <c r="N5" s="162"/>
      <c r="O5" s="143"/>
      <c r="P5" s="324" t="s">
        <v>1426</v>
      </c>
    </row>
    <row r="7" spans="1:20">
      <c r="A7" s="114" t="s">
        <v>613</v>
      </c>
    </row>
    <row r="9" spans="1:20">
      <c r="B9" s="114" t="str">
        <f>入力シート!C1</f>
        <v>令和4年7月10日執行参議院青森県選挙区選出議員選挙</v>
      </c>
      <c r="K9" s="153"/>
    </row>
    <row r="11" spans="1:20">
      <c r="H11" s="138" t="s">
        <v>544</v>
      </c>
      <c r="J11" s="144">
        <f>入力シート!C8</f>
        <v>0</v>
      </c>
      <c r="K11" s="141"/>
      <c r="L11" s="141">
        <f>入力シート!C10</f>
        <v>0</v>
      </c>
    </row>
    <row r="13" spans="1:20">
      <c r="A13" s="289" t="s">
        <v>834</v>
      </c>
    </row>
    <row r="14" spans="1:20" ht="14.25" customHeight="1">
      <c r="A14" s="307" t="s">
        <v>835</v>
      </c>
      <c r="B14" s="116"/>
      <c r="C14" s="116"/>
      <c r="D14" s="116"/>
      <c r="E14" s="116"/>
      <c r="F14" s="193"/>
      <c r="G14" s="116"/>
      <c r="H14" s="116"/>
      <c r="I14" s="116"/>
      <c r="J14" s="116"/>
      <c r="K14" s="116"/>
      <c r="L14" s="116"/>
      <c r="M14" s="116"/>
      <c r="N14" s="116"/>
    </row>
    <row r="15" spans="1:20" ht="14.25" customHeight="1">
      <c r="A15" s="116"/>
      <c r="B15" s="116"/>
      <c r="C15" s="116"/>
      <c r="D15" s="116"/>
      <c r="E15" s="116"/>
      <c r="F15" s="193"/>
      <c r="G15" s="116"/>
      <c r="H15" s="116"/>
      <c r="I15" s="116"/>
      <c r="J15" s="116"/>
      <c r="K15" s="116"/>
      <c r="L15" s="116"/>
      <c r="M15" s="116"/>
      <c r="N15" s="116"/>
    </row>
    <row r="16" spans="1:20" ht="14.25" customHeight="1">
      <c r="A16" s="116"/>
      <c r="B16" s="116"/>
      <c r="C16" s="116"/>
      <c r="D16" s="116"/>
      <c r="E16" s="116"/>
      <c r="F16" s="193"/>
      <c r="G16" s="116"/>
      <c r="H16" s="116"/>
      <c r="I16" s="116"/>
      <c r="J16" s="116"/>
      <c r="K16" s="116"/>
      <c r="L16" s="116"/>
      <c r="M16" s="116"/>
      <c r="N16" s="116"/>
    </row>
    <row r="17" spans="1:15" ht="14.25" customHeight="1">
      <c r="A17" s="1579" t="s">
        <v>589</v>
      </c>
      <c r="B17" s="1579"/>
      <c r="C17" s="1579"/>
      <c r="D17" s="1579"/>
      <c r="E17" s="1579"/>
      <c r="F17" s="1579"/>
      <c r="G17" s="1579"/>
      <c r="H17" s="1579"/>
      <c r="I17" s="1579"/>
      <c r="J17" s="1579"/>
      <c r="K17" s="1579"/>
      <c r="L17" s="1579"/>
      <c r="M17" s="1579"/>
      <c r="N17" s="1579"/>
      <c r="O17" s="1579"/>
    </row>
    <row r="18" spans="1:15" ht="14.25" customHeight="1">
      <c r="A18" s="194"/>
      <c r="B18" s="194"/>
      <c r="C18" s="194"/>
      <c r="D18" s="194"/>
      <c r="E18" s="194"/>
      <c r="F18" s="194"/>
      <c r="G18" s="194"/>
      <c r="H18" s="194"/>
      <c r="I18" s="194"/>
      <c r="J18" s="194"/>
      <c r="K18" s="194"/>
      <c r="L18" s="194"/>
      <c r="M18" s="194"/>
      <c r="N18" s="194"/>
      <c r="O18" s="194"/>
    </row>
    <row r="19" spans="1:15" ht="14.25" customHeight="1">
      <c r="A19" s="221" t="s">
        <v>43</v>
      </c>
      <c r="B19" s="194"/>
      <c r="C19" s="194"/>
      <c r="D19" s="327" t="s">
        <v>1326</v>
      </c>
      <c r="E19" s="222"/>
      <c r="F19" s="222"/>
      <c r="G19" s="222"/>
      <c r="H19" s="194"/>
      <c r="I19" s="194"/>
      <c r="J19" s="194"/>
      <c r="K19" s="194"/>
      <c r="L19" s="194"/>
      <c r="M19" s="194"/>
      <c r="N19" s="194"/>
      <c r="O19" s="194"/>
    </row>
    <row r="20" spans="1:15" ht="14.25" customHeight="1">
      <c r="A20" s="194"/>
      <c r="B20" s="194"/>
      <c r="C20" s="194"/>
      <c r="D20" s="194"/>
      <c r="E20" s="194"/>
      <c r="F20" s="194"/>
      <c r="G20" s="194"/>
      <c r="H20" s="194"/>
      <c r="I20" s="194"/>
      <c r="J20" s="194"/>
      <c r="K20" s="194"/>
      <c r="L20" s="194"/>
      <c r="M20" s="194"/>
      <c r="N20" s="194"/>
    </row>
    <row r="21" spans="1:15" ht="14.25" customHeight="1">
      <c r="A21" s="116" t="s">
        <v>44</v>
      </c>
      <c r="B21" s="116"/>
      <c r="C21" s="116"/>
      <c r="D21" s="116"/>
      <c r="E21" s="116"/>
      <c r="F21" s="116"/>
      <c r="G21" s="116"/>
      <c r="H21" s="116"/>
      <c r="I21" s="116"/>
      <c r="J21" s="116"/>
      <c r="K21" s="116"/>
      <c r="L21" s="116"/>
      <c r="M21" s="116"/>
      <c r="N21" s="116"/>
    </row>
    <row r="22" spans="1:15" ht="14.25" customHeight="1">
      <c r="A22" s="116"/>
      <c r="B22" s="1526"/>
      <c r="C22" s="1526"/>
      <c r="D22" s="1526"/>
      <c r="E22" s="1526"/>
      <c r="F22" s="1526"/>
      <c r="G22" s="1526"/>
      <c r="H22" s="1526"/>
      <c r="I22" s="1526"/>
      <c r="J22" s="1526"/>
      <c r="K22" s="1526"/>
      <c r="L22" s="1526"/>
      <c r="M22" s="1526"/>
      <c r="N22" s="1526"/>
    </row>
    <row r="23" spans="1:15" ht="14.25" customHeight="1">
      <c r="A23" s="116"/>
      <c r="B23" s="1526"/>
      <c r="C23" s="1526"/>
      <c r="D23" s="1526"/>
      <c r="E23" s="1526"/>
      <c r="F23" s="1526"/>
      <c r="G23" s="1526"/>
      <c r="H23" s="1526"/>
      <c r="I23" s="1526"/>
      <c r="J23" s="1526"/>
      <c r="K23" s="1526"/>
      <c r="L23" s="1526"/>
      <c r="M23" s="1526"/>
      <c r="N23" s="1526"/>
    </row>
    <row r="24" spans="1:15" ht="14.25" customHeight="1">
      <c r="A24" s="116"/>
      <c r="B24" s="1526"/>
      <c r="C24" s="1526"/>
      <c r="D24" s="1526"/>
      <c r="E24" s="1526"/>
      <c r="F24" s="1526"/>
      <c r="G24" s="1526"/>
      <c r="H24" s="1526"/>
      <c r="I24" s="1526"/>
      <c r="J24" s="1526"/>
      <c r="K24" s="1526"/>
      <c r="L24" s="1526"/>
      <c r="M24" s="1526"/>
      <c r="N24" s="1526"/>
    </row>
    <row r="25" spans="1:15" ht="14.25" customHeight="1">
      <c r="A25" s="116"/>
      <c r="B25" s="116"/>
      <c r="C25" s="116"/>
      <c r="D25" s="116"/>
      <c r="E25" s="116"/>
      <c r="F25" s="116"/>
      <c r="G25" s="116"/>
      <c r="H25" s="116"/>
      <c r="I25" s="116"/>
      <c r="J25" s="116"/>
      <c r="K25" s="116"/>
      <c r="L25" s="116"/>
      <c r="M25" s="116"/>
      <c r="N25" s="116"/>
    </row>
    <row r="26" spans="1:15" ht="14.25" customHeight="1">
      <c r="A26" s="116" t="s">
        <v>73</v>
      </c>
      <c r="B26" s="116"/>
      <c r="C26" s="116"/>
      <c r="E26" s="1800" t="s">
        <v>421</v>
      </c>
      <c r="F26" s="1800"/>
      <c r="G26" s="1800"/>
      <c r="H26" s="1800"/>
      <c r="I26" s="116" t="s">
        <v>75</v>
      </c>
      <c r="J26" s="116"/>
      <c r="K26" s="116"/>
      <c r="L26" s="116"/>
      <c r="M26" s="116"/>
      <c r="N26" s="116"/>
    </row>
    <row r="27" spans="1:15" ht="14.25" customHeight="1">
      <c r="A27" s="116"/>
      <c r="B27" s="116"/>
      <c r="C27" s="116"/>
      <c r="D27" s="116"/>
      <c r="E27" s="116"/>
      <c r="F27" s="116"/>
      <c r="G27" s="195"/>
      <c r="H27" s="116"/>
      <c r="I27" s="116"/>
      <c r="J27" s="116"/>
      <c r="K27" s="116"/>
      <c r="L27" s="116"/>
      <c r="M27" s="116"/>
      <c r="N27" s="116"/>
    </row>
    <row r="28" spans="1:15" ht="24" customHeight="1">
      <c r="A28" s="1738" t="s">
        <v>47</v>
      </c>
      <c r="B28" s="1739"/>
      <c r="C28" s="1739"/>
      <c r="D28" s="1739"/>
      <c r="E28" s="1740"/>
      <c r="F28" s="1738" t="s">
        <v>74</v>
      </c>
      <c r="G28" s="1739"/>
      <c r="H28" s="1739"/>
      <c r="I28" s="1740"/>
      <c r="J28" s="1738" t="s">
        <v>76</v>
      </c>
      <c r="K28" s="1739"/>
      <c r="L28" s="1739"/>
      <c r="M28" s="1739"/>
      <c r="N28" s="1739"/>
      <c r="O28" s="1740"/>
    </row>
    <row r="29" spans="1:15" ht="24" customHeight="1">
      <c r="A29" s="1797" t="s">
        <v>1442</v>
      </c>
      <c r="B29" s="951"/>
      <c r="C29" s="951"/>
      <c r="D29" s="951"/>
      <c r="E29" s="952"/>
      <c r="F29" s="1892"/>
      <c r="G29" s="1893"/>
      <c r="H29" s="1893"/>
      <c r="I29" s="224" t="s">
        <v>75</v>
      </c>
      <c r="J29" s="1892"/>
      <c r="K29" s="1893"/>
      <c r="L29" s="1893"/>
      <c r="M29" s="1893"/>
      <c r="N29" s="1893"/>
      <c r="O29" s="171" t="s">
        <v>75</v>
      </c>
    </row>
    <row r="30" spans="1:15" ht="24" customHeight="1">
      <c r="A30" s="1797" t="s">
        <v>1443</v>
      </c>
      <c r="B30" s="970"/>
      <c r="C30" s="970"/>
      <c r="D30" s="970"/>
      <c r="E30" s="971"/>
      <c r="F30" s="1892"/>
      <c r="G30" s="1893"/>
      <c r="H30" s="1893"/>
      <c r="I30" s="224" t="s">
        <v>75</v>
      </c>
      <c r="J30" s="1892"/>
      <c r="K30" s="1893"/>
      <c r="L30" s="1893"/>
      <c r="M30" s="1893"/>
      <c r="N30" s="1893"/>
      <c r="O30" s="171" t="s">
        <v>75</v>
      </c>
    </row>
    <row r="31" spans="1:15" ht="24" customHeight="1">
      <c r="A31" s="1797" t="s">
        <v>1444</v>
      </c>
      <c r="B31" s="970"/>
      <c r="C31" s="970"/>
      <c r="D31" s="970"/>
      <c r="E31" s="971"/>
      <c r="F31" s="1892"/>
      <c r="G31" s="1893"/>
      <c r="H31" s="1893"/>
      <c r="I31" s="224" t="s">
        <v>75</v>
      </c>
      <c r="J31" s="1892"/>
      <c r="K31" s="1893"/>
      <c r="L31" s="1893"/>
      <c r="M31" s="1893"/>
      <c r="N31" s="1893"/>
      <c r="O31" s="171" t="s">
        <v>75</v>
      </c>
    </row>
    <row r="32" spans="1:15" ht="24" customHeight="1">
      <c r="A32" s="1738" t="s">
        <v>48</v>
      </c>
      <c r="B32" s="1739"/>
      <c r="C32" s="1739"/>
      <c r="D32" s="1739"/>
      <c r="E32" s="1740"/>
      <c r="F32" s="1741"/>
      <c r="G32" s="1742"/>
      <c r="H32" s="1742"/>
      <c r="I32" s="224"/>
      <c r="J32" s="1741"/>
      <c r="K32" s="1742"/>
      <c r="L32" s="1742"/>
      <c r="M32" s="1742"/>
      <c r="N32" s="1742"/>
      <c r="O32" s="171"/>
    </row>
    <row r="34" spans="1:16">
      <c r="A34" s="289" t="s">
        <v>1518</v>
      </c>
    </row>
    <row r="35" spans="1:16">
      <c r="A35" s="289" t="s">
        <v>290</v>
      </c>
    </row>
    <row r="36" spans="1:16" ht="9.75" customHeight="1"/>
    <row r="37" spans="1:16">
      <c r="A37" s="289" t="s">
        <v>1519</v>
      </c>
    </row>
    <row r="38" spans="1:16">
      <c r="A38" s="289" t="s">
        <v>1446</v>
      </c>
    </row>
    <row r="39" spans="1:16" ht="9" customHeight="1"/>
    <row r="40" spans="1:16">
      <c r="A40" s="289" t="s">
        <v>1520</v>
      </c>
    </row>
    <row r="41" spans="1:16">
      <c r="A41" s="289" t="s">
        <v>1449</v>
      </c>
    </row>
    <row r="42" spans="1:16" ht="10.5" customHeight="1"/>
    <row r="43" spans="1:16">
      <c r="A43" s="289" t="s">
        <v>1499</v>
      </c>
      <c r="B43" s="296"/>
      <c r="C43" s="750"/>
      <c r="D43" s="750"/>
      <c r="E43" s="289"/>
      <c r="F43" s="289"/>
      <c r="G43" s="289"/>
      <c r="H43" s="289"/>
      <c r="I43" s="289"/>
      <c r="J43" s="289"/>
      <c r="K43" s="289"/>
      <c r="L43" s="289"/>
      <c r="M43" s="289"/>
      <c r="N43" s="289"/>
      <c r="O43" s="289"/>
      <c r="P43" s="289"/>
    </row>
    <row r="44" spans="1:16">
      <c r="A44" s="289" t="s">
        <v>1451</v>
      </c>
      <c r="B44" s="296"/>
      <c r="C44" s="750"/>
      <c r="D44" s="750"/>
      <c r="E44" s="289"/>
      <c r="F44" s="289"/>
      <c r="G44" s="289"/>
      <c r="H44" s="289"/>
      <c r="I44" s="289"/>
      <c r="J44" s="289"/>
      <c r="K44" s="289"/>
      <c r="L44" s="289"/>
      <c r="M44" s="289"/>
      <c r="N44" s="289"/>
      <c r="O44" s="289"/>
      <c r="P44" s="289"/>
    </row>
    <row r="45" spans="1:16">
      <c r="A45" s="289" t="s">
        <v>1439</v>
      </c>
      <c r="B45" s="296"/>
      <c r="C45" s="750"/>
      <c r="D45" s="750"/>
      <c r="E45" s="289"/>
      <c r="F45" s="289"/>
      <c r="G45" s="289"/>
      <c r="H45" s="289"/>
      <c r="I45" s="289"/>
      <c r="J45" s="289"/>
      <c r="K45" s="289"/>
      <c r="L45" s="289"/>
      <c r="M45" s="289"/>
      <c r="N45" s="289"/>
      <c r="O45" s="289"/>
      <c r="P45" s="289"/>
    </row>
    <row r="46" spans="1:16">
      <c r="A46" s="289" t="s">
        <v>1440</v>
      </c>
      <c r="B46" s="296"/>
      <c r="C46" s="750"/>
      <c r="D46" s="750"/>
      <c r="E46" s="289"/>
      <c r="F46" s="289"/>
      <c r="G46" s="289"/>
      <c r="H46" s="280"/>
      <c r="I46" s="289"/>
      <c r="J46" s="289"/>
      <c r="K46" s="289"/>
      <c r="L46" s="289"/>
      <c r="M46" s="289"/>
      <c r="N46" s="289"/>
      <c r="O46" s="289"/>
      <c r="P46" s="289"/>
    </row>
  </sheetData>
  <mergeCells count="19">
    <mergeCell ref="A3:P3"/>
    <mergeCell ref="A29:E29"/>
    <mergeCell ref="F29:H29"/>
    <mergeCell ref="J29:N29"/>
    <mergeCell ref="A17:O17"/>
    <mergeCell ref="A28:E28"/>
    <mergeCell ref="F28:I28"/>
    <mergeCell ref="J28:O28"/>
    <mergeCell ref="B22:N24"/>
    <mergeCell ref="E26:H26"/>
    <mergeCell ref="A32:E32"/>
    <mergeCell ref="F32:H32"/>
    <mergeCell ref="J32:N32"/>
    <mergeCell ref="A30:E30"/>
    <mergeCell ref="A31:E31"/>
    <mergeCell ref="F30:H30"/>
    <mergeCell ref="J30:N30"/>
    <mergeCell ref="F31:H31"/>
    <mergeCell ref="J31:N31"/>
  </mergeCells>
  <phoneticPr fontId="3"/>
  <pageMargins left="0.78740157480314965" right="0.39370078740157483" top="0.98425196850393704" bottom="0.98425196850393704" header="0.51181102362204722" footer="0.51181102362204722"/>
  <pageSetup paperSize="9" orientation="portrait" blackAndWhite="1" horizontalDpi="200" verticalDpi="200" r:id="rId1"/>
  <headerFooter alignWithMargins="0"/>
  <legacyDrawing r:id="rId2"/>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T41"/>
  <sheetViews>
    <sheetView view="pageBreakPreview" zoomScaleNormal="100" zoomScaleSheetLayoutView="100" workbookViewId="0">
      <selection activeCell="N24" sqref="N24"/>
    </sheetView>
  </sheetViews>
  <sheetFormatPr defaultColWidth="5.875" defaultRowHeight="14.25"/>
  <cols>
    <col min="1" max="16384" width="5.875" style="114"/>
  </cols>
  <sheetData>
    <row r="1" spans="1:20">
      <c r="P1" s="290" t="s">
        <v>999</v>
      </c>
    </row>
    <row r="2" spans="1:20">
      <c r="A2" s="114" t="s">
        <v>345</v>
      </c>
    </row>
    <row r="3" spans="1:20">
      <c r="A3" s="920"/>
      <c r="B3" s="920"/>
      <c r="C3" s="920"/>
      <c r="D3" s="920"/>
      <c r="E3" s="920"/>
      <c r="F3" s="920"/>
      <c r="G3" s="920"/>
      <c r="H3" s="920"/>
      <c r="I3" s="920"/>
      <c r="J3" s="920"/>
      <c r="K3" s="920"/>
      <c r="L3" s="920"/>
      <c r="M3" s="920"/>
      <c r="N3" s="920"/>
      <c r="O3" s="920"/>
      <c r="P3" s="157"/>
      <c r="Q3" s="157"/>
      <c r="R3" s="157"/>
      <c r="S3" s="157"/>
      <c r="T3" s="157"/>
    </row>
    <row r="4" spans="1:20" ht="28.5">
      <c r="A4" s="921" t="s">
        <v>77</v>
      </c>
      <c r="B4" s="921"/>
      <c r="C4" s="921"/>
      <c r="D4" s="921"/>
      <c r="E4" s="921"/>
      <c r="F4" s="921"/>
      <c r="G4" s="921"/>
      <c r="H4" s="921"/>
      <c r="I4" s="921"/>
      <c r="J4" s="921"/>
      <c r="K4" s="921"/>
      <c r="L4" s="921"/>
      <c r="M4" s="921"/>
      <c r="N4" s="921"/>
      <c r="O4" s="921"/>
      <c r="P4" s="921"/>
    </row>
    <row r="5" spans="1:20" ht="14.25" customHeight="1">
      <c r="A5" s="189"/>
      <c r="B5" s="189"/>
      <c r="C5" s="189"/>
      <c r="D5" s="189"/>
      <c r="E5" s="189"/>
      <c r="F5" s="189"/>
      <c r="G5" s="189"/>
      <c r="H5" s="189"/>
      <c r="I5" s="189"/>
      <c r="J5" s="189"/>
      <c r="K5" s="189"/>
      <c r="L5" s="189"/>
      <c r="M5" s="189"/>
      <c r="N5" s="189"/>
    </row>
    <row r="7" spans="1:20" ht="24" customHeight="1">
      <c r="A7" s="289" t="s">
        <v>836</v>
      </c>
    </row>
    <row r="8" spans="1:20" ht="24" customHeight="1">
      <c r="A8" s="289" t="s">
        <v>837</v>
      </c>
    </row>
    <row r="9" spans="1:20" ht="24" customHeight="1">
      <c r="A9" s="289"/>
    </row>
    <row r="10" spans="1:20" ht="14.25" customHeight="1"/>
    <row r="11" spans="1:20" ht="14.25" customHeight="1"/>
    <row r="13" spans="1:20">
      <c r="A13" s="331" t="s">
        <v>1434</v>
      </c>
      <c r="B13" s="152"/>
      <c r="C13" s="152"/>
      <c r="D13" s="152"/>
      <c r="E13" s="152"/>
    </row>
    <row r="15" spans="1:20">
      <c r="L15" s="948"/>
      <c r="M15" s="948"/>
      <c r="N15" s="948"/>
    </row>
    <row r="17" spans="1:16">
      <c r="G17" s="289" t="s">
        <v>1435</v>
      </c>
      <c r="P17" s="709" t="s">
        <v>513</v>
      </c>
    </row>
    <row r="18" spans="1:16">
      <c r="O18" s="138"/>
    </row>
    <row r="19" spans="1:16">
      <c r="O19" s="138"/>
    </row>
    <row r="20" spans="1:16">
      <c r="O20" s="138"/>
    </row>
    <row r="21" spans="1:16">
      <c r="A21" s="920" t="s">
        <v>589</v>
      </c>
      <c r="B21" s="920"/>
      <c r="C21" s="920"/>
      <c r="D21" s="920"/>
      <c r="E21" s="920"/>
      <c r="F21" s="920"/>
      <c r="G21" s="920"/>
      <c r="H21" s="920"/>
      <c r="I21" s="920"/>
      <c r="J21" s="920"/>
      <c r="K21" s="920"/>
      <c r="L21" s="920"/>
      <c r="M21" s="920"/>
      <c r="N21" s="920"/>
      <c r="O21" s="920"/>
    </row>
    <row r="23" spans="1:16">
      <c r="A23" s="333" t="s">
        <v>832</v>
      </c>
      <c r="B23" s="289" t="str">
        <f>入力シート!C1</f>
        <v>令和4年7月10日執行参議院青森県選挙区選出議員選挙</v>
      </c>
      <c r="K23" s="153"/>
    </row>
    <row r="24" spans="1:16">
      <c r="A24" s="217"/>
      <c r="J24" s="227"/>
      <c r="K24" s="227"/>
    </row>
    <row r="26" spans="1:16">
      <c r="A26" s="333" t="s">
        <v>1293</v>
      </c>
      <c r="B26" s="114" t="s">
        <v>856</v>
      </c>
      <c r="E26" s="144">
        <f>入力シート!C8</f>
        <v>0</v>
      </c>
      <c r="F26" s="141"/>
      <c r="G26" s="141">
        <f>入力シート!C10</f>
        <v>0</v>
      </c>
      <c r="H26" s="138"/>
    </row>
    <row r="27" spans="1:16">
      <c r="E27" s="144"/>
      <c r="F27" s="141"/>
      <c r="G27" s="141"/>
      <c r="H27" s="138"/>
    </row>
    <row r="29" spans="1:16">
      <c r="A29" s="333" t="s">
        <v>323</v>
      </c>
      <c r="B29" s="289" t="s">
        <v>1294</v>
      </c>
      <c r="E29" s="1802" t="s">
        <v>441</v>
      </c>
      <c r="F29" s="1802"/>
      <c r="G29" s="1802"/>
      <c r="H29" s="152" t="s">
        <v>75</v>
      </c>
    </row>
    <row r="30" spans="1:16" ht="14.25" customHeight="1">
      <c r="A30" s="116"/>
      <c r="B30" s="116"/>
      <c r="C30" s="116"/>
      <c r="D30" s="116"/>
      <c r="E30" s="116"/>
      <c r="F30" s="193"/>
      <c r="G30" s="116"/>
      <c r="H30" s="116"/>
      <c r="I30" s="116"/>
      <c r="J30" s="116"/>
      <c r="K30" s="116"/>
      <c r="L30" s="116"/>
      <c r="M30" s="116"/>
      <c r="N30" s="116"/>
    </row>
    <row r="31" spans="1:16" ht="14.25" customHeight="1">
      <c r="A31" s="116"/>
      <c r="B31" s="116"/>
      <c r="C31" s="116"/>
      <c r="D31" s="116"/>
      <c r="E31" s="116"/>
      <c r="F31" s="193"/>
      <c r="G31" s="116"/>
      <c r="H31" s="116"/>
      <c r="I31" s="116"/>
      <c r="J31" s="116"/>
      <c r="K31" s="116"/>
      <c r="L31" s="116"/>
      <c r="M31" s="116"/>
      <c r="N31" s="116"/>
    </row>
    <row r="32" spans="1:16" ht="14.25" customHeight="1">
      <c r="A32" s="116"/>
      <c r="B32" s="116"/>
      <c r="C32" s="116"/>
      <c r="D32" s="116"/>
      <c r="E32" s="116"/>
      <c r="F32" s="193"/>
      <c r="G32" s="116"/>
      <c r="H32" s="116"/>
      <c r="I32" s="116"/>
      <c r="J32" s="116"/>
      <c r="K32" s="116"/>
      <c r="L32" s="116"/>
      <c r="M32" s="116"/>
      <c r="N32" s="116"/>
    </row>
    <row r="33" spans="1:8">
      <c r="B33" s="139"/>
      <c r="C33" s="147"/>
      <c r="D33" s="147"/>
      <c r="H33" s="141"/>
    </row>
    <row r="34" spans="1:8">
      <c r="A34" s="114" t="s">
        <v>442</v>
      </c>
      <c r="B34" s="139"/>
      <c r="C34" s="147"/>
      <c r="D34" s="147"/>
      <c r="H34" s="141"/>
    </row>
    <row r="35" spans="1:8">
      <c r="A35" s="114" t="s">
        <v>443</v>
      </c>
      <c r="B35" s="139"/>
      <c r="C35" s="147"/>
      <c r="D35" s="147"/>
    </row>
    <row r="36" spans="1:8">
      <c r="B36" s="139"/>
      <c r="C36" s="147"/>
      <c r="D36" s="147"/>
      <c r="G36" s="141"/>
    </row>
    <row r="37" spans="1:8">
      <c r="A37" s="114" t="s">
        <v>444</v>
      </c>
      <c r="B37" s="139"/>
      <c r="C37" s="147"/>
      <c r="D37" s="147"/>
    </row>
    <row r="38" spans="1:8">
      <c r="A38" s="114" t="s">
        <v>445</v>
      </c>
    </row>
    <row r="40" spans="1:8">
      <c r="A40" s="114" t="s">
        <v>446</v>
      </c>
    </row>
    <row r="41" spans="1:8">
      <c r="A41" s="114" t="s">
        <v>447</v>
      </c>
    </row>
  </sheetData>
  <mergeCells count="5">
    <mergeCell ref="L15:N15"/>
    <mergeCell ref="A21:O21"/>
    <mergeCell ref="E29:G29"/>
    <mergeCell ref="A3:O3"/>
    <mergeCell ref="A4:P4"/>
  </mergeCells>
  <phoneticPr fontId="3"/>
  <pageMargins left="0.78740157480314965" right="0.39370078740157483" top="0.98425196850393704" bottom="0.98425196850393704" header="0.51181102362204722" footer="0.51181102362204722"/>
  <pageSetup paperSize="9" scale="97" orientation="portrait" blackAndWhite="1" horizontalDpi="200" verticalDpi="200" r:id="rId1"/>
  <headerFooter alignWithMargins="0"/>
  <legacyDrawing r:id="rId2"/>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T41"/>
  <sheetViews>
    <sheetView view="pageBreakPreview" zoomScaleNormal="100" zoomScaleSheetLayoutView="100" workbookViewId="0">
      <selection activeCell="N26" sqref="N26"/>
    </sheetView>
  </sheetViews>
  <sheetFormatPr defaultColWidth="5.375" defaultRowHeight="14.25"/>
  <cols>
    <col min="1" max="1" width="5.375" style="114"/>
    <col min="2" max="2" width="5.375" style="114" customWidth="1"/>
    <col min="3" max="16" width="5.375" style="114"/>
    <col min="17" max="17" width="6.75" style="114" customWidth="1"/>
    <col min="18" max="16384" width="5.375" style="114"/>
  </cols>
  <sheetData>
    <row r="1" spans="1:20">
      <c r="Q1" s="290" t="s">
        <v>1000</v>
      </c>
    </row>
    <row r="3" spans="1:20" ht="28.5">
      <c r="A3" s="921" t="s">
        <v>79</v>
      </c>
      <c r="B3" s="921"/>
      <c r="C3" s="921"/>
      <c r="D3" s="921"/>
      <c r="E3" s="921"/>
      <c r="F3" s="921"/>
      <c r="G3" s="921"/>
      <c r="H3" s="921"/>
      <c r="I3" s="921"/>
      <c r="J3" s="921"/>
      <c r="K3" s="921"/>
      <c r="L3" s="921"/>
      <c r="M3" s="921"/>
      <c r="N3" s="921"/>
      <c r="O3" s="921"/>
      <c r="P3" s="921"/>
      <c r="Q3" s="921"/>
      <c r="R3" s="724"/>
      <c r="S3" s="724"/>
      <c r="T3" s="724"/>
    </row>
    <row r="6" spans="1:20">
      <c r="A6" s="114" t="s">
        <v>360</v>
      </c>
      <c r="M6" s="204"/>
      <c r="N6" s="204"/>
      <c r="O6" s="204"/>
    </row>
    <row r="7" spans="1:20">
      <c r="M7" s="204"/>
      <c r="N7" s="204"/>
      <c r="O7" s="204"/>
    </row>
    <row r="8" spans="1:20">
      <c r="M8" s="204"/>
      <c r="N8" s="204"/>
      <c r="O8" s="204"/>
    </row>
    <row r="9" spans="1:20">
      <c r="B9" s="304" t="s">
        <v>1326</v>
      </c>
      <c r="C9" s="162"/>
      <c r="D9" s="162"/>
      <c r="E9" s="143"/>
      <c r="F9" s="143"/>
    </row>
    <row r="10" spans="1:20">
      <c r="B10" s="204"/>
      <c r="C10" s="204"/>
      <c r="D10" s="204"/>
    </row>
    <row r="12" spans="1:20">
      <c r="B12" s="114" t="str">
        <f>入力シート!C1</f>
        <v>令和4年7月10日執行参議院青森県選挙区選出議員選挙</v>
      </c>
      <c r="K12" s="153"/>
      <c r="L12" s="153"/>
    </row>
    <row r="14" spans="1:20">
      <c r="I14" s="138" t="s">
        <v>544</v>
      </c>
      <c r="K14" s="144">
        <f>入力シート!C8</f>
        <v>0</v>
      </c>
      <c r="L14" s="141"/>
      <c r="M14" s="141">
        <f>入力シート!C10</f>
        <v>0</v>
      </c>
    </row>
    <row r="15" spans="1:20">
      <c r="I15" s="138"/>
      <c r="K15" s="144"/>
      <c r="L15" s="141"/>
      <c r="M15" s="141"/>
    </row>
    <row r="16" spans="1:20" ht="14.25" customHeight="1">
      <c r="A16" s="116"/>
      <c r="B16" s="116"/>
      <c r="C16" s="116"/>
      <c r="D16" s="116"/>
      <c r="E16" s="116"/>
      <c r="F16" s="116"/>
      <c r="G16" s="193"/>
      <c r="H16" s="116"/>
      <c r="I16" s="116"/>
      <c r="J16" s="116"/>
      <c r="K16" s="116"/>
      <c r="L16" s="116"/>
      <c r="M16" s="116"/>
      <c r="N16" s="116"/>
      <c r="O16" s="116"/>
    </row>
    <row r="17" spans="1:17" ht="14.25" customHeight="1">
      <c r="A17" s="1579" t="s">
        <v>589</v>
      </c>
      <c r="B17" s="1579"/>
      <c r="C17" s="1579"/>
      <c r="D17" s="1579"/>
      <c r="E17" s="1579"/>
      <c r="F17" s="1579"/>
      <c r="G17" s="1579"/>
      <c r="H17" s="1579"/>
      <c r="I17" s="1579"/>
      <c r="J17" s="1579"/>
      <c r="K17" s="1579"/>
      <c r="L17" s="1579"/>
      <c r="M17" s="1579"/>
      <c r="N17" s="1579"/>
      <c r="O17" s="1579"/>
      <c r="P17" s="1579"/>
    </row>
    <row r="18" spans="1:17" ht="14.25" customHeight="1">
      <c r="A18" s="194"/>
      <c r="B18" s="194"/>
      <c r="C18" s="194"/>
      <c r="D18" s="194"/>
      <c r="E18" s="194"/>
      <c r="F18" s="194"/>
      <c r="G18" s="194"/>
      <c r="H18" s="194"/>
      <c r="I18" s="194"/>
      <c r="J18" s="194"/>
      <c r="K18" s="194"/>
      <c r="L18" s="194"/>
      <c r="M18" s="194"/>
      <c r="N18" s="194"/>
      <c r="O18" s="194"/>
    </row>
    <row r="19" spans="1:17" ht="28.5" customHeight="1">
      <c r="A19" s="1813" t="s">
        <v>80</v>
      </c>
      <c r="B19" s="1814"/>
      <c r="C19" s="1814"/>
      <c r="D19" s="1814"/>
      <c r="E19" s="1815"/>
      <c r="F19" s="1616"/>
      <c r="G19" s="1617"/>
      <c r="H19" s="1617"/>
      <c r="I19" s="1617"/>
      <c r="J19" s="1617"/>
      <c r="K19" s="1617"/>
      <c r="L19" s="1617"/>
      <c r="M19" s="1617"/>
      <c r="N19" s="1617"/>
      <c r="O19" s="1617"/>
      <c r="P19" s="172"/>
      <c r="Q19" s="173"/>
    </row>
    <row r="20" spans="1:17" ht="28.5" customHeight="1">
      <c r="A20" s="1816" t="s">
        <v>81</v>
      </c>
      <c r="B20" s="1817"/>
      <c r="C20" s="1817"/>
      <c r="D20" s="1817"/>
      <c r="E20" s="1818"/>
      <c r="F20" s="1619"/>
      <c r="G20" s="1620"/>
      <c r="H20" s="1620"/>
      <c r="I20" s="1620"/>
      <c r="J20" s="1620"/>
      <c r="K20" s="1620"/>
      <c r="L20" s="1620"/>
      <c r="M20" s="1620"/>
      <c r="N20" s="1620"/>
      <c r="O20" s="1620"/>
      <c r="P20" s="116"/>
      <c r="Q20" s="181"/>
    </row>
    <row r="21" spans="1:17" ht="28.5" customHeight="1">
      <c r="A21" s="1819" t="s">
        <v>82</v>
      </c>
      <c r="B21" s="1820"/>
      <c r="C21" s="1820"/>
      <c r="D21" s="1820"/>
      <c r="E21" s="1821"/>
      <c r="F21" s="1622"/>
      <c r="G21" s="1623"/>
      <c r="H21" s="1623"/>
      <c r="I21" s="1623"/>
      <c r="J21" s="1623"/>
      <c r="K21" s="1623"/>
      <c r="L21" s="1623"/>
      <c r="M21" s="1623"/>
      <c r="N21" s="1623"/>
      <c r="O21" s="1623"/>
      <c r="P21" s="158"/>
      <c r="Q21" s="181"/>
    </row>
    <row r="22" spans="1:17" ht="28.5" customHeight="1">
      <c r="A22" s="1803" t="s">
        <v>74</v>
      </c>
      <c r="B22" s="970"/>
      <c r="C22" s="970"/>
      <c r="D22" s="970"/>
      <c r="E22" s="971"/>
      <c r="F22" s="1804"/>
      <c r="G22" s="1805"/>
      <c r="H22" s="1805"/>
      <c r="I22" s="1805"/>
      <c r="J22" s="1805"/>
      <c r="K22" s="1805"/>
      <c r="L22" s="1805"/>
      <c r="M22" s="1805"/>
      <c r="N22" s="1805"/>
      <c r="O22" s="1805"/>
      <c r="P22" s="231" t="s">
        <v>75</v>
      </c>
      <c r="Q22" s="171"/>
    </row>
    <row r="23" spans="1:17" ht="28.5" customHeight="1">
      <c r="A23" s="1803" t="s">
        <v>83</v>
      </c>
      <c r="B23" s="970"/>
      <c r="C23" s="970"/>
      <c r="D23" s="970"/>
      <c r="E23" s="971"/>
      <c r="F23" s="1806"/>
      <c r="G23" s="1807"/>
      <c r="H23" s="1807"/>
      <c r="I23" s="1807"/>
      <c r="J23" s="1807"/>
      <c r="K23" s="1807"/>
      <c r="L23" s="1807"/>
      <c r="M23" s="1807"/>
      <c r="N23" s="1807"/>
      <c r="O23" s="1807"/>
      <c r="P23" s="207" t="s">
        <v>2</v>
      </c>
      <c r="Q23" s="171"/>
    </row>
    <row r="24" spans="1:17" ht="28.5" customHeight="1">
      <c r="A24" s="1896" t="s">
        <v>84</v>
      </c>
      <c r="B24" s="1897"/>
      <c r="C24" s="1897"/>
      <c r="D24" s="1897"/>
      <c r="E24" s="1898"/>
      <c r="F24" s="1894">
        <f>入力シート!E32</f>
        <v>6336</v>
      </c>
      <c r="G24" s="1895"/>
      <c r="H24" s="1895"/>
      <c r="I24" s="1895"/>
      <c r="J24" s="1895"/>
      <c r="K24" s="1895"/>
      <c r="L24" s="1895"/>
      <c r="M24" s="1895"/>
      <c r="N24" s="1895"/>
      <c r="O24" s="1895"/>
      <c r="P24" s="711"/>
      <c r="Q24" s="183"/>
    </row>
    <row r="25" spans="1:17" ht="21" customHeight="1">
      <c r="A25" s="236"/>
      <c r="B25" s="236"/>
      <c r="C25" s="236"/>
      <c r="D25" s="236"/>
      <c r="E25" s="236"/>
      <c r="F25" s="236"/>
      <c r="G25" s="236"/>
      <c r="H25" s="236"/>
      <c r="I25" s="236"/>
      <c r="J25" s="236"/>
      <c r="K25" s="236"/>
      <c r="L25" s="236"/>
      <c r="M25" s="236"/>
      <c r="N25" s="236"/>
      <c r="O25" s="236"/>
      <c r="P25" s="236"/>
    </row>
    <row r="26" spans="1:17">
      <c r="A26" s="289" t="s">
        <v>1615</v>
      </c>
      <c r="B26" s="216"/>
      <c r="C26" s="216"/>
      <c r="D26" s="216"/>
      <c r="E26" s="216"/>
      <c r="F26" s="216"/>
      <c r="G26" s="216"/>
      <c r="H26" s="216"/>
      <c r="I26" s="216"/>
      <c r="J26" s="216"/>
      <c r="K26" s="216"/>
      <c r="L26" s="216"/>
      <c r="M26" s="216"/>
      <c r="N26" s="216"/>
      <c r="O26" s="216"/>
      <c r="P26" s="216"/>
    </row>
    <row r="27" spans="1:17">
      <c r="A27" s="289" t="s">
        <v>1616</v>
      </c>
    </row>
    <row r="28" spans="1:17">
      <c r="A28" s="289" t="s">
        <v>1617</v>
      </c>
    </row>
    <row r="29" spans="1:17">
      <c r="A29" s="289" t="s">
        <v>863</v>
      </c>
    </row>
    <row r="30" spans="1:17">
      <c r="A30" s="289" t="s">
        <v>1618</v>
      </c>
    </row>
    <row r="31" spans="1:17">
      <c r="A31" s="289" t="s">
        <v>1619</v>
      </c>
    </row>
    <row r="32" spans="1:17">
      <c r="A32" s="289" t="s">
        <v>1620</v>
      </c>
    </row>
    <row r="33" spans="1:13">
      <c r="A33" s="289" t="s">
        <v>1595</v>
      </c>
    </row>
    <row r="34" spans="1:13">
      <c r="A34" s="289" t="s">
        <v>1521</v>
      </c>
    </row>
    <row r="35" spans="1:13">
      <c r="A35" s="114" t="s">
        <v>85</v>
      </c>
    </row>
    <row r="37" spans="1:13">
      <c r="B37" s="289" t="s">
        <v>1522</v>
      </c>
    </row>
    <row r="38" spans="1:13">
      <c r="M38" s="333" t="s">
        <v>1524</v>
      </c>
    </row>
    <row r="39" spans="1:13">
      <c r="E39" s="289" t="s">
        <v>1523</v>
      </c>
    </row>
    <row r="40" spans="1:13">
      <c r="J40" s="289" t="s">
        <v>718</v>
      </c>
    </row>
    <row r="41" spans="1:13">
      <c r="B41" s="114" t="s">
        <v>448</v>
      </c>
      <c r="C41" s="280" t="s">
        <v>1525</v>
      </c>
    </row>
  </sheetData>
  <mergeCells count="12">
    <mergeCell ref="A3:Q3"/>
    <mergeCell ref="A17:P17"/>
    <mergeCell ref="A19:E19"/>
    <mergeCell ref="F24:O24"/>
    <mergeCell ref="A24:E24"/>
    <mergeCell ref="A22:E22"/>
    <mergeCell ref="A23:E23"/>
    <mergeCell ref="A20:E20"/>
    <mergeCell ref="A21:E21"/>
    <mergeCell ref="F19:O21"/>
    <mergeCell ref="F23:O23"/>
    <mergeCell ref="F22:O22"/>
  </mergeCells>
  <phoneticPr fontId="3"/>
  <pageMargins left="0.78740157480314965" right="0.35433070866141736" top="0.78740157480314965" bottom="0.78740157480314965" header="0.51181102362204722" footer="0.51181102362204722"/>
  <pageSetup paperSize="9" scale="97" orientation="portrait" blackAndWhite="1" horizontalDpi="200" verticalDpi="200" r:id="rId1"/>
  <headerFooter alignWithMargins="0"/>
  <drawing r:id="rId2"/>
  <legacyDrawing r:id="rId3"/>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T41"/>
  <sheetViews>
    <sheetView view="pageBreakPreview" topLeftCell="A28" zoomScaleNormal="100" zoomScaleSheetLayoutView="100" workbookViewId="0">
      <selection activeCell="P34" sqref="P34"/>
    </sheetView>
  </sheetViews>
  <sheetFormatPr defaultColWidth="5.875" defaultRowHeight="14.25"/>
  <cols>
    <col min="1" max="14" width="5.875" style="114" customWidth="1"/>
    <col min="15" max="15" width="6.75" style="114" customWidth="1"/>
    <col min="16" max="16" width="4.625" style="114" customWidth="1"/>
    <col min="17" max="16384" width="5.875" style="114"/>
  </cols>
  <sheetData>
    <row r="1" spans="1:20">
      <c r="O1" s="290" t="s">
        <v>1001</v>
      </c>
    </row>
    <row r="3" spans="1:20" ht="28.5">
      <c r="A3" s="921" t="s">
        <v>18</v>
      </c>
      <c r="B3" s="921"/>
      <c r="C3" s="921"/>
      <c r="D3" s="921"/>
      <c r="E3" s="921"/>
      <c r="F3" s="921"/>
      <c r="G3" s="921"/>
      <c r="H3" s="921"/>
      <c r="I3" s="921"/>
      <c r="J3" s="921"/>
      <c r="K3" s="921"/>
      <c r="L3" s="921"/>
      <c r="M3" s="921"/>
      <c r="N3" s="921"/>
      <c r="O3" s="921"/>
      <c r="P3" s="724"/>
      <c r="Q3" s="724"/>
      <c r="R3" s="724"/>
      <c r="S3" s="724"/>
      <c r="T3" s="724"/>
    </row>
    <row r="4" spans="1:20" ht="21" customHeight="1">
      <c r="A4" s="920" t="s">
        <v>86</v>
      </c>
      <c r="B4" s="920"/>
      <c r="C4" s="920"/>
      <c r="D4" s="920"/>
      <c r="E4" s="920"/>
      <c r="F4" s="920"/>
      <c r="G4" s="920"/>
      <c r="H4" s="920"/>
      <c r="I4" s="920"/>
      <c r="J4" s="920"/>
      <c r="K4" s="920"/>
      <c r="L4" s="920"/>
      <c r="M4" s="920"/>
      <c r="N4" s="920"/>
      <c r="O4" s="920"/>
    </row>
    <row r="5" spans="1:20" ht="21" customHeight="1">
      <c r="K5" s="1658" t="s">
        <v>1420</v>
      </c>
      <c r="L5" s="1659"/>
      <c r="M5" s="1659"/>
      <c r="N5" s="1659"/>
      <c r="O5" s="1659"/>
    </row>
    <row r="6" spans="1:20">
      <c r="L6" s="204"/>
      <c r="M6" s="204"/>
      <c r="N6" s="204"/>
    </row>
    <row r="7" spans="1:20" ht="21" customHeight="1">
      <c r="A7" s="114" t="s">
        <v>20</v>
      </c>
      <c r="B7" s="204"/>
      <c r="C7" s="204"/>
      <c r="D7" s="204"/>
    </row>
    <row r="8" spans="1:20">
      <c r="B8" s="204"/>
      <c r="C8" s="204"/>
      <c r="D8" s="204"/>
    </row>
    <row r="9" spans="1:20">
      <c r="B9" s="204"/>
      <c r="C9" s="204"/>
      <c r="D9" s="204"/>
    </row>
    <row r="10" spans="1:20" ht="21" customHeight="1">
      <c r="B10" s="204"/>
      <c r="C10" s="204"/>
      <c r="D10" s="204"/>
      <c r="E10" s="114" t="s">
        <v>275</v>
      </c>
      <c r="I10" s="1661"/>
      <c r="J10" s="1661"/>
      <c r="K10" s="1661"/>
      <c r="L10" s="1661"/>
      <c r="M10" s="1661"/>
      <c r="N10" s="1661"/>
    </row>
    <row r="11" spans="1:20" ht="21" customHeight="1">
      <c r="B11" s="204"/>
      <c r="C11" s="204"/>
      <c r="D11" s="204"/>
      <c r="E11" s="114" t="s">
        <v>276</v>
      </c>
      <c r="I11" s="1661"/>
      <c r="J11" s="1661"/>
      <c r="K11" s="1661"/>
      <c r="L11" s="1661"/>
      <c r="M11" s="1661"/>
      <c r="N11" s="1661"/>
      <c r="O11" s="138"/>
    </row>
    <row r="12" spans="1:20" ht="21" customHeight="1">
      <c r="B12" s="204"/>
      <c r="C12" s="204"/>
      <c r="D12" s="204"/>
      <c r="E12" s="114" t="s">
        <v>277</v>
      </c>
      <c r="G12" s="152"/>
      <c r="H12" s="152"/>
      <c r="I12" s="1661"/>
      <c r="J12" s="1661"/>
      <c r="K12" s="1661"/>
      <c r="L12" s="1661"/>
      <c r="M12" s="1661"/>
      <c r="N12" s="1661"/>
    </row>
    <row r="13" spans="1:20" ht="21" customHeight="1">
      <c r="B13" s="204"/>
      <c r="C13" s="204"/>
      <c r="D13" s="204"/>
      <c r="E13" s="114" t="s">
        <v>21</v>
      </c>
      <c r="G13" s="152"/>
      <c r="H13" s="152"/>
      <c r="I13" s="1660"/>
      <c r="J13" s="1660"/>
      <c r="K13" s="1660"/>
      <c r="L13" s="1660"/>
      <c r="M13" s="1660"/>
      <c r="N13" s="1660"/>
    </row>
    <row r="14" spans="1:20">
      <c r="B14" s="204"/>
      <c r="C14" s="204"/>
      <c r="D14" s="204"/>
    </row>
    <row r="15" spans="1:20">
      <c r="A15" s="289" t="s">
        <v>838</v>
      </c>
      <c r="B15" s="204"/>
      <c r="C15" s="204"/>
      <c r="D15" s="204"/>
    </row>
    <row r="16" spans="1:20">
      <c r="A16" s="289"/>
      <c r="B16" s="204"/>
      <c r="C16" s="204"/>
      <c r="D16" s="204"/>
    </row>
    <row r="17" spans="1:15">
      <c r="B17" s="204"/>
      <c r="C17" s="204"/>
      <c r="D17" s="204"/>
    </row>
    <row r="18" spans="1:15">
      <c r="A18" s="1579" t="s">
        <v>589</v>
      </c>
      <c r="B18" s="1579"/>
      <c r="C18" s="1579"/>
      <c r="D18" s="1579"/>
      <c r="E18" s="1579"/>
      <c r="F18" s="1579"/>
      <c r="G18" s="1579"/>
      <c r="H18" s="1579"/>
      <c r="I18" s="1579"/>
      <c r="J18" s="1579"/>
      <c r="K18" s="1579"/>
      <c r="L18" s="1579"/>
      <c r="M18" s="1579"/>
      <c r="N18" s="1579"/>
      <c r="O18" s="1579"/>
    </row>
    <row r="19" spans="1:15">
      <c r="B19" s="204"/>
      <c r="C19" s="204"/>
      <c r="D19" s="204"/>
    </row>
    <row r="20" spans="1:15" ht="26.25" customHeight="1">
      <c r="A20" s="114" t="s">
        <v>23</v>
      </c>
      <c r="B20" s="204"/>
      <c r="C20" s="204"/>
      <c r="D20" s="1855">
        <f>公営３７別紙内訳!S13</f>
        <v>0</v>
      </c>
      <c r="E20" s="1855"/>
      <c r="F20" s="1855"/>
      <c r="G20" s="146" t="s">
        <v>2</v>
      </c>
    </row>
    <row r="21" spans="1:15">
      <c r="B21" s="204"/>
      <c r="C21" s="204"/>
      <c r="D21" s="204"/>
    </row>
    <row r="22" spans="1:15" ht="21" customHeight="1">
      <c r="A22" s="114" t="s">
        <v>24</v>
      </c>
      <c r="B22" s="204"/>
      <c r="C22" s="204"/>
      <c r="D22" s="204"/>
    </row>
    <row r="23" spans="1:15" ht="21" customHeight="1">
      <c r="A23" s="114" t="s">
        <v>25</v>
      </c>
      <c r="B23" s="204"/>
      <c r="C23" s="204"/>
      <c r="D23" s="204"/>
    </row>
    <row r="25" spans="1:15" ht="21" customHeight="1">
      <c r="A25" s="217" t="s">
        <v>414</v>
      </c>
      <c r="B25" s="114" t="str">
        <f>入力シート!C1</f>
        <v>令和4年7月10日執行参議院青森県選挙区選出議員選挙</v>
      </c>
      <c r="K25" s="227"/>
    </row>
    <row r="27" spans="1:15" ht="21" customHeight="1">
      <c r="A27" s="114" t="s">
        <v>26</v>
      </c>
      <c r="E27" s="144">
        <f>入力シート!C8</f>
        <v>0</v>
      </c>
      <c r="F27" s="141"/>
      <c r="G27" s="141">
        <f>入力シート!C10</f>
        <v>0</v>
      </c>
    </row>
    <row r="28" spans="1:15" ht="14.25" customHeight="1">
      <c r="A28" s="116"/>
      <c r="B28" s="116"/>
      <c r="C28" s="116"/>
      <c r="D28" s="116"/>
      <c r="E28" s="116"/>
      <c r="F28" s="193"/>
      <c r="G28" s="116"/>
      <c r="H28" s="116"/>
      <c r="I28" s="116"/>
      <c r="J28" s="116"/>
      <c r="K28" s="116"/>
      <c r="L28" s="116"/>
      <c r="M28" s="116"/>
      <c r="N28" s="116"/>
    </row>
    <row r="29" spans="1:15" ht="21" customHeight="1">
      <c r="A29" s="116" t="s">
        <v>267</v>
      </c>
      <c r="B29" s="116"/>
      <c r="C29" s="116"/>
      <c r="D29" s="116"/>
      <c r="E29" s="218"/>
      <c r="F29" s="219"/>
      <c r="G29" s="132"/>
      <c r="H29" s="132"/>
      <c r="I29" s="218"/>
      <c r="J29" s="132"/>
      <c r="K29" s="132"/>
      <c r="L29" s="116"/>
      <c r="M29" s="116"/>
      <c r="N29" s="116"/>
    </row>
    <row r="30" spans="1:15" ht="24" customHeight="1">
      <c r="A30" s="116"/>
      <c r="B30" s="950" t="s">
        <v>268</v>
      </c>
      <c r="C30" s="951"/>
      <c r="D30" s="952"/>
      <c r="E30" s="1641"/>
      <c r="F30" s="1642"/>
      <c r="G30" s="1642"/>
      <c r="H30" s="1643"/>
      <c r="I30" s="1653" t="s">
        <v>272</v>
      </c>
      <c r="J30" s="1654"/>
      <c r="K30" s="1641"/>
      <c r="L30" s="1642"/>
      <c r="M30" s="1642"/>
      <c r="N30" s="1643"/>
    </row>
    <row r="31" spans="1:15" ht="24" customHeight="1">
      <c r="A31" s="116"/>
      <c r="B31" s="950" t="s">
        <v>269</v>
      </c>
      <c r="C31" s="951"/>
      <c r="D31" s="952"/>
      <c r="E31" s="1655"/>
      <c r="F31" s="1656"/>
      <c r="G31" s="1656"/>
      <c r="H31" s="1657"/>
      <c r="I31" s="1653" t="s">
        <v>273</v>
      </c>
      <c r="J31" s="1654"/>
      <c r="K31" s="1655"/>
      <c r="L31" s="1656"/>
      <c r="M31" s="1656"/>
      <c r="N31" s="1657"/>
    </row>
    <row r="32" spans="1:15" ht="24" customHeight="1">
      <c r="A32" s="116"/>
      <c r="B32" s="950" t="s">
        <v>270</v>
      </c>
      <c r="C32" s="951"/>
      <c r="D32" s="952"/>
      <c r="E32" s="1641"/>
      <c r="F32" s="1642"/>
      <c r="G32" s="1642"/>
      <c r="H32" s="1643"/>
      <c r="I32" s="1653" t="s">
        <v>274</v>
      </c>
      <c r="J32" s="1654"/>
      <c r="K32" s="1655"/>
      <c r="L32" s="1656"/>
      <c r="M32" s="1656"/>
      <c r="N32" s="1657"/>
    </row>
    <row r="33" spans="1:15" ht="24" customHeight="1">
      <c r="A33" s="116"/>
      <c r="B33" s="939" t="s">
        <v>415</v>
      </c>
      <c r="C33" s="940"/>
      <c r="D33" s="941"/>
      <c r="E33" s="1644"/>
      <c r="F33" s="1645"/>
      <c r="G33" s="1645"/>
      <c r="H33" s="1645"/>
      <c r="I33" s="1645"/>
      <c r="J33" s="1645"/>
      <c r="K33" s="1645"/>
      <c r="L33" s="1645"/>
      <c r="M33" s="1645"/>
      <c r="N33" s="1646"/>
    </row>
    <row r="34" spans="1:15" ht="24" customHeight="1">
      <c r="A34" s="116"/>
      <c r="B34" s="1647" t="s">
        <v>271</v>
      </c>
      <c r="C34" s="1648"/>
      <c r="D34" s="1649"/>
      <c r="E34" s="1650"/>
      <c r="F34" s="1651"/>
      <c r="G34" s="1651"/>
      <c r="H34" s="1651"/>
      <c r="I34" s="1651"/>
      <c r="J34" s="1651"/>
      <c r="K34" s="1651"/>
      <c r="L34" s="1651"/>
      <c r="M34" s="1651"/>
      <c r="N34" s="1652"/>
    </row>
    <row r="35" spans="1:15" ht="21" customHeight="1">
      <c r="A35" s="116"/>
      <c r="B35" s="116"/>
      <c r="C35" s="116"/>
      <c r="D35" s="116"/>
      <c r="E35" s="218"/>
      <c r="F35" s="219"/>
      <c r="G35" s="132"/>
      <c r="H35" s="132"/>
      <c r="I35" s="132"/>
      <c r="J35" s="132"/>
      <c r="K35" s="132"/>
      <c r="L35" s="116"/>
      <c r="M35" s="116"/>
      <c r="N35" s="116"/>
    </row>
    <row r="36" spans="1:15" ht="21" customHeight="1">
      <c r="A36" s="116"/>
      <c r="B36" s="116"/>
      <c r="C36" s="116"/>
      <c r="D36" s="116"/>
      <c r="E36" s="116"/>
      <c r="F36" s="193"/>
      <c r="G36" s="116"/>
      <c r="H36" s="116"/>
      <c r="I36" s="116"/>
      <c r="J36" s="116"/>
      <c r="K36" s="116"/>
      <c r="L36" s="116"/>
      <c r="M36" s="116"/>
      <c r="N36" s="116"/>
    </row>
    <row r="37" spans="1:15" ht="14.25" customHeight="1">
      <c r="A37" s="116"/>
      <c r="B37" s="116"/>
      <c r="C37" s="116"/>
      <c r="D37" s="116"/>
      <c r="E37" s="116"/>
      <c r="F37" s="193"/>
      <c r="G37" s="116"/>
      <c r="H37" s="116"/>
      <c r="I37" s="116"/>
      <c r="J37" s="116"/>
      <c r="K37" s="116"/>
      <c r="L37" s="116"/>
      <c r="M37" s="116"/>
      <c r="N37" s="116"/>
    </row>
    <row r="38" spans="1:15" ht="21" customHeight="1">
      <c r="A38" s="116"/>
      <c r="B38" s="116"/>
      <c r="C38" s="116"/>
      <c r="D38" s="116"/>
      <c r="E38" s="116"/>
      <c r="F38" s="193"/>
      <c r="G38" s="116"/>
      <c r="H38" s="116"/>
      <c r="I38" s="116"/>
      <c r="J38" s="116"/>
      <c r="K38" s="116"/>
      <c r="L38" s="116"/>
      <c r="M38" s="116"/>
      <c r="N38" s="116"/>
    </row>
    <row r="39" spans="1:15" ht="21" customHeight="1">
      <c r="B39" s="116"/>
      <c r="C39" s="116"/>
      <c r="D39" s="116"/>
      <c r="E39" s="116"/>
      <c r="F39" s="193"/>
      <c r="G39" s="116"/>
      <c r="H39" s="116"/>
      <c r="I39" s="116"/>
      <c r="J39" s="116"/>
      <c r="K39" s="116"/>
      <c r="L39" s="116"/>
      <c r="M39" s="116"/>
      <c r="N39" s="116"/>
    </row>
    <row r="40" spans="1:15" ht="21" customHeight="1">
      <c r="B40" s="194"/>
      <c r="C40" s="194"/>
      <c r="D40" s="194"/>
      <c r="E40" s="194"/>
      <c r="F40" s="194"/>
      <c r="G40" s="194"/>
      <c r="H40" s="194"/>
      <c r="I40" s="194"/>
      <c r="J40" s="194"/>
      <c r="K40" s="194"/>
      <c r="L40" s="194"/>
      <c r="M40" s="194"/>
      <c r="N40" s="194"/>
      <c r="O40" s="194"/>
    </row>
    <row r="41" spans="1:15" ht="21" customHeight="1">
      <c r="A41" s="116"/>
    </row>
  </sheetData>
  <mergeCells count="23">
    <mergeCell ref="K30:N30"/>
    <mergeCell ref="A3:O3"/>
    <mergeCell ref="A4:O4"/>
    <mergeCell ref="K5:O5"/>
    <mergeCell ref="A18:O18"/>
    <mergeCell ref="I10:N12"/>
    <mergeCell ref="I13:N13"/>
    <mergeCell ref="E30:H30"/>
    <mergeCell ref="D20:F20"/>
    <mergeCell ref="B30:D30"/>
    <mergeCell ref="I30:J30"/>
    <mergeCell ref="B33:D33"/>
    <mergeCell ref="B34:D34"/>
    <mergeCell ref="E33:N33"/>
    <mergeCell ref="E34:N34"/>
    <mergeCell ref="K31:N31"/>
    <mergeCell ref="K32:N32"/>
    <mergeCell ref="E31:H31"/>
    <mergeCell ref="E32:H32"/>
    <mergeCell ref="I31:J31"/>
    <mergeCell ref="I32:J32"/>
    <mergeCell ref="B31:D31"/>
    <mergeCell ref="B32:D32"/>
  </mergeCells>
  <phoneticPr fontId="3"/>
  <pageMargins left="0.78740157480314965" right="0.35433070866141736" top="0.78740157480314965" bottom="0.78740157480314965" header="0.51181102362204722" footer="0.51181102362204722"/>
  <pageSetup paperSize="9" orientation="portrait" blackAndWhite="1" horizontalDpi="200" verticalDpi="200" r:id="rId1"/>
  <headerFooter alignWithMargins="0"/>
  <legacyDrawing r:id="rId2"/>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T35"/>
  <sheetViews>
    <sheetView view="pageBreakPreview" topLeftCell="A13" zoomScaleNormal="100" zoomScaleSheetLayoutView="100" workbookViewId="0">
      <selection activeCell="S28" sqref="S28"/>
    </sheetView>
  </sheetViews>
  <sheetFormatPr defaultColWidth="5.875" defaultRowHeight="13.5"/>
  <cols>
    <col min="1" max="2" width="4.5" style="216" customWidth="1"/>
    <col min="3" max="3" width="5.875" style="216" customWidth="1"/>
    <col min="4" max="4" width="3.5" style="216" bestFit="1" customWidth="1"/>
    <col min="5" max="5" width="7.5" style="216" bestFit="1" customWidth="1"/>
    <col min="6" max="6" width="3.5" style="216" customWidth="1"/>
    <col min="7" max="7" width="7.5" style="216" customWidth="1"/>
    <col min="8" max="8" width="3.5" style="216" bestFit="1" customWidth="1"/>
    <col min="9" max="9" width="5.875" style="216" customWidth="1"/>
    <col min="10" max="10" width="3.5" style="216" bestFit="1" customWidth="1"/>
    <col min="11" max="11" width="5.875" style="216" customWidth="1"/>
    <col min="12" max="12" width="3.5" style="216" bestFit="1" customWidth="1"/>
    <col min="13" max="13" width="7.5" style="216" customWidth="1"/>
    <col min="14" max="14" width="3.5" style="216" bestFit="1" customWidth="1"/>
    <col min="15" max="15" width="5.875" style="216" customWidth="1"/>
    <col min="16" max="16" width="3.5" style="216" customWidth="1"/>
    <col min="17" max="17" width="5.875" style="216" customWidth="1"/>
    <col min="18" max="18" width="3.625" style="216" customWidth="1"/>
    <col min="19" max="19" width="7.5" style="216" customWidth="1"/>
    <col min="20" max="20" width="3.5" style="216" customWidth="1"/>
    <col min="21" max="16384" width="5.875" style="216"/>
  </cols>
  <sheetData>
    <row r="1" spans="1:20" ht="14.25">
      <c r="A1" s="114"/>
      <c r="B1" s="114"/>
      <c r="C1" s="114"/>
      <c r="D1" s="114"/>
      <c r="E1" s="114"/>
      <c r="F1" s="114"/>
      <c r="G1" s="114"/>
      <c r="H1" s="114"/>
      <c r="I1" s="114"/>
      <c r="J1" s="114"/>
      <c r="K1" s="114"/>
      <c r="L1" s="114"/>
      <c r="M1" s="114"/>
      <c r="N1" s="114"/>
      <c r="T1" s="290" t="s">
        <v>1002</v>
      </c>
    </row>
    <row r="2" spans="1:20" ht="14.25">
      <c r="A2" s="114"/>
      <c r="B2" s="114"/>
      <c r="C2" s="114"/>
      <c r="D2" s="114"/>
      <c r="E2" s="114"/>
      <c r="F2" s="114"/>
      <c r="G2" s="114"/>
      <c r="H2" s="114"/>
      <c r="I2" s="114"/>
      <c r="J2" s="114"/>
      <c r="K2" s="114"/>
      <c r="L2" s="114"/>
      <c r="M2" s="114"/>
      <c r="N2" s="114"/>
      <c r="O2" s="114"/>
    </row>
    <row r="3" spans="1:20" ht="39" customHeight="1">
      <c r="A3" s="921" t="s">
        <v>29</v>
      </c>
      <c r="B3" s="921"/>
      <c r="C3" s="921"/>
      <c r="D3" s="921"/>
      <c r="E3" s="921"/>
      <c r="F3" s="921"/>
      <c r="G3" s="921"/>
      <c r="H3" s="921"/>
      <c r="I3" s="921"/>
      <c r="J3" s="921"/>
      <c r="K3" s="921"/>
      <c r="L3" s="921"/>
      <c r="M3" s="921"/>
      <c r="N3" s="921"/>
      <c r="O3" s="921"/>
      <c r="P3" s="921"/>
      <c r="Q3" s="921"/>
      <c r="R3" s="921"/>
      <c r="S3" s="921"/>
      <c r="T3" s="921"/>
    </row>
    <row r="4" spans="1:20">
      <c r="A4" s="1038"/>
      <c r="B4" s="1038"/>
      <c r="C4" s="1038"/>
      <c r="D4" s="1038"/>
      <c r="E4" s="1038"/>
      <c r="F4" s="1038"/>
      <c r="G4" s="1038"/>
      <c r="H4" s="1038"/>
      <c r="I4" s="1038"/>
      <c r="J4" s="1038"/>
      <c r="K4" s="1038"/>
      <c r="L4" s="1038"/>
      <c r="M4" s="1038"/>
      <c r="N4" s="1038"/>
      <c r="O4" s="1038"/>
    </row>
    <row r="5" spans="1:20">
      <c r="A5" s="250"/>
      <c r="B5" s="250"/>
      <c r="C5" s="250"/>
      <c r="D5" s="250"/>
      <c r="E5" s="250"/>
      <c r="F5" s="250"/>
      <c r="G5" s="250"/>
      <c r="H5" s="250"/>
      <c r="I5" s="250"/>
      <c r="J5" s="250"/>
      <c r="K5" s="250"/>
      <c r="L5" s="250"/>
      <c r="M5" s="250"/>
      <c r="N5" s="250"/>
      <c r="O5" s="250"/>
    </row>
    <row r="6" spans="1:20">
      <c r="A6" s="250"/>
      <c r="B6" s="250"/>
      <c r="C6" s="250"/>
      <c r="D6" s="250"/>
      <c r="E6" s="250"/>
      <c r="F6" s="250"/>
      <c r="G6" s="250"/>
      <c r="H6" s="250"/>
      <c r="I6" s="250"/>
      <c r="J6" s="250"/>
      <c r="K6" s="250"/>
      <c r="L6" s="250"/>
      <c r="M6" s="250"/>
      <c r="N6" s="250"/>
      <c r="O6" s="250"/>
    </row>
    <row r="7" spans="1:20" ht="24" customHeight="1">
      <c r="A7" s="206" t="s">
        <v>87</v>
      </c>
      <c r="B7" s="208"/>
      <c r="C7" s="1840" t="s">
        <v>83</v>
      </c>
      <c r="D7" s="1840"/>
      <c r="E7" s="1840"/>
      <c r="F7" s="1840"/>
      <c r="G7" s="1840"/>
      <c r="H7" s="1840"/>
      <c r="I7" s="1840" t="s">
        <v>99</v>
      </c>
      <c r="J7" s="1840"/>
      <c r="K7" s="1840"/>
      <c r="L7" s="1840"/>
      <c r="M7" s="1840"/>
      <c r="N7" s="1840"/>
      <c r="O7" s="1840" t="s">
        <v>100</v>
      </c>
      <c r="P7" s="1840"/>
      <c r="Q7" s="1840"/>
      <c r="R7" s="1840"/>
      <c r="S7" s="1840"/>
      <c r="T7" s="1840"/>
    </row>
    <row r="8" spans="1:20" ht="24" customHeight="1">
      <c r="A8" s="251" t="s">
        <v>95</v>
      </c>
      <c r="B8" s="252"/>
      <c r="C8" s="1615" t="s">
        <v>88</v>
      </c>
      <c r="D8" s="1480"/>
      <c r="E8" s="1615" t="s">
        <v>89</v>
      </c>
      <c r="F8" s="1481"/>
      <c r="G8" s="1480" t="s">
        <v>90</v>
      </c>
      <c r="H8" s="1481"/>
      <c r="I8" s="1615" t="s">
        <v>88</v>
      </c>
      <c r="J8" s="1480"/>
      <c r="K8" s="1615" t="s">
        <v>89</v>
      </c>
      <c r="L8" s="1481"/>
      <c r="M8" s="1480" t="s">
        <v>90</v>
      </c>
      <c r="N8" s="1481"/>
      <c r="O8" s="1615" t="s">
        <v>88</v>
      </c>
      <c r="P8" s="1480"/>
      <c r="Q8" s="1615" t="s">
        <v>89</v>
      </c>
      <c r="R8" s="1481"/>
      <c r="S8" s="1480" t="s">
        <v>90</v>
      </c>
      <c r="T8" s="1481"/>
    </row>
    <row r="9" spans="1:20" ht="24" customHeight="1">
      <c r="A9" s="251" t="s">
        <v>96</v>
      </c>
      <c r="B9" s="252"/>
      <c r="C9" s="253" t="s">
        <v>91</v>
      </c>
      <c r="D9" s="254"/>
      <c r="E9" s="253" t="s">
        <v>92</v>
      </c>
      <c r="F9" s="255"/>
      <c r="G9" s="256" t="s">
        <v>93</v>
      </c>
      <c r="H9" s="255"/>
      <c r="I9" s="253" t="s">
        <v>103</v>
      </c>
      <c r="J9" s="254"/>
      <c r="K9" s="253" t="s">
        <v>104</v>
      </c>
      <c r="L9" s="255"/>
      <c r="M9" s="256" t="s">
        <v>105</v>
      </c>
      <c r="N9" s="255"/>
      <c r="O9" s="253" t="s">
        <v>107</v>
      </c>
      <c r="P9" s="254"/>
      <c r="Q9" s="253" t="s">
        <v>101</v>
      </c>
      <c r="R9" s="255"/>
      <c r="S9" s="256" t="s">
        <v>108</v>
      </c>
      <c r="T9" s="255"/>
    </row>
    <row r="10" spans="1:20" ht="24" customHeight="1">
      <c r="A10" s="210" t="s">
        <v>97</v>
      </c>
      <c r="B10" s="212"/>
      <c r="C10" s="257"/>
      <c r="D10" s="258"/>
      <c r="E10" s="257"/>
      <c r="F10" s="259"/>
      <c r="G10" s="258" t="s">
        <v>94</v>
      </c>
      <c r="H10" s="260"/>
      <c r="I10" s="257"/>
      <c r="J10" s="258"/>
      <c r="K10" s="257"/>
      <c r="L10" s="259"/>
      <c r="M10" s="258" t="s">
        <v>106</v>
      </c>
      <c r="N10" s="260"/>
      <c r="O10" s="257"/>
      <c r="P10" s="258"/>
      <c r="Q10" s="257"/>
      <c r="R10" s="259"/>
      <c r="S10" s="258" t="s">
        <v>102</v>
      </c>
      <c r="T10" s="260"/>
    </row>
    <row r="11" spans="1:20" ht="24" customHeight="1">
      <c r="A11" s="206"/>
      <c r="B11" s="261" t="s">
        <v>98</v>
      </c>
      <c r="C11" s="206"/>
      <c r="D11" s="262" t="s">
        <v>2</v>
      </c>
      <c r="E11" s="261"/>
      <c r="F11" s="261" t="s">
        <v>75</v>
      </c>
      <c r="G11" s="263"/>
      <c r="H11" s="262" t="s">
        <v>2</v>
      </c>
      <c r="I11" s="261"/>
      <c r="J11" s="261" t="s">
        <v>2</v>
      </c>
      <c r="K11" s="263"/>
      <c r="L11" s="262" t="s">
        <v>75</v>
      </c>
      <c r="M11" s="261"/>
      <c r="N11" s="261" t="s">
        <v>2</v>
      </c>
      <c r="O11" s="263"/>
      <c r="P11" s="262" t="s">
        <v>2</v>
      </c>
      <c r="Q11" s="261"/>
      <c r="R11" s="261" t="s">
        <v>75</v>
      </c>
      <c r="S11" s="263"/>
      <c r="T11" s="262" t="s">
        <v>2</v>
      </c>
    </row>
    <row r="12" spans="1:20" ht="12" customHeight="1">
      <c r="A12" s="251"/>
      <c r="B12" s="236"/>
      <c r="C12" s="251"/>
      <c r="D12" s="252"/>
      <c r="E12" s="236"/>
      <c r="F12" s="236"/>
      <c r="G12" s="251"/>
      <c r="H12" s="252"/>
      <c r="I12" s="236"/>
      <c r="J12" s="236"/>
      <c r="K12" s="251"/>
      <c r="L12" s="252"/>
      <c r="M12" s="236"/>
      <c r="N12" s="236"/>
      <c r="O12" s="251"/>
      <c r="P12" s="252"/>
      <c r="Q12" s="236"/>
      <c r="R12" s="236"/>
      <c r="S12" s="251"/>
      <c r="T12" s="252"/>
    </row>
    <row r="13" spans="1:20" ht="24" customHeight="1">
      <c r="A13" s="1899">
        <f>入力シート!E32</f>
        <v>6336</v>
      </c>
      <c r="B13" s="1900"/>
      <c r="C13" s="1494"/>
      <c r="D13" s="1495"/>
      <c r="E13" s="1828"/>
      <c r="F13" s="1829"/>
      <c r="G13" s="1490">
        <f>C13*E13</f>
        <v>0</v>
      </c>
      <c r="H13" s="1491"/>
      <c r="I13" s="1901">
        <f>入力シート!E31</f>
        <v>119</v>
      </c>
      <c r="J13" s="1902"/>
      <c r="K13" s="1832">
        <f>A13*2</f>
        <v>12672</v>
      </c>
      <c r="L13" s="1833"/>
      <c r="M13" s="1490">
        <f>I13*K13</f>
        <v>1507968</v>
      </c>
      <c r="N13" s="1491"/>
      <c r="O13" s="1490">
        <f>IF(C13&gt;I13,(I13),(C13))</f>
        <v>0</v>
      </c>
      <c r="P13" s="1491"/>
      <c r="Q13" s="1824">
        <f>IF(E13&gt;K13,(K13),(E13))</f>
        <v>0</v>
      </c>
      <c r="R13" s="1825"/>
      <c r="S13" s="1490">
        <f>O13*Q13</f>
        <v>0</v>
      </c>
      <c r="T13" s="1491"/>
    </row>
    <row r="14" spans="1:20" ht="12" customHeight="1">
      <c r="A14" s="210"/>
      <c r="B14" s="211"/>
      <c r="C14" s="210"/>
      <c r="D14" s="212"/>
      <c r="E14" s="211"/>
      <c r="F14" s="211"/>
      <c r="G14" s="210"/>
      <c r="H14" s="212"/>
      <c r="I14" s="211"/>
      <c r="J14" s="211"/>
      <c r="K14" s="210"/>
      <c r="L14" s="212"/>
      <c r="M14" s="211"/>
      <c r="N14" s="211"/>
      <c r="O14" s="210"/>
      <c r="P14" s="212"/>
      <c r="Q14" s="211"/>
      <c r="R14" s="211"/>
      <c r="S14" s="210"/>
      <c r="T14" s="212"/>
    </row>
    <row r="17" spans="1:15">
      <c r="A17" s="236" t="s">
        <v>1041</v>
      </c>
      <c r="L17" s="264"/>
    </row>
    <row r="18" spans="1:15">
      <c r="A18" s="216" t="s">
        <v>1042</v>
      </c>
    </row>
    <row r="19" spans="1:15">
      <c r="A19" s="216" t="s">
        <v>1039</v>
      </c>
    </row>
    <row r="20" spans="1:15">
      <c r="A20" s="216" t="s">
        <v>1040</v>
      </c>
    </row>
    <row r="21" spans="1:15">
      <c r="A21" s="216" t="s">
        <v>1526</v>
      </c>
    </row>
    <row r="22" spans="1:15" ht="6.75" customHeight="1"/>
    <row r="23" spans="1:15" ht="14.25">
      <c r="A23" s="114"/>
      <c r="B23" s="216" t="s">
        <v>1522</v>
      </c>
    </row>
    <row r="24" spans="1:15" ht="14.25">
      <c r="A24" s="114"/>
      <c r="N24" s="462" t="s">
        <v>1524</v>
      </c>
    </row>
    <row r="25" spans="1:15" ht="14.25">
      <c r="A25" s="114"/>
      <c r="F25" s="216" t="s">
        <v>1523</v>
      </c>
      <c r="N25" s="216" t="s">
        <v>718</v>
      </c>
    </row>
    <row r="26" spans="1:15" ht="6.75" customHeight="1">
      <c r="A26" s="114"/>
      <c r="B26" s="114"/>
      <c r="C26" s="114"/>
      <c r="D26" s="114"/>
      <c r="E26" s="114"/>
      <c r="F26" s="114"/>
      <c r="G26" s="114"/>
      <c r="H26" s="114"/>
      <c r="I26" s="114"/>
      <c r="J26" s="114"/>
      <c r="L26" s="114"/>
      <c r="M26" s="114"/>
      <c r="N26" s="114"/>
      <c r="O26" s="114"/>
    </row>
    <row r="27" spans="1:15">
      <c r="A27" s="216" t="s">
        <v>1043</v>
      </c>
    </row>
    <row r="28" spans="1:15">
      <c r="A28" s="216" t="s">
        <v>1044</v>
      </c>
    </row>
    <row r="29" spans="1:15">
      <c r="A29" s="216" t="s">
        <v>1045</v>
      </c>
    </row>
    <row r="30" spans="1:15">
      <c r="A30" s="216" t="s">
        <v>1046</v>
      </c>
    </row>
    <row r="31" spans="1:15">
      <c r="A31" s="216" t="s">
        <v>1485</v>
      </c>
    </row>
    <row r="32" spans="1:15">
      <c r="A32" s="236" t="s">
        <v>1486</v>
      </c>
      <c r="B32" s="236"/>
      <c r="C32" s="236"/>
      <c r="D32" s="236"/>
      <c r="E32" s="236"/>
      <c r="F32" s="236"/>
      <c r="G32" s="236"/>
    </row>
    <row r="33" spans="1:9">
      <c r="A33" s="236" t="s">
        <v>1487</v>
      </c>
      <c r="B33" s="236"/>
      <c r="C33" s="236"/>
      <c r="D33" s="236"/>
      <c r="E33" s="236"/>
      <c r="F33" s="236"/>
      <c r="G33" s="236"/>
    </row>
    <row r="34" spans="1:9">
      <c r="A34" s="216" t="s">
        <v>1488</v>
      </c>
    </row>
    <row r="35" spans="1:9">
      <c r="C35" s="236"/>
      <c r="D35" s="236"/>
      <c r="E35" s="236"/>
      <c r="F35" s="236"/>
      <c r="G35" s="236"/>
      <c r="H35" s="236"/>
      <c r="I35" s="236"/>
    </row>
  </sheetData>
  <mergeCells count="24">
    <mergeCell ref="Q8:R8"/>
    <mergeCell ref="S8:T8"/>
    <mergeCell ref="C8:D8"/>
    <mergeCell ref="E8:F8"/>
    <mergeCell ref="E13:F13"/>
    <mergeCell ref="C13:D13"/>
    <mergeCell ref="I13:J13"/>
    <mergeCell ref="G13:H13"/>
    <mergeCell ref="O8:P8"/>
    <mergeCell ref="I8:J8"/>
    <mergeCell ref="K8:L8"/>
    <mergeCell ref="M8:N8"/>
    <mergeCell ref="G8:H8"/>
    <mergeCell ref="C7:H7"/>
    <mergeCell ref="A3:T3"/>
    <mergeCell ref="A4:O4"/>
    <mergeCell ref="O7:T7"/>
    <mergeCell ref="I7:N7"/>
    <mergeCell ref="A13:B13"/>
    <mergeCell ref="S13:T13"/>
    <mergeCell ref="Q13:R13"/>
    <mergeCell ref="O13:P13"/>
    <mergeCell ref="M13:N13"/>
    <mergeCell ref="K13:L13"/>
  </mergeCells>
  <phoneticPr fontId="3"/>
  <pageMargins left="0.98425196850393704" right="0.39370078740157483" top="0.78740157480314965" bottom="0.78740157480314965" header="0.51181102362204722" footer="0.51181102362204722"/>
  <pageSetup paperSize="9" scale="86" orientation="portrait" blackAndWhite="1" horizontalDpi="200" verticalDpi="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8"/>
  <sheetViews>
    <sheetView view="pageBreakPreview" zoomScaleNormal="100" zoomScaleSheetLayoutView="100" workbookViewId="0">
      <selection activeCell="A5" sqref="A5:N5"/>
    </sheetView>
  </sheetViews>
  <sheetFormatPr defaultColWidth="5.875" defaultRowHeight="14.25"/>
  <cols>
    <col min="1" max="13" width="5.875" style="114" customWidth="1"/>
    <col min="14" max="14" width="6.75" style="114" customWidth="1"/>
    <col min="15" max="16384" width="5.875" style="114"/>
  </cols>
  <sheetData>
    <row r="1" spans="1:14">
      <c r="N1" s="138" t="s">
        <v>556</v>
      </c>
    </row>
    <row r="5" spans="1:14" ht="28.5">
      <c r="A5" s="921" t="s">
        <v>557</v>
      </c>
      <c r="B5" s="921"/>
      <c r="C5" s="921"/>
      <c r="D5" s="921"/>
      <c r="E5" s="921"/>
      <c r="F5" s="921"/>
      <c r="G5" s="921"/>
      <c r="H5" s="921"/>
      <c r="I5" s="921"/>
      <c r="J5" s="921"/>
      <c r="K5" s="921"/>
      <c r="L5" s="921"/>
      <c r="M5" s="921"/>
      <c r="N5" s="921"/>
    </row>
    <row r="9" spans="1:14" ht="14.25" customHeight="1">
      <c r="F9" s="114" t="s">
        <v>558</v>
      </c>
    </row>
    <row r="10" spans="1:14" ht="14.25" customHeight="1"/>
    <row r="11" spans="1:14" ht="14.25" customHeight="1">
      <c r="F11" s="114" t="s">
        <v>533</v>
      </c>
      <c r="H11" s="447">
        <f>入力シート!C39</f>
        <v>0</v>
      </c>
      <c r="J11" s="142"/>
      <c r="K11" s="142"/>
    </row>
    <row r="12" spans="1:14" ht="14.25" customHeight="1">
      <c r="H12" s="142"/>
      <c r="I12" s="142"/>
      <c r="J12" s="142"/>
      <c r="K12" s="142"/>
    </row>
    <row r="13" spans="1:14" ht="14.25" customHeight="1">
      <c r="F13" s="114" t="s">
        <v>483</v>
      </c>
      <c r="G13" s="142"/>
      <c r="H13" s="713">
        <f>入力シート!C36</f>
        <v>0</v>
      </c>
      <c r="I13" s="714"/>
      <c r="J13" s="714">
        <f>入力シート!C38</f>
        <v>0</v>
      </c>
    </row>
    <row r="14" spans="1:14" ht="14.25" customHeight="1">
      <c r="G14" s="142"/>
      <c r="H14" s="447"/>
      <c r="I14" s="447"/>
      <c r="J14" s="447"/>
    </row>
    <row r="15" spans="1:14" ht="14.25" customHeight="1">
      <c r="F15" s="114" t="s">
        <v>534</v>
      </c>
      <c r="H15" s="447">
        <f>入力シート!C35</f>
        <v>0</v>
      </c>
      <c r="I15" s="447"/>
      <c r="J15" s="447">
        <f>入力シート!C37</f>
        <v>0</v>
      </c>
    </row>
    <row r="16" spans="1:14" ht="14.25" customHeight="1">
      <c r="H16" s="141"/>
      <c r="I16" s="141"/>
      <c r="J16" s="141"/>
    </row>
    <row r="17" spans="1:13" ht="14.25" customHeight="1">
      <c r="G17" s="144" t="s">
        <v>562</v>
      </c>
      <c r="H17" s="930" t="str">
        <f>入力シート!E46</f>
        <v>//</v>
      </c>
      <c r="I17" s="930"/>
      <c r="J17" s="930"/>
      <c r="K17" s="144" t="s">
        <v>561</v>
      </c>
      <c r="M17" s="145"/>
    </row>
    <row r="18" spans="1:13" ht="14.25" customHeight="1"/>
    <row r="19" spans="1:13" ht="14.25" customHeight="1">
      <c r="G19" s="142"/>
    </row>
    <row r="20" spans="1:13" ht="14.25" customHeight="1"/>
    <row r="21" spans="1:13" ht="14.25" customHeight="1">
      <c r="A21" s="114" t="s">
        <v>559</v>
      </c>
      <c r="C21" s="141" t="str">
        <f>入力シート!C1</f>
        <v>令和4年7月10日執行参議院青森県選挙区選出議員選挙</v>
      </c>
    </row>
    <row r="22" spans="1:13" ht="14.25" customHeight="1">
      <c r="C22" s="141"/>
    </row>
    <row r="23" spans="1:13" ht="14.25" customHeight="1">
      <c r="G23" s="142"/>
      <c r="J23" s="142"/>
    </row>
    <row r="24" spans="1:13" ht="14.25" customHeight="1">
      <c r="A24" s="114" t="s">
        <v>560</v>
      </c>
      <c r="F24" s="280" t="s">
        <v>724</v>
      </c>
      <c r="G24" s="142"/>
      <c r="J24" s="142"/>
    </row>
    <row r="25" spans="1:13" ht="14.25" customHeight="1">
      <c r="G25" s="142"/>
      <c r="J25" s="142"/>
    </row>
    <row r="27" spans="1:13" ht="21" customHeight="1">
      <c r="A27" s="114" t="s">
        <v>563</v>
      </c>
    </row>
    <row r="30" spans="1:13">
      <c r="B30" s="929" t="str">
        <f>入力シート!E33</f>
        <v>令和-118年1月0日</v>
      </c>
      <c r="C30" s="929"/>
      <c r="D30" s="929"/>
      <c r="E30" s="929"/>
    </row>
    <row r="33" spans="1:14">
      <c r="B33" s="289" t="s">
        <v>722</v>
      </c>
      <c r="J33" s="141">
        <f>入力シート!C29</f>
        <v>0</v>
      </c>
      <c r="N33" s="114" t="s">
        <v>564</v>
      </c>
    </row>
    <row r="35" spans="1:14" ht="21">
      <c r="D35" s="133"/>
      <c r="E35" s="133"/>
      <c r="F35" s="134" t="s">
        <v>534</v>
      </c>
      <c r="G35" s="133"/>
      <c r="I35" s="927">
        <f>入力シート!C8</f>
        <v>0</v>
      </c>
      <c r="J35" s="927"/>
      <c r="K35" s="928">
        <f>入力シート!C10</f>
        <v>0</v>
      </c>
      <c r="L35" s="928"/>
    </row>
    <row r="36" spans="1:14" ht="21">
      <c r="D36" s="133"/>
      <c r="E36" s="133"/>
      <c r="F36" s="134"/>
      <c r="G36" s="133"/>
      <c r="I36" s="135"/>
      <c r="J36" s="135"/>
      <c r="K36" s="136"/>
      <c r="L36" s="136"/>
    </row>
    <row r="37" spans="1:14" ht="21">
      <c r="D37" s="133"/>
      <c r="E37" s="133"/>
      <c r="F37" s="134"/>
      <c r="G37" s="133"/>
      <c r="I37" s="135"/>
      <c r="J37" s="135"/>
      <c r="K37" s="136"/>
      <c r="L37" s="136"/>
    </row>
    <row r="38" spans="1:14" ht="21">
      <c r="D38" s="133"/>
      <c r="E38" s="133"/>
      <c r="F38" s="134"/>
      <c r="G38" s="133"/>
      <c r="I38" s="135"/>
      <c r="J38" s="135"/>
      <c r="K38" s="136"/>
      <c r="L38" s="136"/>
    </row>
    <row r="39" spans="1:14">
      <c r="A39" s="137"/>
    </row>
    <row r="40" spans="1:14">
      <c r="A40" s="289" t="s">
        <v>1327</v>
      </c>
      <c r="K40" s="157"/>
      <c r="L40" s="157"/>
      <c r="M40" s="138"/>
    </row>
    <row r="45" spans="1:14">
      <c r="A45" s="289" t="s">
        <v>1333</v>
      </c>
    </row>
    <row r="46" spans="1:14">
      <c r="A46" s="289" t="s">
        <v>1334</v>
      </c>
    </row>
    <row r="47" spans="1:14">
      <c r="A47" s="289" t="s">
        <v>1342</v>
      </c>
    </row>
    <row r="48" spans="1:14">
      <c r="A48" s="289" t="s">
        <v>1343</v>
      </c>
    </row>
  </sheetData>
  <mergeCells count="5">
    <mergeCell ref="A5:N5"/>
    <mergeCell ref="I35:J35"/>
    <mergeCell ref="K35:L35"/>
    <mergeCell ref="B30:E30"/>
    <mergeCell ref="H17:J17"/>
  </mergeCells>
  <phoneticPr fontId="3"/>
  <pageMargins left="0.78700000000000003" right="0.78700000000000003" top="0.98399999999999999" bottom="0.98399999999999999" header="0.51200000000000001" footer="0.51200000000000001"/>
  <pageSetup paperSize="9" orientation="portrait" horizontalDpi="200" verticalDpi="200"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T55"/>
  <sheetViews>
    <sheetView view="pageBreakPreview" zoomScaleNormal="100" zoomScaleSheetLayoutView="100" workbookViewId="0">
      <selection activeCell="W37" sqref="W37"/>
    </sheetView>
  </sheetViews>
  <sheetFormatPr defaultColWidth="5.875" defaultRowHeight="14.25"/>
  <cols>
    <col min="1" max="16384" width="5.875" style="114"/>
  </cols>
  <sheetData>
    <row r="1" spans="1:20">
      <c r="Q1" s="138" t="s">
        <v>135</v>
      </c>
    </row>
    <row r="2" spans="1:20">
      <c r="P2" s="138"/>
    </row>
    <row r="3" spans="1:20">
      <c r="A3" s="157"/>
      <c r="B3" s="157"/>
      <c r="C3" s="157"/>
      <c r="D3" s="157"/>
      <c r="E3" s="157"/>
      <c r="F3" s="157"/>
      <c r="G3" s="157"/>
      <c r="H3" s="157"/>
      <c r="I3" s="157"/>
      <c r="J3" s="157"/>
      <c r="K3" s="157"/>
      <c r="L3" s="157"/>
      <c r="M3" s="157"/>
      <c r="N3" s="197"/>
      <c r="O3" s="198"/>
      <c r="P3" s="157"/>
      <c r="Q3" s="157"/>
      <c r="R3" s="157"/>
      <c r="S3" s="157"/>
      <c r="T3" s="157"/>
    </row>
    <row r="4" spans="1:20">
      <c r="N4" s="1578" t="s">
        <v>136</v>
      </c>
      <c r="O4" s="1521"/>
      <c r="P4" s="138"/>
    </row>
    <row r="5" spans="1:20">
      <c r="N5" s="1578" t="s">
        <v>137</v>
      </c>
      <c r="O5" s="1521"/>
      <c r="P5" s="138"/>
    </row>
    <row r="6" spans="1:20">
      <c r="N6" s="182"/>
      <c r="O6" s="183"/>
    </row>
    <row r="7" spans="1:20" ht="28.5">
      <c r="A7" s="921" t="s">
        <v>114</v>
      </c>
      <c r="B7" s="921"/>
      <c r="C7" s="921"/>
      <c r="D7" s="921"/>
      <c r="E7" s="921"/>
      <c r="F7" s="921"/>
      <c r="G7" s="921"/>
      <c r="H7" s="921"/>
      <c r="I7" s="921"/>
      <c r="J7" s="921"/>
      <c r="K7" s="921"/>
      <c r="L7" s="921"/>
      <c r="M7" s="921"/>
      <c r="N7" s="921"/>
      <c r="O7" s="921"/>
      <c r="P7" s="921"/>
      <c r="Q7" s="921"/>
    </row>
    <row r="10" spans="1:20">
      <c r="A10" s="295" t="s">
        <v>1012</v>
      </c>
      <c r="B10" s="152"/>
      <c r="C10" s="152"/>
      <c r="D10" s="152"/>
      <c r="E10" s="152"/>
      <c r="F10" s="152"/>
      <c r="G10" s="152"/>
      <c r="H10" s="152"/>
      <c r="I10" s="280" t="str">
        <f>入力シート!E11</f>
        <v/>
      </c>
      <c r="J10" s="152"/>
      <c r="K10" s="152"/>
      <c r="L10" s="295" t="s">
        <v>1013</v>
      </c>
      <c r="M10" s="152"/>
      <c r="N10" s="152"/>
      <c r="O10" s="152"/>
    </row>
    <row r="11" spans="1:20">
      <c r="A11" s="295" t="s">
        <v>1003</v>
      </c>
      <c r="B11" s="152"/>
      <c r="C11" s="152"/>
      <c r="D11" s="392"/>
      <c r="E11" s="392"/>
      <c r="F11" s="392"/>
      <c r="G11" s="392"/>
      <c r="H11" s="392"/>
      <c r="I11" s="392"/>
      <c r="J11" s="392"/>
      <c r="K11" s="152"/>
      <c r="L11" s="152"/>
      <c r="M11" s="152"/>
      <c r="N11" s="152"/>
      <c r="O11" s="152"/>
    </row>
    <row r="12" spans="1:20">
      <c r="A12" s="295" t="s">
        <v>1004</v>
      </c>
      <c r="B12" s="152"/>
      <c r="C12" s="152"/>
      <c r="D12" s="152"/>
      <c r="E12" s="152"/>
      <c r="F12" s="152"/>
      <c r="G12" s="152"/>
      <c r="H12" s="152"/>
      <c r="I12" s="152"/>
      <c r="J12" s="152"/>
      <c r="K12" s="152"/>
      <c r="L12" s="152"/>
      <c r="M12" s="152"/>
      <c r="N12" s="152"/>
      <c r="O12" s="152"/>
    </row>
    <row r="15" spans="1:20">
      <c r="A15" s="114" t="s">
        <v>115</v>
      </c>
    </row>
    <row r="16" spans="1:20">
      <c r="A16" s="114" t="s">
        <v>116</v>
      </c>
    </row>
    <row r="18" spans="1:12">
      <c r="A18" s="114" t="s">
        <v>117</v>
      </c>
    </row>
    <row r="20" spans="1:12">
      <c r="A20" s="114" t="s">
        <v>118</v>
      </c>
    </row>
    <row r="22" spans="1:12">
      <c r="A22" s="114" t="s">
        <v>119</v>
      </c>
    </row>
    <row r="23" spans="1:12">
      <c r="A23" s="303" t="s">
        <v>1527</v>
      </c>
      <c r="B23" s="143"/>
      <c r="C23" s="143"/>
      <c r="D23" s="143"/>
      <c r="E23" s="143"/>
      <c r="F23" s="143"/>
      <c r="G23" s="143"/>
      <c r="H23" s="143"/>
    </row>
    <row r="24" spans="1:12">
      <c r="A24" s="303" t="s">
        <v>1528</v>
      </c>
      <c r="B24" s="143"/>
      <c r="C24" s="143"/>
      <c r="D24" s="143"/>
      <c r="E24" s="143"/>
      <c r="F24" s="143"/>
      <c r="G24" s="143"/>
      <c r="H24" s="143"/>
    </row>
    <row r="26" spans="1:12">
      <c r="A26" s="143" t="s">
        <v>120</v>
      </c>
      <c r="B26" s="143"/>
      <c r="C26" s="143"/>
      <c r="D26" s="143"/>
      <c r="E26" s="143"/>
      <c r="F26" s="143"/>
      <c r="G26" s="143"/>
      <c r="H26" s="143"/>
      <c r="I26" s="143"/>
      <c r="J26" s="143"/>
      <c r="K26" s="143"/>
      <c r="L26" s="143"/>
    </row>
    <row r="28" spans="1:12">
      <c r="A28" s="114" t="s">
        <v>121</v>
      </c>
    </row>
    <row r="29" spans="1:12">
      <c r="A29" s="114" t="s">
        <v>125</v>
      </c>
    </row>
    <row r="30" spans="1:12">
      <c r="A30" s="114" t="s">
        <v>126</v>
      </c>
    </row>
    <row r="32" spans="1:12">
      <c r="A32" s="114" t="s">
        <v>122</v>
      </c>
    </row>
    <row r="33" spans="1:10">
      <c r="A33" s="114" t="s">
        <v>127</v>
      </c>
    </row>
    <row r="34" spans="1:10">
      <c r="A34" s="114" t="s">
        <v>128</v>
      </c>
    </row>
    <row r="35" spans="1:10">
      <c r="A35" s="114" t="s">
        <v>129</v>
      </c>
    </row>
    <row r="36" spans="1:10">
      <c r="A36" s="114" t="s">
        <v>130</v>
      </c>
    </row>
    <row r="37" spans="1:10">
      <c r="A37" s="114" t="s">
        <v>131</v>
      </c>
    </row>
    <row r="38" spans="1:10">
      <c r="A38" s="114" t="s">
        <v>138</v>
      </c>
    </row>
    <row r="40" spans="1:10">
      <c r="A40" s="303" t="s">
        <v>1529</v>
      </c>
      <c r="B40" s="143"/>
      <c r="C40" s="143"/>
      <c r="D40" s="143"/>
      <c r="E40" s="143"/>
    </row>
    <row r="42" spans="1:10">
      <c r="A42" s="114" t="s">
        <v>123</v>
      </c>
      <c r="E42" s="141">
        <f>入力シート!C22</f>
        <v>0</v>
      </c>
    </row>
    <row r="44" spans="1:10">
      <c r="C44" s="289" t="s">
        <v>728</v>
      </c>
    </row>
    <row r="46" spans="1:10">
      <c r="C46" s="114" t="s">
        <v>134</v>
      </c>
      <c r="F46" s="144">
        <f>入力シート!C8</f>
        <v>0</v>
      </c>
      <c r="G46" s="141"/>
      <c r="H46" s="141">
        <f>入力シート!C10</f>
        <v>0</v>
      </c>
      <c r="J46" s="138" t="s">
        <v>513</v>
      </c>
    </row>
    <row r="47" spans="1:10">
      <c r="F47" s="138"/>
      <c r="J47" s="138"/>
    </row>
    <row r="48" spans="1:10">
      <c r="F48" s="138"/>
      <c r="J48" s="138"/>
    </row>
    <row r="50" spans="1:10">
      <c r="A50" s="114" t="s">
        <v>124</v>
      </c>
      <c r="E50" s="143"/>
      <c r="F50" s="143"/>
      <c r="G50" s="143"/>
      <c r="H50" s="143"/>
      <c r="I50" s="143"/>
    </row>
    <row r="51" spans="1:10">
      <c r="E51" s="143"/>
      <c r="F51" s="143"/>
      <c r="G51" s="143"/>
      <c r="H51" s="143"/>
      <c r="I51" s="143"/>
    </row>
    <row r="52" spans="1:10">
      <c r="C52" s="114" t="s">
        <v>133</v>
      </c>
      <c r="E52" s="143"/>
      <c r="F52" s="143"/>
      <c r="G52" s="143"/>
      <c r="H52" s="143"/>
      <c r="I52" s="143"/>
      <c r="J52" s="138" t="s">
        <v>513</v>
      </c>
    </row>
    <row r="53" spans="1:10">
      <c r="E53" s="143"/>
      <c r="F53" s="143"/>
      <c r="G53" s="143"/>
      <c r="H53" s="143"/>
      <c r="I53" s="143"/>
      <c r="J53" s="138"/>
    </row>
    <row r="54" spans="1:10">
      <c r="E54" s="143"/>
      <c r="F54" s="143"/>
      <c r="G54" s="143"/>
      <c r="H54" s="143"/>
      <c r="I54" s="143"/>
    </row>
    <row r="55" spans="1:10">
      <c r="C55" s="114" t="s">
        <v>132</v>
      </c>
      <c r="E55" s="143"/>
      <c r="F55" s="143"/>
      <c r="G55" s="143"/>
      <c r="H55" s="143"/>
      <c r="I55" s="143"/>
      <c r="J55" s="138" t="s">
        <v>513</v>
      </c>
    </row>
  </sheetData>
  <mergeCells count="3">
    <mergeCell ref="N4:O4"/>
    <mergeCell ref="N5:O5"/>
    <mergeCell ref="A7:Q7"/>
  </mergeCells>
  <phoneticPr fontId="3"/>
  <pageMargins left="0.70866141732283472" right="0.31496062992125984" top="0.74803149606299213" bottom="0.74803149606299213" header="0.31496062992125984" footer="0.31496062992125984"/>
  <pageSetup paperSize="9" scale="93" orientation="portrait" blackAndWhite="1"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T54"/>
  <sheetViews>
    <sheetView view="pageBreakPreview" zoomScaleNormal="100" zoomScaleSheetLayoutView="100" workbookViewId="0">
      <selection activeCell="N38" sqref="N38"/>
    </sheetView>
  </sheetViews>
  <sheetFormatPr defaultColWidth="5.875" defaultRowHeight="14.25"/>
  <cols>
    <col min="1" max="16384" width="5.875" style="114"/>
  </cols>
  <sheetData>
    <row r="1" spans="1:20">
      <c r="P1" s="138" t="s">
        <v>257</v>
      </c>
    </row>
    <row r="2" spans="1:20">
      <c r="P2" s="138"/>
    </row>
    <row r="3" spans="1:20">
      <c r="A3" s="157"/>
      <c r="B3" s="157"/>
      <c r="C3" s="157"/>
      <c r="D3" s="157"/>
      <c r="E3" s="157"/>
      <c r="F3" s="157"/>
      <c r="G3" s="157"/>
      <c r="H3" s="157"/>
      <c r="I3" s="157"/>
      <c r="J3" s="157"/>
      <c r="K3" s="157"/>
      <c r="L3" s="157"/>
      <c r="M3" s="157"/>
      <c r="N3" s="157"/>
      <c r="O3" s="157"/>
      <c r="P3" s="157"/>
      <c r="Q3" s="157"/>
      <c r="R3" s="157"/>
      <c r="S3" s="157"/>
      <c r="T3" s="157"/>
    </row>
    <row r="4" spans="1:20">
      <c r="N4" s="116"/>
      <c r="O4" s="116"/>
      <c r="P4" s="138"/>
    </row>
    <row r="5" spans="1:20">
      <c r="N5" s="116"/>
      <c r="O5" s="116"/>
      <c r="P5" s="138"/>
    </row>
    <row r="6" spans="1:20">
      <c r="N6" s="116"/>
      <c r="O6" s="116"/>
    </row>
    <row r="7" spans="1:20" ht="28.5">
      <c r="A7" s="921" t="s">
        <v>139</v>
      </c>
      <c r="B7" s="921"/>
      <c r="C7" s="921"/>
      <c r="D7" s="921"/>
      <c r="E7" s="921"/>
      <c r="F7" s="921"/>
      <c r="G7" s="921"/>
      <c r="H7" s="921"/>
      <c r="I7" s="921"/>
      <c r="J7" s="921"/>
      <c r="K7" s="921"/>
      <c r="L7" s="921"/>
      <c r="M7" s="921"/>
      <c r="N7" s="921"/>
      <c r="O7" s="921"/>
      <c r="P7" s="921"/>
    </row>
    <row r="10" spans="1:20">
      <c r="A10" s="295" t="s">
        <v>1012</v>
      </c>
      <c r="B10" s="152"/>
      <c r="C10" s="152"/>
      <c r="D10" s="152"/>
      <c r="E10" s="152"/>
      <c r="F10" s="152"/>
      <c r="G10" s="152"/>
      <c r="H10" s="152"/>
      <c r="I10" s="280" t="str">
        <f>入力シート!E11</f>
        <v/>
      </c>
      <c r="J10" s="152"/>
      <c r="K10" s="152"/>
      <c r="L10" s="295" t="s">
        <v>1013</v>
      </c>
      <c r="M10" s="152"/>
      <c r="N10" s="152"/>
      <c r="O10" s="152"/>
    </row>
    <row r="11" spans="1:20">
      <c r="A11" s="295" t="s">
        <v>1003</v>
      </c>
      <c r="B11" s="152"/>
      <c r="C11" s="152"/>
      <c r="D11" s="392"/>
      <c r="E11" s="392"/>
      <c r="F11" s="392"/>
      <c r="G11" s="392"/>
      <c r="H11" s="392"/>
      <c r="I11" s="392"/>
      <c r="J11" s="392"/>
    </row>
    <row r="12" spans="1:20">
      <c r="A12" s="295" t="s">
        <v>1530</v>
      </c>
    </row>
    <row r="14" spans="1:20">
      <c r="A14" s="114" t="s">
        <v>115</v>
      </c>
    </row>
    <row r="15" spans="1:20">
      <c r="A15" s="114" t="s">
        <v>116</v>
      </c>
    </row>
    <row r="17" spans="1:12">
      <c r="A17" s="114" t="s">
        <v>117</v>
      </c>
    </row>
    <row r="19" spans="1:12">
      <c r="A19" s="114" t="s">
        <v>118</v>
      </c>
    </row>
    <row r="21" spans="1:12">
      <c r="A21" s="114" t="s">
        <v>119</v>
      </c>
    </row>
    <row r="22" spans="1:12">
      <c r="A22" s="289" t="s">
        <v>1527</v>
      </c>
      <c r="B22" s="143"/>
      <c r="C22" s="143"/>
      <c r="D22" s="143"/>
      <c r="E22" s="143"/>
      <c r="F22" s="143"/>
      <c r="G22" s="143"/>
      <c r="H22" s="143"/>
    </row>
    <row r="23" spans="1:12">
      <c r="A23" s="289" t="s">
        <v>1528</v>
      </c>
      <c r="B23" s="143"/>
      <c r="C23" s="143"/>
      <c r="D23" s="143"/>
      <c r="E23" s="143"/>
      <c r="F23" s="143"/>
      <c r="G23" s="143"/>
      <c r="H23" s="143"/>
    </row>
    <row r="25" spans="1:12">
      <c r="A25" s="114" t="s">
        <v>120</v>
      </c>
      <c r="D25" s="143"/>
      <c r="E25" s="143"/>
      <c r="F25" s="143"/>
      <c r="G25" s="143"/>
      <c r="H25" s="143"/>
      <c r="I25" s="143"/>
      <c r="J25" s="143"/>
      <c r="K25" s="143"/>
      <c r="L25" s="143"/>
    </row>
    <row r="27" spans="1:12">
      <c r="A27" s="114" t="s">
        <v>121</v>
      </c>
    </row>
    <row r="28" spans="1:12">
      <c r="A28" s="114" t="s">
        <v>125</v>
      </c>
    </row>
    <row r="29" spans="1:12">
      <c r="A29" s="114" t="s">
        <v>126</v>
      </c>
    </row>
    <row r="31" spans="1:12">
      <c r="A31" s="114" t="s">
        <v>122</v>
      </c>
    </row>
    <row r="32" spans="1:12">
      <c r="A32" s="114" t="s">
        <v>127</v>
      </c>
    </row>
    <row r="33" spans="1:10">
      <c r="A33" s="114" t="s">
        <v>128</v>
      </c>
    </row>
    <row r="34" spans="1:10">
      <c r="A34" s="114" t="s">
        <v>129</v>
      </c>
    </row>
    <row r="35" spans="1:10">
      <c r="A35" s="114" t="s">
        <v>130</v>
      </c>
    </row>
    <row r="36" spans="1:10">
      <c r="A36" s="114" t="s">
        <v>131</v>
      </c>
    </row>
    <row r="37" spans="1:10">
      <c r="A37" s="114" t="s">
        <v>138</v>
      </c>
    </row>
    <row r="39" spans="1:10">
      <c r="A39" s="303" t="s">
        <v>1529</v>
      </c>
      <c r="B39" s="143"/>
      <c r="C39" s="143"/>
      <c r="D39" s="143"/>
      <c r="E39" s="143"/>
      <c r="F39" s="143"/>
      <c r="G39" s="143"/>
      <c r="H39" s="143"/>
    </row>
    <row r="41" spans="1:10">
      <c r="A41" s="114" t="s">
        <v>123</v>
      </c>
      <c r="E41" s="141">
        <f>入力シート!C22</f>
        <v>0</v>
      </c>
    </row>
    <row r="43" spans="1:10">
      <c r="C43" s="289" t="s">
        <v>1005</v>
      </c>
    </row>
    <row r="45" spans="1:10">
      <c r="C45" s="114" t="s">
        <v>134</v>
      </c>
      <c r="F45" s="144">
        <f>入力シート!C8</f>
        <v>0</v>
      </c>
      <c r="G45" s="141"/>
      <c r="H45" s="141">
        <f>入力シート!C10</f>
        <v>0</v>
      </c>
      <c r="J45" s="138" t="s">
        <v>513</v>
      </c>
    </row>
    <row r="46" spans="1:10">
      <c r="F46" s="138"/>
      <c r="J46" s="138"/>
    </row>
    <row r="47" spans="1:10">
      <c r="F47" s="138"/>
      <c r="J47" s="138"/>
    </row>
    <row r="49" spans="1:10">
      <c r="A49" s="114" t="s">
        <v>124</v>
      </c>
      <c r="E49" s="143"/>
      <c r="F49" s="143"/>
      <c r="G49" s="143"/>
      <c r="H49" s="143"/>
      <c r="I49" s="143"/>
    </row>
    <row r="50" spans="1:10">
      <c r="E50" s="143"/>
      <c r="F50" s="143"/>
      <c r="G50" s="143"/>
      <c r="H50" s="143"/>
      <c r="I50" s="143"/>
    </row>
    <row r="51" spans="1:10">
      <c r="C51" s="114" t="s">
        <v>133</v>
      </c>
      <c r="E51" s="143"/>
      <c r="F51" s="143"/>
      <c r="G51" s="143"/>
      <c r="H51" s="143"/>
      <c r="I51" s="143"/>
      <c r="J51" s="138" t="s">
        <v>513</v>
      </c>
    </row>
    <row r="52" spans="1:10">
      <c r="E52" s="143"/>
      <c r="F52" s="143"/>
      <c r="G52" s="143"/>
      <c r="H52" s="143"/>
      <c r="I52" s="143"/>
      <c r="J52" s="138"/>
    </row>
    <row r="53" spans="1:10">
      <c r="E53" s="143"/>
      <c r="F53" s="143"/>
      <c r="G53" s="143"/>
      <c r="H53" s="143"/>
      <c r="I53" s="143"/>
    </row>
    <row r="54" spans="1:10">
      <c r="C54" s="114" t="s">
        <v>132</v>
      </c>
      <c r="E54" s="143"/>
      <c r="F54" s="143"/>
      <c r="G54" s="143"/>
      <c r="H54" s="143"/>
      <c r="I54" s="143"/>
      <c r="J54" s="138" t="s">
        <v>513</v>
      </c>
    </row>
  </sheetData>
  <mergeCells count="1">
    <mergeCell ref="A7:P7"/>
  </mergeCells>
  <phoneticPr fontId="3"/>
  <pageMargins left="0.70866141732283472" right="0.31496062992125984" top="0.74803149606299213" bottom="0.74803149606299213" header="0.31496062992125984" footer="0.31496062992125984"/>
  <pageSetup paperSize="9" scale="99" orientation="portrait" blackAndWhite="1"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T51"/>
  <sheetViews>
    <sheetView view="pageBreakPreview" zoomScaleNormal="100" zoomScaleSheetLayoutView="100" workbookViewId="0">
      <selection activeCell="T27" sqref="T27"/>
    </sheetView>
  </sheetViews>
  <sheetFormatPr defaultColWidth="5.875" defaultRowHeight="14.25"/>
  <cols>
    <col min="1" max="16384" width="5.875" style="114"/>
  </cols>
  <sheetData>
    <row r="1" spans="1:20">
      <c r="P1" s="138" t="s">
        <v>258</v>
      </c>
    </row>
    <row r="2" spans="1:20">
      <c r="P2" s="138"/>
    </row>
    <row r="3" spans="1:20">
      <c r="A3" s="920"/>
      <c r="B3" s="920"/>
      <c r="C3" s="920"/>
      <c r="D3" s="920"/>
      <c r="E3" s="920"/>
      <c r="F3" s="920"/>
      <c r="G3" s="920"/>
      <c r="H3" s="920"/>
      <c r="I3" s="920"/>
      <c r="J3" s="920"/>
      <c r="K3" s="920"/>
      <c r="L3" s="920"/>
      <c r="M3" s="920"/>
      <c r="N3" s="920"/>
      <c r="O3" s="920"/>
      <c r="P3" s="157"/>
      <c r="Q3" s="157"/>
      <c r="R3" s="157"/>
      <c r="S3" s="157"/>
      <c r="T3" s="157"/>
    </row>
    <row r="4" spans="1:20">
      <c r="N4" s="194"/>
      <c r="O4" s="194"/>
      <c r="P4" s="138"/>
    </row>
    <row r="5" spans="1:20">
      <c r="N5" s="194"/>
      <c r="O5" s="194"/>
      <c r="P5" s="138"/>
    </row>
    <row r="6" spans="1:20">
      <c r="N6" s="196"/>
      <c r="O6" s="196"/>
    </row>
    <row r="7" spans="1:20" ht="28.5">
      <c r="A7" s="921" t="s">
        <v>140</v>
      </c>
      <c r="B7" s="921"/>
      <c r="C7" s="921"/>
      <c r="D7" s="921"/>
      <c r="E7" s="921"/>
      <c r="F7" s="921"/>
      <c r="G7" s="921"/>
      <c r="H7" s="921"/>
      <c r="I7" s="921"/>
      <c r="J7" s="921"/>
      <c r="K7" s="921"/>
      <c r="L7" s="921"/>
      <c r="M7" s="921"/>
      <c r="N7" s="921"/>
      <c r="O7" s="921"/>
      <c r="P7" s="921"/>
    </row>
    <row r="10" spans="1:20">
      <c r="A10" s="295" t="s">
        <v>1012</v>
      </c>
      <c r="B10" s="152"/>
      <c r="C10" s="152"/>
      <c r="D10" s="152"/>
      <c r="E10" s="152"/>
      <c r="F10" s="152"/>
      <c r="G10" s="152"/>
      <c r="H10" s="152"/>
      <c r="I10" s="280" t="str">
        <f>入力シート!E11</f>
        <v/>
      </c>
      <c r="J10" s="152"/>
      <c r="K10" s="152"/>
      <c r="L10" s="295" t="s">
        <v>1013</v>
      </c>
      <c r="M10" s="152"/>
      <c r="N10" s="152"/>
      <c r="O10" s="152"/>
    </row>
    <row r="11" spans="1:20">
      <c r="A11" s="295" t="s">
        <v>1003</v>
      </c>
      <c r="B11" s="152"/>
      <c r="C11" s="152"/>
      <c r="D11" s="143"/>
      <c r="E11" s="392"/>
      <c r="F11" s="392"/>
      <c r="G11" s="392"/>
      <c r="H11" s="392"/>
      <c r="I11" s="392"/>
      <c r="J11" s="392"/>
    </row>
    <row r="12" spans="1:20">
      <c r="A12" s="295" t="s">
        <v>1006</v>
      </c>
    </row>
    <row r="14" spans="1:20">
      <c r="A14" s="114" t="s">
        <v>141</v>
      </c>
    </row>
    <row r="15" spans="1:20">
      <c r="A15" s="303" t="s">
        <v>1531</v>
      </c>
      <c r="B15" s="143"/>
      <c r="C15" s="143"/>
      <c r="D15" s="143"/>
      <c r="E15" s="143"/>
      <c r="F15" s="143"/>
      <c r="G15" s="143"/>
      <c r="H15" s="143"/>
      <c r="I15" s="143"/>
      <c r="J15" s="143"/>
    </row>
    <row r="17" spans="1:12">
      <c r="A17" s="114" t="s">
        <v>142</v>
      </c>
    </row>
    <row r="18" spans="1:12">
      <c r="A18" s="114" t="s">
        <v>143</v>
      </c>
      <c r="D18" s="143"/>
      <c r="E18" s="143"/>
      <c r="F18" s="143"/>
      <c r="G18" s="143"/>
      <c r="H18" s="143"/>
      <c r="I18" s="143"/>
      <c r="J18" s="143"/>
      <c r="K18" s="143"/>
    </row>
    <row r="19" spans="1:12">
      <c r="D19" s="143"/>
      <c r="E19" s="143"/>
      <c r="F19" s="143"/>
      <c r="G19" s="143"/>
      <c r="H19" s="143"/>
      <c r="I19" s="143"/>
      <c r="J19" s="143"/>
      <c r="K19" s="143"/>
    </row>
    <row r="20" spans="1:12">
      <c r="A20" s="114" t="s">
        <v>144</v>
      </c>
      <c r="D20" s="143"/>
      <c r="E20" s="143"/>
      <c r="F20" s="143"/>
      <c r="G20" s="143"/>
      <c r="H20" s="143"/>
      <c r="I20" s="143"/>
      <c r="J20" s="143"/>
      <c r="K20" s="143"/>
    </row>
    <row r="22" spans="1:12">
      <c r="A22" s="114" t="s">
        <v>145</v>
      </c>
      <c r="G22" s="143"/>
      <c r="H22" s="143"/>
      <c r="I22" s="143"/>
      <c r="J22" s="143"/>
      <c r="K22" s="143"/>
      <c r="L22" s="143"/>
    </row>
    <row r="24" spans="1:12">
      <c r="A24" s="114" t="s">
        <v>146</v>
      </c>
    </row>
    <row r="25" spans="1:12">
      <c r="A25" s="289" t="s">
        <v>1621</v>
      </c>
      <c r="F25" s="143"/>
    </row>
    <row r="26" spans="1:12">
      <c r="A26" s="289" t="s">
        <v>1622</v>
      </c>
    </row>
    <row r="28" spans="1:12">
      <c r="A28" s="114" t="s">
        <v>147</v>
      </c>
    </row>
    <row r="29" spans="1:12">
      <c r="A29" s="289" t="s">
        <v>1623</v>
      </c>
    </row>
    <row r="30" spans="1:12">
      <c r="A30" s="289" t="s">
        <v>1624</v>
      </c>
    </row>
    <row r="31" spans="1:12">
      <c r="A31" s="289" t="s">
        <v>1625</v>
      </c>
    </row>
    <row r="32" spans="1:12">
      <c r="A32" s="289" t="s">
        <v>1626</v>
      </c>
    </row>
    <row r="33" spans="1:10">
      <c r="A33" s="289" t="s">
        <v>1627</v>
      </c>
    </row>
    <row r="34" spans="1:10">
      <c r="A34" s="289" t="s">
        <v>1628</v>
      </c>
    </row>
    <row r="36" spans="1:10">
      <c r="A36" s="303" t="s">
        <v>1529</v>
      </c>
      <c r="B36" s="143"/>
      <c r="C36" s="143"/>
      <c r="D36" s="143"/>
      <c r="E36" s="143"/>
    </row>
    <row r="38" spans="1:10">
      <c r="A38" s="114" t="s">
        <v>123</v>
      </c>
      <c r="E38" s="141">
        <f>入力シート!C22</f>
        <v>0</v>
      </c>
    </row>
    <row r="40" spans="1:10">
      <c r="C40" s="289" t="s">
        <v>1005</v>
      </c>
    </row>
    <row r="42" spans="1:10">
      <c r="C42" s="114" t="s">
        <v>134</v>
      </c>
      <c r="F42" s="144">
        <f>入力シート!C8</f>
        <v>0</v>
      </c>
      <c r="G42" s="141"/>
      <c r="H42" s="141">
        <f>入力シート!C10</f>
        <v>0</v>
      </c>
      <c r="J42" s="138" t="s">
        <v>513</v>
      </c>
    </row>
    <row r="43" spans="1:10">
      <c r="F43" s="138"/>
      <c r="J43" s="138"/>
    </row>
    <row r="44" spans="1:10">
      <c r="F44" s="138"/>
      <c r="J44" s="138"/>
    </row>
    <row r="46" spans="1:10">
      <c r="A46" s="114" t="s">
        <v>124</v>
      </c>
      <c r="E46" s="143"/>
      <c r="F46" s="143"/>
      <c r="G46" s="143"/>
      <c r="H46" s="143"/>
      <c r="I46" s="143"/>
    </row>
    <row r="47" spans="1:10">
      <c r="E47" s="143"/>
      <c r="F47" s="143"/>
      <c r="G47" s="143"/>
      <c r="H47" s="143"/>
      <c r="I47" s="143"/>
    </row>
    <row r="48" spans="1:10">
      <c r="C48" s="114" t="s">
        <v>133</v>
      </c>
      <c r="E48" s="143"/>
      <c r="F48" s="143"/>
      <c r="G48" s="143"/>
      <c r="H48" s="143"/>
      <c r="I48" s="143"/>
      <c r="J48" s="138" t="s">
        <v>513</v>
      </c>
    </row>
    <row r="49" spans="3:10">
      <c r="E49" s="143"/>
      <c r="F49" s="143"/>
      <c r="G49" s="143"/>
      <c r="H49" s="143"/>
      <c r="I49" s="143"/>
      <c r="J49" s="138"/>
    </row>
    <row r="50" spans="3:10">
      <c r="E50" s="143"/>
      <c r="F50" s="143"/>
      <c r="G50" s="143"/>
      <c r="H50" s="143"/>
      <c r="I50" s="143"/>
    </row>
    <row r="51" spans="3:10">
      <c r="C51" s="114" t="s">
        <v>132</v>
      </c>
      <c r="E51" s="143"/>
      <c r="F51" s="143"/>
      <c r="G51" s="143"/>
      <c r="H51" s="143"/>
      <c r="I51" s="143"/>
      <c r="J51" s="138" t="s">
        <v>513</v>
      </c>
    </row>
  </sheetData>
  <mergeCells count="2">
    <mergeCell ref="A7:P7"/>
    <mergeCell ref="A3:O3"/>
  </mergeCells>
  <phoneticPr fontId="3"/>
  <pageMargins left="0.70866141732283472" right="0.31496062992125984" top="0.74803149606299213" bottom="0.74803149606299213" header="0.31496062992125984" footer="0.31496062992125984"/>
  <pageSetup paperSize="9" scale="99" orientation="portrait" blackAndWhite="1"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T48"/>
  <sheetViews>
    <sheetView view="pageBreakPreview" zoomScaleNormal="100" zoomScaleSheetLayoutView="100" workbookViewId="0">
      <selection activeCell="M32" sqref="M32"/>
    </sheetView>
  </sheetViews>
  <sheetFormatPr defaultColWidth="5.875" defaultRowHeight="14.25"/>
  <cols>
    <col min="1" max="16384" width="5.875" style="114"/>
  </cols>
  <sheetData>
    <row r="1" spans="1:20">
      <c r="P1" s="138" t="s">
        <v>259</v>
      </c>
    </row>
    <row r="2" spans="1:20">
      <c r="P2" s="138"/>
    </row>
    <row r="3" spans="1:20">
      <c r="A3" s="157"/>
      <c r="B3" s="157"/>
      <c r="C3" s="157"/>
      <c r="D3" s="157"/>
      <c r="E3" s="157"/>
      <c r="F3" s="157"/>
      <c r="G3" s="157"/>
      <c r="H3" s="157"/>
      <c r="I3" s="157"/>
      <c r="J3" s="157"/>
      <c r="K3" s="157"/>
      <c r="L3" s="157"/>
      <c r="M3" s="157"/>
      <c r="N3" s="197"/>
      <c r="O3" s="198"/>
      <c r="P3" s="157"/>
      <c r="Q3" s="157"/>
      <c r="R3" s="157"/>
      <c r="S3" s="157"/>
      <c r="T3" s="157"/>
    </row>
    <row r="4" spans="1:20">
      <c r="N4" s="1578" t="s">
        <v>136</v>
      </c>
      <c r="O4" s="1521"/>
      <c r="P4" s="138"/>
    </row>
    <row r="5" spans="1:20">
      <c r="N5" s="1578" t="s">
        <v>137</v>
      </c>
      <c r="O5" s="1521"/>
      <c r="P5" s="138"/>
    </row>
    <row r="6" spans="1:20">
      <c r="N6" s="182"/>
      <c r="O6" s="183"/>
    </row>
    <row r="7" spans="1:20" ht="28.5">
      <c r="A7" s="921" t="s">
        <v>148</v>
      </c>
      <c r="B7" s="921"/>
      <c r="C7" s="921"/>
      <c r="D7" s="921"/>
      <c r="E7" s="921"/>
      <c r="F7" s="921"/>
      <c r="G7" s="921"/>
      <c r="H7" s="921"/>
      <c r="I7" s="921"/>
      <c r="J7" s="921"/>
      <c r="K7" s="921"/>
      <c r="L7" s="921"/>
      <c r="M7" s="921"/>
      <c r="N7" s="921"/>
      <c r="O7" s="921"/>
      <c r="P7" s="921"/>
    </row>
    <row r="10" spans="1:20">
      <c r="A10" s="295" t="s">
        <v>1012</v>
      </c>
      <c r="B10" s="152"/>
      <c r="C10" s="152"/>
      <c r="D10" s="152"/>
      <c r="E10" s="152"/>
      <c r="F10" s="152"/>
      <c r="G10" s="152"/>
      <c r="H10" s="152"/>
      <c r="I10" s="280" t="str">
        <f>入力シート!E11</f>
        <v/>
      </c>
      <c r="J10" s="152"/>
      <c r="K10" s="152"/>
      <c r="L10" s="295" t="s">
        <v>1013</v>
      </c>
      <c r="M10" s="152"/>
      <c r="N10" s="152"/>
      <c r="O10" s="152"/>
    </row>
    <row r="11" spans="1:20">
      <c r="A11" s="295" t="s">
        <v>1003</v>
      </c>
      <c r="B11" s="143"/>
      <c r="C11" s="143"/>
      <c r="D11" s="143"/>
      <c r="E11" s="392"/>
      <c r="F11" s="392"/>
      <c r="G11" s="392"/>
      <c r="H11" s="392"/>
      <c r="I11" s="392"/>
      <c r="J11" s="392"/>
    </row>
    <row r="12" spans="1:20">
      <c r="A12" s="295" t="s">
        <v>1007</v>
      </c>
    </row>
    <row r="13" spans="1:20">
      <c r="A13" s="295" t="s">
        <v>1008</v>
      </c>
    </row>
    <row r="15" spans="1:20">
      <c r="A15" s="114" t="s">
        <v>149</v>
      </c>
    </row>
    <row r="16" spans="1:20">
      <c r="A16" s="289" t="s">
        <v>1532</v>
      </c>
      <c r="B16" s="143"/>
      <c r="C16" s="143"/>
      <c r="D16" s="143"/>
      <c r="E16" s="143"/>
      <c r="F16" s="143"/>
      <c r="G16" s="143"/>
      <c r="H16" s="143"/>
    </row>
    <row r="17" spans="1:12">
      <c r="A17" s="289" t="s">
        <v>1533</v>
      </c>
      <c r="B17" s="143"/>
      <c r="C17" s="143"/>
      <c r="D17" s="143"/>
      <c r="E17" s="143"/>
      <c r="F17" s="143"/>
      <c r="G17" s="143"/>
      <c r="H17" s="143"/>
    </row>
    <row r="18" spans="1:12">
      <c r="A18" s="114" t="s">
        <v>150</v>
      </c>
      <c r="B18" s="143"/>
      <c r="C18" s="143"/>
      <c r="D18" s="143"/>
      <c r="E18" s="143"/>
      <c r="F18" s="143"/>
      <c r="G18" s="143"/>
      <c r="H18" s="143"/>
    </row>
    <row r="20" spans="1:12">
      <c r="A20" s="114" t="s">
        <v>151</v>
      </c>
      <c r="D20" s="143"/>
      <c r="E20" s="143"/>
    </row>
    <row r="21" spans="1:12">
      <c r="A21" s="114" t="s">
        <v>152</v>
      </c>
      <c r="D21" s="143"/>
      <c r="E21" s="143"/>
    </row>
    <row r="23" spans="1:12">
      <c r="A23" s="114" t="s">
        <v>153</v>
      </c>
      <c r="F23" s="143"/>
      <c r="G23" s="143"/>
      <c r="H23" s="143"/>
      <c r="I23" s="143"/>
      <c r="J23" s="143"/>
      <c r="K23" s="143"/>
      <c r="L23" s="143"/>
    </row>
    <row r="26" spans="1:12">
      <c r="A26" s="114" t="s">
        <v>154</v>
      </c>
    </row>
    <row r="27" spans="1:12">
      <c r="A27" s="114" t="s">
        <v>127</v>
      </c>
    </row>
    <row r="28" spans="1:12">
      <c r="A28" s="114" t="s">
        <v>128</v>
      </c>
    </row>
    <row r="29" spans="1:12">
      <c r="A29" s="114" t="s">
        <v>129</v>
      </c>
    </row>
    <row r="30" spans="1:12">
      <c r="A30" s="114" t="s">
        <v>130</v>
      </c>
    </row>
    <row r="31" spans="1:12">
      <c r="A31" s="114" t="s">
        <v>131</v>
      </c>
    </row>
    <row r="32" spans="1:12">
      <c r="A32" s="114" t="s">
        <v>138</v>
      </c>
    </row>
    <row r="34" spans="1:10">
      <c r="A34" s="303" t="s">
        <v>1529</v>
      </c>
      <c r="B34" s="143"/>
      <c r="C34" s="143"/>
      <c r="D34" s="143"/>
      <c r="E34" s="143"/>
    </row>
    <row r="36" spans="1:10">
      <c r="A36" s="114" t="s">
        <v>123</v>
      </c>
      <c r="E36" s="141">
        <f>入力シート!C22</f>
        <v>0</v>
      </c>
    </row>
    <row r="38" spans="1:10">
      <c r="C38" s="289" t="s">
        <v>1005</v>
      </c>
    </row>
    <row r="40" spans="1:10">
      <c r="B40" s="114" t="s">
        <v>156</v>
      </c>
      <c r="F40" s="144">
        <f>入力シート!C8</f>
        <v>0</v>
      </c>
      <c r="G40" s="141"/>
      <c r="H40" s="141">
        <f>入力シート!C10</f>
        <v>0</v>
      </c>
      <c r="J40" s="138" t="s">
        <v>513</v>
      </c>
    </row>
    <row r="41" spans="1:10">
      <c r="F41" s="138"/>
      <c r="J41" s="138"/>
    </row>
    <row r="42" spans="1:10">
      <c r="F42" s="138"/>
      <c r="J42" s="138"/>
    </row>
    <row r="44" spans="1:10">
      <c r="A44" s="114" t="s">
        <v>124</v>
      </c>
      <c r="E44" s="143"/>
      <c r="F44" s="143"/>
      <c r="G44" s="143"/>
      <c r="H44" s="143"/>
      <c r="I44" s="143"/>
    </row>
    <row r="45" spans="1:10">
      <c r="E45" s="143"/>
      <c r="F45" s="143"/>
      <c r="G45" s="143"/>
      <c r="H45" s="143"/>
      <c r="I45" s="143"/>
    </row>
    <row r="46" spans="1:10">
      <c r="E46" s="143"/>
      <c r="F46" s="143"/>
      <c r="G46" s="143"/>
      <c r="H46" s="143"/>
      <c r="I46" s="143"/>
    </row>
    <row r="47" spans="1:10">
      <c r="B47" s="114" t="s">
        <v>155</v>
      </c>
      <c r="E47" s="143"/>
      <c r="F47" s="143"/>
      <c r="G47" s="143"/>
      <c r="H47" s="143"/>
      <c r="I47" s="143"/>
      <c r="J47" s="138" t="s">
        <v>513</v>
      </c>
    </row>
    <row r="48" spans="1:10">
      <c r="J48" s="138"/>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T46"/>
  <sheetViews>
    <sheetView view="pageBreakPreview" zoomScaleNormal="100" zoomScaleSheetLayoutView="100" workbookViewId="0">
      <selection activeCell="Q25" sqref="Q25"/>
    </sheetView>
  </sheetViews>
  <sheetFormatPr defaultColWidth="5.875" defaultRowHeight="14.25"/>
  <cols>
    <col min="1" max="16384" width="5.875" style="289"/>
  </cols>
  <sheetData>
    <row r="1" spans="1:20">
      <c r="P1" s="290" t="s">
        <v>227</v>
      </c>
    </row>
    <row r="2" spans="1:20">
      <c r="P2" s="290"/>
    </row>
    <row r="3" spans="1:20">
      <c r="A3" s="293"/>
      <c r="B3" s="293"/>
      <c r="C3" s="293"/>
      <c r="D3" s="293"/>
      <c r="E3" s="293"/>
      <c r="F3" s="293"/>
      <c r="G3" s="293"/>
      <c r="H3" s="293"/>
      <c r="I3" s="293"/>
      <c r="J3" s="293"/>
      <c r="K3" s="293"/>
      <c r="L3" s="293"/>
      <c r="M3" s="293"/>
      <c r="N3" s="723"/>
      <c r="O3" s="725"/>
      <c r="P3" s="293"/>
      <c r="Q3" s="293"/>
      <c r="R3" s="293"/>
      <c r="S3" s="293"/>
      <c r="T3" s="293"/>
    </row>
    <row r="4" spans="1:20">
      <c r="N4" s="1786" t="s">
        <v>136</v>
      </c>
      <c r="O4" s="1279"/>
      <c r="P4" s="290"/>
    </row>
    <row r="5" spans="1:20">
      <c r="N5" s="1786" t="s">
        <v>137</v>
      </c>
      <c r="O5" s="1279"/>
      <c r="P5" s="290"/>
    </row>
    <row r="6" spans="1:20">
      <c r="N6" s="341"/>
      <c r="O6" s="336"/>
    </row>
    <row r="7" spans="1:20" ht="28.5">
      <c r="A7" s="921" t="s">
        <v>973</v>
      </c>
      <c r="B7" s="921"/>
      <c r="C7" s="921"/>
      <c r="D7" s="921"/>
      <c r="E7" s="921"/>
      <c r="F7" s="921"/>
      <c r="G7" s="921"/>
      <c r="H7" s="921"/>
      <c r="I7" s="921"/>
      <c r="J7" s="921"/>
      <c r="K7" s="921"/>
      <c r="L7" s="921"/>
      <c r="M7" s="921"/>
      <c r="N7" s="921"/>
      <c r="O7" s="921"/>
      <c r="P7" s="921"/>
    </row>
    <row r="10" spans="1:20" ht="18" customHeight="1">
      <c r="A10" s="295" t="s">
        <v>1012</v>
      </c>
      <c r="B10" s="152"/>
      <c r="C10" s="152"/>
      <c r="D10" s="152"/>
      <c r="E10" s="152"/>
      <c r="F10" s="152"/>
      <c r="G10" s="152"/>
      <c r="H10" s="152"/>
      <c r="I10" s="280" t="str">
        <f>入力シート!E11</f>
        <v/>
      </c>
      <c r="J10" s="152"/>
      <c r="K10" s="152"/>
      <c r="L10" s="295" t="s">
        <v>1013</v>
      </c>
      <c r="M10" s="152"/>
      <c r="N10" s="152"/>
      <c r="O10" s="152"/>
      <c r="P10" s="114"/>
    </row>
    <row r="11" spans="1:20" ht="18" customHeight="1">
      <c r="A11" s="295" t="s">
        <v>1003</v>
      </c>
      <c r="B11" s="295"/>
      <c r="C11" s="303"/>
      <c r="D11" s="303"/>
      <c r="E11" s="428"/>
      <c r="F11" s="428"/>
      <c r="G11" s="428"/>
      <c r="H11" s="428"/>
      <c r="I11" s="428"/>
      <c r="J11" s="428"/>
    </row>
    <row r="12" spans="1:20">
      <c r="A12" s="295" t="s">
        <v>1009</v>
      </c>
    </row>
    <row r="14" spans="1:20">
      <c r="A14" s="289" t="s">
        <v>223</v>
      </c>
    </row>
    <row r="15" spans="1:20">
      <c r="A15" s="289" t="s">
        <v>974</v>
      </c>
    </row>
    <row r="17" spans="1:8">
      <c r="A17" s="289" t="s">
        <v>151</v>
      </c>
      <c r="D17" s="303"/>
      <c r="E17" s="303"/>
    </row>
    <row r="18" spans="1:8">
      <c r="A18" s="289" t="s">
        <v>225</v>
      </c>
      <c r="C18" s="303"/>
      <c r="D18" s="303"/>
      <c r="E18" s="303"/>
      <c r="F18" s="303"/>
      <c r="G18" s="303"/>
    </row>
    <row r="20" spans="1:8">
      <c r="A20" s="289" t="s">
        <v>226</v>
      </c>
    </row>
    <row r="21" spans="1:8">
      <c r="A21" s="303" t="s">
        <v>1534</v>
      </c>
      <c r="B21" s="303"/>
      <c r="C21" s="303"/>
      <c r="D21" s="303"/>
      <c r="E21" s="303"/>
    </row>
    <row r="23" spans="1:8">
      <c r="A23" s="289" t="s">
        <v>975</v>
      </c>
    </row>
    <row r="24" spans="1:8">
      <c r="A24" s="289" t="s">
        <v>1623</v>
      </c>
    </row>
    <row r="25" spans="1:8">
      <c r="A25" s="289" t="s">
        <v>1624</v>
      </c>
    </row>
    <row r="26" spans="1:8">
      <c r="A26" s="289" t="s">
        <v>1625</v>
      </c>
    </row>
    <row r="27" spans="1:8">
      <c r="A27" s="289" t="s">
        <v>1626</v>
      </c>
    </row>
    <row r="28" spans="1:8">
      <c r="A28" s="289" t="s">
        <v>1627</v>
      </c>
    </row>
    <row r="29" spans="1:8">
      <c r="A29" s="289" t="s">
        <v>1628</v>
      </c>
    </row>
    <row r="31" spans="1:8">
      <c r="A31" s="303" t="s">
        <v>1529</v>
      </c>
      <c r="B31" s="303"/>
      <c r="C31" s="303"/>
      <c r="D31" s="303"/>
      <c r="E31" s="303"/>
      <c r="F31" s="303"/>
      <c r="G31" s="303"/>
      <c r="H31" s="303"/>
    </row>
    <row r="33" spans="1:10">
      <c r="A33" s="289" t="s">
        <v>123</v>
      </c>
      <c r="E33" s="280">
        <f>入力シート!C22</f>
        <v>0</v>
      </c>
    </row>
    <row r="35" spans="1:10">
      <c r="B35" s="293"/>
      <c r="C35" s="289" t="s">
        <v>1005</v>
      </c>
      <c r="D35" s="293"/>
      <c r="E35" s="293"/>
      <c r="F35" s="293"/>
      <c r="G35" s="293"/>
      <c r="H35" s="295"/>
      <c r="I35"/>
    </row>
    <row r="37" spans="1:10">
      <c r="C37" s="289" t="s">
        <v>134</v>
      </c>
      <c r="F37" s="648">
        <f>入力シート!C8</f>
        <v>0</v>
      </c>
      <c r="G37" s="280"/>
      <c r="H37" s="280">
        <f>入力シート!C10</f>
        <v>0</v>
      </c>
      <c r="J37" s="290" t="s">
        <v>513</v>
      </c>
    </row>
    <row r="38" spans="1:10">
      <c r="F38" s="290"/>
      <c r="J38" s="290"/>
    </row>
    <row r="39" spans="1:10">
      <c r="F39" s="290"/>
      <c r="J39" s="290"/>
    </row>
    <row r="41" spans="1:10">
      <c r="A41" s="289" t="s">
        <v>124</v>
      </c>
      <c r="E41" s="303"/>
      <c r="F41" s="303"/>
      <c r="G41" s="303"/>
      <c r="H41" s="303"/>
      <c r="I41" s="303"/>
    </row>
    <row r="42" spans="1:10">
      <c r="E42" s="303"/>
      <c r="F42" s="303"/>
      <c r="G42" s="303"/>
      <c r="H42" s="303"/>
      <c r="I42" s="303"/>
    </row>
    <row r="43" spans="1:10">
      <c r="C43" s="289" t="s">
        <v>133</v>
      </c>
      <c r="E43" s="303"/>
      <c r="F43" s="303"/>
      <c r="G43" s="303"/>
      <c r="H43" s="303"/>
      <c r="I43" s="303"/>
      <c r="J43" s="290" t="s">
        <v>513</v>
      </c>
    </row>
    <row r="44" spans="1:10">
      <c r="E44" s="303"/>
      <c r="F44" s="303"/>
      <c r="G44" s="303"/>
      <c r="H44" s="303"/>
      <c r="I44" s="303"/>
      <c r="J44" s="290"/>
    </row>
    <row r="45" spans="1:10">
      <c r="E45" s="303"/>
      <c r="F45" s="303"/>
      <c r="G45" s="303"/>
      <c r="H45" s="303"/>
      <c r="I45" s="303"/>
    </row>
    <row r="46" spans="1:10">
      <c r="C46" s="289" t="s">
        <v>132</v>
      </c>
      <c r="E46" s="303"/>
      <c r="F46" s="303"/>
      <c r="G46" s="303"/>
      <c r="H46" s="303"/>
      <c r="I46" s="303"/>
      <c r="J46" s="290" t="s">
        <v>513</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T46"/>
  <sheetViews>
    <sheetView view="pageBreakPreview" topLeftCell="A16" zoomScaleNormal="100" zoomScaleSheetLayoutView="100" workbookViewId="0">
      <selection activeCell="U31" sqref="U31"/>
    </sheetView>
  </sheetViews>
  <sheetFormatPr defaultColWidth="5.875" defaultRowHeight="14.25"/>
  <cols>
    <col min="1" max="16384" width="5.875" style="289"/>
  </cols>
  <sheetData>
    <row r="1" spans="1:20">
      <c r="P1" s="290" t="s">
        <v>341</v>
      </c>
    </row>
    <row r="2" spans="1:20">
      <c r="P2" s="290"/>
    </row>
    <row r="3" spans="1:20">
      <c r="A3" s="293"/>
      <c r="B3" s="293"/>
      <c r="C3" s="293"/>
      <c r="D3" s="293"/>
      <c r="E3" s="293"/>
      <c r="F3" s="293"/>
      <c r="G3" s="293"/>
      <c r="H3" s="293"/>
      <c r="I3" s="293"/>
      <c r="J3" s="293"/>
      <c r="K3" s="293"/>
      <c r="L3" s="293"/>
      <c r="M3" s="293"/>
      <c r="N3" s="723"/>
      <c r="O3" s="725"/>
      <c r="P3" s="293"/>
      <c r="Q3" s="293"/>
      <c r="R3" s="293"/>
      <c r="S3" s="293"/>
      <c r="T3" s="293"/>
    </row>
    <row r="4" spans="1:20">
      <c r="N4" s="1786" t="s">
        <v>136</v>
      </c>
      <c r="O4" s="1279"/>
      <c r="P4" s="290"/>
    </row>
    <row r="5" spans="1:20">
      <c r="N5" s="1786" t="s">
        <v>137</v>
      </c>
      <c r="O5" s="1279"/>
      <c r="P5" s="290"/>
    </row>
    <row r="6" spans="1:20">
      <c r="N6" s="341"/>
      <c r="O6" s="336"/>
    </row>
    <row r="7" spans="1:20" ht="28.5">
      <c r="A7" s="921" t="s">
        <v>339</v>
      </c>
      <c r="B7" s="921"/>
      <c r="C7" s="921"/>
      <c r="D7" s="921"/>
      <c r="E7" s="921"/>
      <c r="F7" s="921"/>
      <c r="G7" s="921"/>
      <c r="H7" s="921"/>
      <c r="I7" s="921"/>
      <c r="J7" s="921"/>
      <c r="K7" s="921"/>
      <c r="L7" s="921"/>
      <c r="M7" s="921"/>
      <c r="N7" s="921"/>
      <c r="O7" s="921"/>
      <c r="P7" s="921"/>
    </row>
    <row r="10" spans="1:20" ht="18" customHeight="1">
      <c r="A10" s="295" t="s">
        <v>1012</v>
      </c>
      <c r="B10" s="152"/>
      <c r="C10" s="152"/>
      <c r="D10" s="152"/>
      <c r="E10" s="152"/>
      <c r="F10" s="152"/>
      <c r="G10" s="152"/>
      <c r="H10" s="152"/>
      <c r="I10" s="280" t="str">
        <f>入力シート!E11</f>
        <v/>
      </c>
      <c r="J10" s="152"/>
      <c r="K10" s="152"/>
      <c r="L10" s="295" t="s">
        <v>1013</v>
      </c>
      <c r="M10" s="152"/>
      <c r="N10" s="152"/>
      <c r="O10" s="152"/>
      <c r="P10" s="114"/>
    </row>
    <row r="11" spans="1:20" ht="18" customHeight="1">
      <c r="A11" s="295" t="s">
        <v>1003</v>
      </c>
      <c r="B11" s="295"/>
      <c r="C11" s="295"/>
      <c r="D11" s="428"/>
      <c r="E11" s="428"/>
      <c r="F11" s="428"/>
      <c r="G11" s="428"/>
      <c r="H11" s="428"/>
      <c r="I11" s="428"/>
      <c r="J11" s="428"/>
    </row>
    <row r="12" spans="1:20">
      <c r="A12" s="295" t="s">
        <v>1009</v>
      </c>
    </row>
    <row r="14" spans="1:20">
      <c r="A14" s="289" t="s">
        <v>223</v>
      </c>
    </row>
    <row r="15" spans="1:20">
      <c r="A15" s="289" t="s">
        <v>340</v>
      </c>
    </row>
    <row r="17" spans="1:8">
      <c r="A17" s="289" t="s">
        <v>151</v>
      </c>
      <c r="D17" s="303"/>
      <c r="E17" s="303"/>
    </row>
    <row r="18" spans="1:8">
      <c r="A18" s="289" t="s">
        <v>225</v>
      </c>
      <c r="C18" s="303"/>
      <c r="D18" s="303"/>
      <c r="E18" s="303"/>
      <c r="F18" s="303"/>
      <c r="G18" s="303"/>
    </row>
    <row r="20" spans="1:8">
      <c r="A20" s="289" t="s">
        <v>226</v>
      </c>
    </row>
    <row r="21" spans="1:8">
      <c r="A21" s="303" t="s">
        <v>1534</v>
      </c>
      <c r="B21" s="303"/>
      <c r="C21" s="303"/>
      <c r="D21" s="303"/>
      <c r="E21" s="303"/>
    </row>
    <row r="23" spans="1:8">
      <c r="A23" s="289" t="s">
        <v>338</v>
      </c>
    </row>
    <row r="24" spans="1:8">
      <c r="A24" s="289" t="s">
        <v>1623</v>
      </c>
    </row>
    <row r="25" spans="1:8">
      <c r="A25" s="289" t="s">
        <v>1624</v>
      </c>
    </row>
    <row r="26" spans="1:8">
      <c r="A26" s="289" t="s">
        <v>1625</v>
      </c>
    </row>
    <row r="27" spans="1:8">
      <c r="A27" s="289" t="s">
        <v>1626</v>
      </c>
    </row>
    <row r="28" spans="1:8">
      <c r="A28" s="289" t="s">
        <v>1627</v>
      </c>
    </row>
    <row r="29" spans="1:8">
      <c r="A29" s="289" t="s">
        <v>1628</v>
      </c>
    </row>
    <row r="31" spans="1:8">
      <c r="A31" s="303" t="s">
        <v>1529</v>
      </c>
      <c r="B31" s="303"/>
      <c r="C31" s="303"/>
      <c r="D31" s="303"/>
      <c r="E31" s="303"/>
      <c r="F31" s="303"/>
      <c r="G31" s="303"/>
      <c r="H31" s="303"/>
    </row>
    <row r="33" spans="1:10">
      <c r="A33" s="289" t="s">
        <v>123</v>
      </c>
      <c r="E33" s="280">
        <f>入力シート!C22</f>
        <v>0</v>
      </c>
    </row>
    <row r="35" spans="1:10">
      <c r="C35" s="289" t="s">
        <v>1005</v>
      </c>
    </row>
    <row r="37" spans="1:10">
      <c r="C37" s="289" t="s">
        <v>134</v>
      </c>
      <c r="F37" s="306">
        <f>入力シート!C8</f>
        <v>0</v>
      </c>
      <c r="G37" s="280"/>
      <c r="H37" s="280">
        <f>入力シート!C10</f>
        <v>0</v>
      </c>
      <c r="J37" s="290" t="s">
        <v>513</v>
      </c>
    </row>
    <row r="38" spans="1:10">
      <c r="F38" s="290"/>
      <c r="J38" s="290"/>
    </row>
    <row r="39" spans="1:10">
      <c r="F39" s="290"/>
      <c r="J39" s="290"/>
    </row>
    <row r="41" spans="1:10">
      <c r="A41" s="289" t="s">
        <v>124</v>
      </c>
      <c r="E41" s="303"/>
      <c r="F41" s="303"/>
      <c r="G41" s="303"/>
      <c r="H41" s="303"/>
      <c r="I41" s="303"/>
    </row>
    <row r="42" spans="1:10">
      <c r="E42" s="303"/>
      <c r="F42" s="303"/>
      <c r="G42" s="303"/>
      <c r="H42" s="303"/>
      <c r="I42" s="303"/>
    </row>
    <row r="43" spans="1:10">
      <c r="C43" s="289" t="s">
        <v>133</v>
      </c>
      <c r="E43" s="303"/>
      <c r="F43" s="303"/>
      <c r="G43" s="303"/>
      <c r="H43" s="303"/>
      <c r="I43" s="303"/>
      <c r="J43" s="290" t="s">
        <v>513</v>
      </c>
    </row>
    <row r="44" spans="1:10">
      <c r="E44" s="303"/>
      <c r="F44" s="303"/>
      <c r="G44" s="303"/>
      <c r="H44" s="303"/>
      <c r="I44" s="303"/>
      <c r="J44" s="290"/>
    </row>
    <row r="45" spans="1:10">
      <c r="E45" s="303"/>
      <c r="F45" s="303"/>
      <c r="G45" s="303"/>
      <c r="H45" s="303"/>
      <c r="I45" s="303"/>
    </row>
    <row r="46" spans="1:10">
      <c r="C46" s="289" t="s">
        <v>132</v>
      </c>
      <c r="E46" s="303"/>
      <c r="F46" s="303"/>
      <c r="G46" s="303"/>
      <c r="H46" s="303"/>
      <c r="I46" s="303"/>
      <c r="J46" s="290" t="s">
        <v>513</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T46"/>
  <sheetViews>
    <sheetView view="pageBreakPreview" topLeftCell="A4" zoomScaleNormal="100" zoomScaleSheetLayoutView="100" workbookViewId="0">
      <selection activeCell="M36" sqref="M36"/>
    </sheetView>
  </sheetViews>
  <sheetFormatPr defaultColWidth="5.875" defaultRowHeight="14.25"/>
  <cols>
    <col min="1" max="16384" width="5.875" style="289"/>
  </cols>
  <sheetData>
    <row r="1" spans="1:20">
      <c r="P1" s="290" t="s">
        <v>978</v>
      </c>
    </row>
    <row r="2" spans="1:20">
      <c r="P2" s="290"/>
    </row>
    <row r="3" spans="1:20">
      <c r="A3" s="293"/>
      <c r="B3" s="293"/>
      <c r="C3" s="293"/>
      <c r="D3" s="293"/>
      <c r="E3" s="293"/>
      <c r="F3" s="293"/>
      <c r="G3" s="293"/>
      <c r="H3" s="293"/>
      <c r="I3" s="293"/>
      <c r="J3" s="293"/>
      <c r="K3" s="293"/>
      <c r="L3" s="293"/>
      <c r="M3" s="293"/>
      <c r="N3" s="723"/>
      <c r="O3" s="725"/>
      <c r="P3" s="293"/>
      <c r="Q3" s="293"/>
      <c r="R3" s="293"/>
      <c r="S3" s="293"/>
      <c r="T3" s="293"/>
    </row>
    <row r="4" spans="1:20">
      <c r="N4" s="1786" t="s">
        <v>136</v>
      </c>
      <c r="O4" s="1279"/>
      <c r="P4" s="290"/>
    </row>
    <row r="5" spans="1:20">
      <c r="N5" s="1786" t="s">
        <v>137</v>
      </c>
      <c r="O5" s="1279"/>
      <c r="P5" s="290"/>
    </row>
    <row r="6" spans="1:20">
      <c r="N6" s="341"/>
      <c r="O6" s="336"/>
    </row>
    <row r="7" spans="1:20" ht="28.5">
      <c r="A7" s="921" t="s">
        <v>979</v>
      </c>
      <c r="B7" s="921"/>
      <c r="C7" s="921"/>
      <c r="D7" s="921"/>
      <c r="E7" s="921"/>
      <c r="F7" s="921"/>
      <c r="G7" s="921"/>
      <c r="H7" s="921"/>
      <c r="I7" s="921"/>
      <c r="J7" s="921"/>
      <c r="K7" s="921"/>
      <c r="L7" s="921"/>
      <c r="M7" s="921"/>
      <c r="N7" s="921"/>
      <c r="O7" s="921"/>
      <c r="P7" s="921"/>
    </row>
    <row r="10" spans="1:20" ht="18" customHeight="1">
      <c r="A10" s="295" t="s">
        <v>1012</v>
      </c>
      <c r="B10" s="152"/>
      <c r="C10" s="152"/>
      <c r="D10" s="152"/>
      <c r="E10" s="152"/>
      <c r="F10" s="152"/>
      <c r="G10" s="152"/>
      <c r="H10" s="152"/>
      <c r="I10" s="280" t="str">
        <f>入力シート!E11</f>
        <v/>
      </c>
      <c r="J10" s="152"/>
      <c r="K10" s="152"/>
      <c r="L10" s="295" t="s">
        <v>1013</v>
      </c>
      <c r="M10" s="152"/>
      <c r="N10" s="152"/>
      <c r="O10" s="152"/>
      <c r="P10" s="114"/>
    </row>
    <row r="11" spans="1:20" ht="18" customHeight="1">
      <c r="A11" s="295" t="s">
        <v>1003</v>
      </c>
      <c r="B11" s="295"/>
      <c r="C11" s="303"/>
      <c r="D11" s="303"/>
      <c r="E11" s="428"/>
      <c r="F11" s="428"/>
      <c r="G11" s="428"/>
      <c r="H11" s="428"/>
      <c r="I11" s="428"/>
      <c r="J11" s="428"/>
    </row>
    <row r="12" spans="1:20">
      <c r="A12" s="295" t="s">
        <v>1010</v>
      </c>
    </row>
    <row r="14" spans="1:20">
      <c r="A14" s="289" t="s">
        <v>223</v>
      </c>
    </row>
    <row r="15" spans="1:20">
      <c r="A15" s="289" t="s">
        <v>980</v>
      </c>
    </row>
    <row r="17" spans="1:8">
      <c r="A17" s="289" t="s">
        <v>151</v>
      </c>
      <c r="D17" s="303"/>
      <c r="E17" s="303"/>
    </row>
    <row r="18" spans="1:8">
      <c r="A18" s="289" t="s">
        <v>981</v>
      </c>
      <c r="C18" s="303"/>
      <c r="D18" s="303"/>
      <c r="E18" s="303"/>
      <c r="F18" s="303"/>
      <c r="G18" s="303"/>
    </row>
    <row r="20" spans="1:8">
      <c r="A20" s="289" t="s">
        <v>226</v>
      </c>
    </row>
    <row r="21" spans="1:8">
      <c r="A21" s="303" t="s">
        <v>1534</v>
      </c>
      <c r="B21" s="303"/>
      <c r="C21" s="303"/>
      <c r="D21" s="303"/>
      <c r="E21" s="303"/>
    </row>
    <row r="23" spans="1:8">
      <c r="A23" s="289" t="s">
        <v>975</v>
      </c>
    </row>
    <row r="24" spans="1:8">
      <c r="A24" s="289" t="s">
        <v>1623</v>
      </c>
    </row>
    <row r="25" spans="1:8">
      <c r="A25" s="289" t="s">
        <v>1624</v>
      </c>
    </row>
    <row r="26" spans="1:8">
      <c r="A26" s="289" t="s">
        <v>1625</v>
      </c>
    </row>
    <row r="27" spans="1:8">
      <c r="A27" s="289" t="s">
        <v>1626</v>
      </c>
    </row>
    <row r="28" spans="1:8">
      <c r="A28" s="289" t="s">
        <v>976</v>
      </c>
    </row>
    <row r="29" spans="1:8">
      <c r="A29" s="289" t="s">
        <v>977</v>
      </c>
    </row>
    <row r="31" spans="1:8">
      <c r="A31" s="303" t="s">
        <v>1529</v>
      </c>
      <c r="B31" s="303"/>
      <c r="C31" s="303"/>
      <c r="D31" s="303"/>
      <c r="E31" s="303"/>
      <c r="F31" s="303"/>
      <c r="G31" s="303"/>
      <c r="H31" s="303"/>
    </row>
    <row r="33" spans="1:11">
      <c r="A33" s="289" t="s">
        <v>123</v>
      </c>
      <c r="E33" s="141">
        <f>入力シート!C22</f>
        <v>0</v>
      </c>
    </row>
    <row r="35" spans="1:11">
      <c r="B35" s="293"/>
      <c r="C35" s="289" t="s">
        <v>1005</v>
      </c>
      <c r="D35" s="293"/>
      <c r="E35" s="293"/>
      <c r="F35" s="293"/>
      <c r="G35" s="293"/>
      <c r="H35" s="295"/>
      <c r="I35"/>
      <c r="J35"/>
      <c r="K35"/>
    </row>
    <row r="37" spans="1:11">
      <c r="C37" s="289" t="s">
        <v>134</v>
      </c>
      <c r="F37" s="144">
        <f>入力シート!C8</f>
        <v>0</v>
      </c>
      <c r="G37" s="141"/>
      <c r="H37" s="141">
        <f>入力シート!C10</f>
        <v>0</v>
      </c>
      <c r="J37" s="290" t="s">
        <v>513</v>
      </c>
    </row>
    <row r="38" spans="1:11">
      <c r="F38" s="290"/>
      <c r="J38" s="290"/>
    </row>
    <row r="39" spans="1:11">
      <c r="F39" s="290"/>
      <c r="J39" s="290"/>
    </row>
    <row r="41" spans="1:11">
      <c r="A41" s="289" t="s">
        <v>124</v>
      </c>
      <c r="E41" s="303"/>
      <c r="F41" s="303"/>
      <c r="G41" s="303"/>
      <c r="H41" s="303"/>
      <c r="I41" s="303"/>
    </row>
    <row r="42" spans="1:11">
      <c r="E42" s="303"/>
      <c r="F42" s="303"/>
      <c r="G42" s="303"/>
      <c r="H42" s="303"/>
      <c r="I42" s="303"/>
    </row>
    <row r="43" spans="1:11">
      <c r="C43" s="289" t="s">
        <v>133</v>
      </c>
      <c r="E43" s="303"/>
      <c r="F43" s="303"/>
      <c r="G43" s="303"/>
      <c r="H43" s="303"/>
      <c r="I43" s="303"/>
      <c r="J43" s="290" t="s">
        <v>513</v>
      </c>
    </row>
    <row r="44" spans="1:11">
      <c r="E44" s="303"/>
      <c r="F44" s="303"/>
      <c r="G44" s="303"/>
      <c r="H44" s="303"/>
      <c r="I44" s="303"/>
      <c r="J44" s="290"/>
    </row>
    <row r="45" spans="1:11">
      <c r="E45" s="303"/>
      <c r="F45" s="303"/>
      <c r="G45" s="303"/>
      <c r="H45" s="303"/>
      <c r="I45" s="303"/>
    </row>
    <row r="46" spans="1:11">
      <c r="C46" s="289" t="s">
        <v>132</v>
      </c>
      <c r="E46" s="303"/>
      <c r="F46" s="303"/>
      <c r="G46" s="303"/>
      <c r="H46" s="303"/>
      <c r="I46" s="303"/>
      <c r="J46" s="290" t="s">
        <v>513</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T46"/>
  <sheetViews>
    <sheetView view="pageBreakPreview" topLeftCell="A19" zoomScaleNormal="100" zoomScaleSheetLayoutView="100" workbookViewId="0">
      <selection activeCell="G8" sqref="G8"/>
    </sheetView>
  </sheetViews>
  <sheetFormatPr defaultColWidth="5.875" defaultRowHeight="14.25"/>
  <cols>
    <col min="1" max="16384" width="5.875" style="289"/>
  </cols>
  <sheetData>
    <row r="1" spans="1:20">
      <c r="P1" s="290" t="s">
        <v>982</v>
      </c>
    </row>
    <row r="2" spans="1:20">
      <c r="P2" s="290"/>
    </row>
    <row r="3" spans="1:20">
      <c r="A3" s="293"/>
      <c r="B3" s="293"/>
      <c r="C3" s="293"/>
      <c r="D3" s="293"/>
      <c r="E3" s="293"/>
      <c r="F3" s="293"/>
      <c r="G3" s="293"/>
      <c r="H3" s="293"/>
      <c r="I3" s="293"/>
      <c r="J3" s="293"/>
      <c r="K3" s="293"/>
      <c r="L3" s="293"/>
      <c r="M3" s="293"/>
      <c r="N3" s="723"/>
      <c r="O3" s="725"/>
      <c r="P3" s="293"/>
      <c r="Q3" s="293"/>
      <c r="R3" s="293"/>
      <c r="S3" s="293"/>
      <c r="T3" s="293"/>
    </row>
    <row r="4" spans="1:20">
      <c r="N4" s="1786" t="s">
        <v>136</v>
      </c>
      <c r="O4" s="1279"/>
      <c r="P4" s="290"/>
    </row>
    <row r="5" spans="1:20">
      <c r="N5" s="1786" t="s">
        <v>137</v>
      </c>
      <c r="O5" s="1279"/>
      <c r="P5" s="290"/>
    </row>
    <row r="6" spans="1:20">
      <c r="N6" s="341"/>
      <c r="O6" s="336"/>
    </row>
    <row r="7" spans="1:20" ht="25.5">
      <c r="A7" s="1873" t="s">
        <v>983</v>
      </c>
      <c r="B7" s="1873"/>
      <c r="C7" s="1873"/>
      <c r="D7" s="1873"/>
      <c r="E7" s="1873"/>
      <c r="F7" s="1873"/>
      <c r="G7" s="1873"/>
      <c r="H7" s="1873"/>
      <c r="I7" s="1873"/>
      <c r="J7" s="1873"/>
      <c r="K7" s="1873"/>
      <c r="L7" s="1873"/>
      <c r="M7" s="1873"/>
      <c r="N7" s="1873"/>
      <c r="O7" s="1873"/>
      <c r="P7" s="1873"/>
    </row>
    <row r="10" spans="1:20" ht="18" customHeight="1">
      <c r="A10" s="295" t="s">
        <v>1012</v>
      </c>
      <c r="B10" s="152"/>
      <c r="C10" s="152"/>
      <c r="D10" s="152"/>
      <c r="E10" s="152"/>
      <c r="F10" s="152"/>
      <c r="G10" s="152"/>
      <c r="H10" s="152"/>
      <c r="I10" s="280" t="str">
        <f>入力シート!E11</f>
        <v/>
      </c>
      <c r="J10" s="152"/>
      <c r="K10" s="152"/>
      <c r="L10" s="295" t="s">
        <v>1013</v>
      </c>
      <c r="M10" s="152"/>
      <c r="N10" s="152"/>
      <c r="O10" s="152"/>
      <c r="P10" s="114"/>
    </row>
    <row r="11" spans="1:20" ht="18" customHeight="1">
      <c r="A11" s="295" t="s">
        <v>1003</v>
      </c>
      <c r="B11" s="295"/>
      <c r="C11" s="303"/>
      <c r="D11" s="303"/>
      <c r="E11" s="428"/>
      <c r="F11" s="428"/>
      <c r="G11" s="428"/>
      <c r="H11" s="428"/>
      <c r="I11" s="428"/>
      <c r="J11" s="428"/>
    </row>
    <row r="12" spans="1:20">
      <c r="A12" s="295" t="s">
        <v>1010</v>
      </c>
    </row>
    <row r="14" spans="1:20">
      <c r="A14" s="289" t="s">
        <v>223</v>
      </c>
    </row>
    <row r="15" spans="1:20">
      <c r="A15" s="289" t="s">
        <v>984</v>
      </c>
    </row>
    <row r="17" spans="1:8">
      <c r="A17" s="289" t="s">
        <v>151</v>
      </c>
      <c r="D17" s="303"/>
      <c r="E17" s="303"/>
    </row>
    <row r="18" spans="1:8">
      <c r="A18" s="289" t="s">
        <v>985</v>
      </c>
      <c r="C18" s="303"/>
      <c r="D18" s="303"/>
      <c r="E18" s="303"/>
      <c r="F18" s="303"/>
      <c r="G18" s="303"/>
    </row>
    <row r="20" spans="1:8">
      <c r="A20" s="289" t="s">
        <v>226</v>
      </c>
    </row>
    <row r="21" spans="1:8">
      <c r="A21" s="303" t="s">
        <v>1535</v>
      </c>
      <c r="B21" s="303"/>
      <c r="C21" s="303"/>
      <c r="D21" s="303"/>
      <c r="E21" s="303"/>
    </row>
    <row r="23" spans="1:8">
      <c r="A23" s="289" t="s">
        <v>986</v>
      </c>
    </row>
    <row r="24" spans="1:8">
      <c r="A24" s="289" t="s">
        <v>1623</v>
      </c>
    </row>
    <row r="25" spans="1:8">
      <c r="A25" s="289" t="s">
        <v>1624</v>
      </c>
    </row>
    <row r="26" spans="1:8">
      <c r="A26" s="289" t="s">
        <v>1625</v>
      </c>
    </row>
    <row r="27" spans="1:8">
      <c r="A27" s="289" t="s">
        <v>1626</v>
      </c>
    </row>
    <row r="28" spans="1:8">
      <c r="A28" s="289" t="s">
        <v>1627</v>
      </c>
    </row>
    <row r="29" spans="1:8">
      <c r="A29" s="289" t="s">
        <v>1628</v>
      </c>
    </row>
    <row r="31" spans="1:8">
      <c r="A31" s="303" t="s">
        <v>1536</v>
      </c>
      <c r="B31" s="303"/>
      <c r="C31" s="303"/>
      <c r="D31" s="303"/>
      <c r="E31" s="303"/>
      <c r="F31" s="303"/>
      <c r="G31" s="303"/>
      <c r="H31" s="303"/>
    </row>
    <row r="33" spans="1:11">
      <c r="A33" s="289" t="s">
        <v>123</v>
      </c>
      <c r="E33" s="141">
        <f>入力シート!C22</f>
        <v>0</v>
      </c>
    </row>
    <row r="35" spans="1:11">
      <c r="B35" s="293"/>
      <c r="C35" s="289" t="s">
        <v>1005</v>
      </c>
      <c r="D35" s="293"/>
      <c r="E35" s="293"/>
      <c r="F35" s="293"/>
      <c r="G35" s="293"/>
      <c r="H35" s="295"/>
      <c r="I35"/>
      <c r="J35"/>
      <c r="K35"/>
    </row>
    <row r="37" spans="1:11">
      <c r="C37" s="289" t="s">
        <v>134</v>
      </c>
      <c r="F37" s="144">
        <f>入力シート!C8</f>
        <v>0</v>
      </c>
      <c r="G37" s="141"/>
      <c r="H37" s="141">
        <f>入力シート!C10</f>
        <v>0</v>
      </c>
      <c r="J37" s="290" t="s">
        <v>513</v>
      </c>
    </row>
    <row r="38" spans="1:11">
      <c r="F38" s="290"/>
      <c r="J38" s="290"/>
    </row>
    <row r="39" spans="1:11">
      <c r="F39" s="290"/>
      <c r="J39" s="290"/>
    </row>
    <row r="41" spans="1:11">
      <c r="A41" s="289" t="s">
        <v>124</v>
      </c>
      <c r="E41" s="303"/>
      <c r="F41" s="303"/>
      <c r="G41" s="303"/>
      <c r="H41" s="303"/>
      <c r="I41" s="303"/>
    </row>
    <row r="42" spans="1:11">
      <c r="E42" s="303"/>
      <c r="F42" s="303"/>
      <c r="G42" s="303"/>
      <c r="H42" s="303"/>
      <c r="I42" s="303"/>
    </row>
    <row r="43" spans="1:11">
      <c r="C43" s="289" t="s">
        <v>133</v>
      </c>
      <c r="E43" s="303"/>
      <c r="F43" s="303"/>
      <c r="G43" s="303"/>
      <c r="H43" s="303"/>
      <c r="I43" s="303"/>
      <c r="J43" s="290" t="s">
        <v>513</v>
      </c>
    </row>
    <row r="44" spans="1:11">
      <c r="E44" s="303"/>
      <c r="F44" s="303"/>
      <c r="G44" s="303"/>
      <c r="H44" s="303"/>
      <c r="I44" s="303"/>
      <c r="J44" s="290"/>
    </row>
    <row r="45" spans="1:11">
      <c r="E45" s="303"/>
      <c r="F45" s="303"/>
      <c r="G45" s="303"/>
      <c r="H45" s="303"/>
      <c r="I45" s="303"/>
    </row>
    <row r="46" spans="1:11">
      <c r="C46" s="289" t="s">
        <v>132</v>
      </c>
      <c r="E46" s="303"/>
      <c r="F46" s="303"/>
      <c r="G46" s="303"/>
      <c r="H46" s="303"/>
      <c r="I46" s="303"/>
      <c r="J46" s="290" t="s">
        <v>513</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T46"/>
  <sheetViews>
    <sheetView view="pageBreakPreview" topLeftCell="A19" zoomScaleNormal="100" zoomScaleSheetLayoutView="100" workbookViewId="0">
      <selection activeCell="U31" sqref="U31"/>
    </sheetView>
  </sheetViews>
  <sheetFormatPr defaultColWidth="5.875" defaultRowHeight="14.25"/>
  <cols>
    <col min="1" max="16384" width="5.875" style="289"/>
  </cols>
  <sheetData>
    <row r="1" spans="1:20">
      <c r="P1" s="290" t="s">
        <v>987</v>
      </c>
    </row>
    <row r="2" spans="1:20">
      <c r="P2" s="290"/>
    </row>
    <row r="3" spans="1:20">
      <c r="A3" s="293"/>
      <c r="B3" s="293"/>
      <c r="C3" s="293"/>
      <c r="D3" s="293"/>
      <c r="E3" s="293"/>
      <c r="F3" s="293"/>
      <c r="G3" s="293"/>
      <c r="H3" s="293"/>
      <c r="I3" s="293"/>
      <c r="J3" s="293"/>
      <c r="K3" s="293"/>
      <c r="L3" s="293"/>
      <c r="M3" s="293"/>
      <c r="N3" s="723"/>
      <c r="O3" s="725"/>
      <c r="P3" s="293"/>
      <c r="Q3" s="293"/>
      <c r="R3" s="293"/>
      <c r="S3" s="293"/>
      <c r="T3" s="293"/>
    </row>
    <row r="4" spans="1:20">
      <c r="N4" s="1786" t="s">
        <v>136</v>
      </c>
      <c r="O4" s="1279"/>
      <c r="P4" s="290"/>
    </row>
    <row r="5" spans="1:20">
      <c r="N5" s="1786" t="s">
        <v>137</v>
      </c>
      <c r="O5" s="1279"/>
      <c r="P5" s="290"/>
    </row>
    <row r="6" spans="1:20">
      <c r="N6" s="341"/>
      <c r="O6" s="336"/>
    </row>
    <row r="7" spans="1:20" ht="28.5">
      <c r="A7" s="921" t="s">
        <v>988</v>
      </c>
      <c r="B7" s="921"/>
      <c r="C7" s="921"/>
      <c r="D7" s="921"/>
      <c r="E7" s="921"/>
      <c r="F7" s="921"/>
      <c r="G7" s="921"/>
      <c r="H7" s="921"/>
      <c r="I7" s="921"/>
      <c r="J7" s="921"/>
      <c r="K7" s="921"/>
      <c r="L7" s="921"/>
      <c r="M7" s="921"/>
      <c r="N7" s="921"/>
      <c r="O7" s="921"/>
      <c r="P7" s="921"/>
    </row>
    <row r="9" spans="1:20">
      <c r="A9" s="295" t="s">
        <v>1012</v>
      </c>
      <c r="B9" s="152"/>
      <c r="C9" s="152"/>
      <c r="D9" s="152"/>
      <c r="E9" s="152"/>
      <c r="F9" s="152"/>
      <c r="G9" s="152"/>
      <c r="H9" s="152"/>
      <c r="I9" s="280" t="str">
        <f>入力シート!E11</f>
        <v/>
      </c>
      <c r="J9" s="152"/>
      <c r="K9" s="152"/>
      <c r="L9" s="295" t="s">
        <v>1013</v>
      </c>
      <c r="M9" s="152"/>
      <c r="N9" s="152"/>
      <c r="O9" s="152"/>
      <c r="P9" s="114"/>
    </row>
    <row r="10" spans="1:20">
      <c r="A10" s="295" t="s">
        <v>1003</v>
      </c>
      <c r="D10" s="428"/>
      <c r="E10" s="428"/>
      <c r="F10" s="428"/>
      <c r="G10" s="428"/>
      <c r="H10" s="428"/>
      <c r="I10" s="428"/>
      <c r="J10" s="428"/>
    </row>
    <row r="11" spans="1:20">
      <c r="A11" s="295" t="s">
        <v>1010</v>
      </c>
    </row>
    <row r="14" spans="1:20">
      <c r="A14" s="289" t="s">
        <v>223</v>
      </c>
    </row>
    <row r="15" spans="1:20">
      <c r="A15" s="289" t="s">
        <v>989</v>
      </c>
    </row>
    <row r="17" spans="1:8">
      <c r="A17" s="289" t="s">
        <v>151</v>
      </c>
      <c r="D17" s="303"/>
      <c r="E17" s="303"/>
    </row>
    <row r="18" spans="1:8">
      <c r="A18" s="289" t="s">
        <v>985</v>
      </c>
      <c r="C18" s="303"/>
      <c r="D18" s="303"/>
      <c r="E18" s="303"/>
      <c r="F18" s="303"/>
      <c r="G18" s="303"/>
    </row>
    <row r="20" spans="1:8">
      <c r="A20" s="289" t="s">
        <v>226</v>
      </c>
    </row>
    <row r="21" spans="1:8">
      <c r="A21" s="303" t="s">
        <v>1535</v>
      </c>
      <c r="B21" s="303"/>
      <c r="C21" s="303"/>
      <c r="D21" s="303"/>
      <c r="E21" s="303"/>
    </row>
    <row r="23" spans="1:8">
      <c r="A23" s="289" t="s">
        <v>986</v>
      </c>
    </row>
    <row r="24" spans="1:8">
      <c r="A24" s="289" t="s">
        <v>1623</v>
      </c>
    </row>
    <row r="25" spans="1:8">
      <c r="A25" s="289" t="s">
        <v>1624</v>
      </c>
    </row>
    <row r="26" spans="1:8">
      <c r="A26" s="289" t="s">
        <v>1625</v>
      </c>
    </row>
    <row r="27" spans="1:8">
      <c r="A27" s="289" t="s">
        <v>1626</v>
      </c>
    </row>
    <row r="28" spans="1:8">
      <c r="A28" s="289" t="s">
        <v>1627</v>
      </c>
    </row>
    <row r="29" spans="1:8">
      <c r="A29" s="289" t="s">
        <v>1628</v>
      </c>
    </row>
    <row r="31" spans="1:8">
      <c r="A31" s="303" t="s">
        <v>1536</v>
      </c>
      <c r="B31" s="303"/>
      <c r="C31" s="303"/>
      <c r="D31" s="303"/>
      <c r="E31" s="303"/>
      <c r="F31" s="303"/>
      <c r="G31" s="303"/>
      <c r="H31" s="303"/>
    </row>
    <row r="33" spans="1:11">
      <c r="A33" s="289" t="s">
        <v>123</v>
      </c>
      <c r="E33" s="141">
        <f>入力シート!C22</f>
        <v>0</v>
      </c>
    </row>
    <row r="35" spans="1:11">
      <c r="B35" s="293"/>
      <c r="C35" s="289" t="s">
        <v>1005</v>
      </c>
      <c r="D35" s="293"/>
      <c r="E35" s="293"/>
      <c r="F35" s="293"/>
      <c r="G35" s="293"/>
      <c r="H35" s="295"/>
      <c r="I35"/>
      <c r="J35"/>
      <c r="K35"/>
    </row>
    <row r="37" spans="1:11">
      <c r="C37" s="289" t="s">
        <v>134</v>
      </c>
      <c r="F37" s="144">
        <f>入力シート!C8</f>
        <v>0</v>
      </c>
      <c r="G37" s="141"/>
      <c r="H37" s="141">
        <f>入力シート!C10</f>
        <v>0</v>
      </c>
      <c r="J37" s="290" t="s">
        <v>513</v>
      </c>
    </row>
    <row r="38" spans="1:11">
      <c r="F38" s="290"/>
      <c r="J38" s="290"/>
    </row>
    <row r="39" spans="1:11">
      <c r="F39" s="290"/>
      <c r="J39" s="290"/>
    </row>
    <row r="41" spans="1:11">
      <c r="A41" s="289" t="s">
        <v>124</v>
      </c>
      <c r="E41" s="303"/>
      <c r="F41" s="303"/>
      <c r="G41" s="303"/>
      <c r="H41" s="303"/>
      <c r="I41" s="303"/>
    </row>
    <row r="42" spans="1:11">
      <c r="E42" s="303"/>
      <c r="F42" s="303"/>
      <c r="G42" s="303"/>
      <c r="H42" s="303"/>
      <c r="I42" s="303"/>
    </row>
    <row r="43" spans="1:11">
      <c r="C43" s="289" t="s">
        <v>133</v>
      </c>
      <c r="E43" s="303"/>
      <c r="F43" s="303"/>
      <c r="G43" s="303"/>
      <c r="H43" s="303"/>
      <c r="I43" s="303"/>
      <c r="J43" s="290" t="s">
        <v>513</v>
      </c>
    </row>
    <row r="44" spans="1:11">
      <c r="E44" s="303"/>
      <c r="F44" s="303"/>
      <c r="G44" s="303"/>
      <c r="H44" s="303"/>
      <c r="I44" s="303"/>
      <c r="J44" s="290"/>
    </row>
    <row r="45" spans="1:11">
      <c r="E45" s="303"/>
      <c r="F45" s="303"/>
      <c r="G45" s="303"/>
      <c r="H45" s="303"/>
      <c r="I45" s="303"/>
    </row>
    <row r="46" spans="1:11">
      <c r="C46" s="289" t="s">
        <v>132</v>
      </c>
      <c r="E46" s="303"/>
      <c r="F46" s="303"/>
      <c r="G46" s="303"/>
      <c r="H46" s="303"/>
      <c r="I46" s="303"/>
      <c r="J46" s="290" t="s">
        <v>513</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9" orientation="portrait" blackAndWhite="1" r:id="rId1"/>
  <headerFooter alignWithMargins="0"/>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T46"/>
  <sheetViews>
    <sheetView view="pageBreakPreview" topLeftCell="A7" zoomScaleNormal="100" zoomScaleSheetLayoutView="100" workbookViewId="0">
      <selection activeCell="J13" sqref="J13"/>
    </sheetView>
  </sheetViews>
  <sheetFormatPr defaultColWidth="5.875" defaultRowHeight="14.25"/>
  <cols>
    <col min="1" max="16384" width="5.875" style="114"/>
  </cols>
  <sheetData>
    <row r="1" spans="1:20">
      <c r="P1" s="290" t="s">
        <v>990</v>
      </c>
    </row>
    <row r="2" spans="1:20">
      <c r="P2" s="138"/>
    </row>
    <row r="3" spans="1:20">
      <c r="A3" s="157"/>
      <c r="B3" s="157"/>
      <c r="C3" s="157"/>
      <c r="D3" s="157"/>
      <c r="E3" s="157"/>
      <c r="F3" s="157"/>
      <c r="G3" s="157"/>
      <c r="H3" s="157"/>
      <c r="I3" s="157"/>
      <c r="J3" s="157"/>
      <c r="K3" s="157"/>
      <c r="L3" s="157"/>
      <c r="M3" s="157"/>
      <c r="N3" s="197"/>
      <c r="O3" s="198"/>
      <c r="P3" s="157"/>
      <c r="Q3" s="157"/>
      <c r="R3" s="157"/>
      <c r="S3" s="157"/>
      <c r="T3" s="157"/>
    </row>
    <row r="4" spans="1:20">
      <c r="N4" s="1578" t="s">
        <v>136</v>
      </c>
      <c r="O4" s="1521"/>
      <c r="P4" s="138"/>
    </row>
    <row r="5" spans="1:20">
      <c r="N5" s="1578" t="s">
        <v>137</v>
      </c>
      <c r="O5" s="1521"/>
      <c r="P5" s="138"/>
    </row>
    <row r="6" spans="1:20">
      <c r="N6" s="182"/>
      <c r="O6" s="183"/>
    </row>
    <row r="7" spans="1:20" ht="28.5">
      <c r="A7" s="921" t="s">
        <v>222</v>
      </c>
      <c r="B7" s="921"/>
      <c r="C7" s="921"/>
      <c r="D7" s="921"/>
      <c r="E7" s="921"/>
      <c r="F7" s="921"/>
      <c r="G7" s="921"/>
      <c r="H7" s="921"/>
      <c r="I7" s="921"/>
      <c r="J7" s="921"/>
      <c r="K7" s="921"/>
      <c r="L7" s="921"/>
      <c r="M7" s="921"/>
      <c r="N7" s="921"/>
      <c r="O7" s="921"/>
      <c r="P7" s="921"/>
    </row>
    <row r="10" spans="1:20" ht="18" customHeight="1">
      <c r="A10" s="295" t="s">
        <v>1012</v>
      </c>
      <c r="B10" s="152"/>
      <c r="C10" s="152"/>
      <c r="D10" s="152"/>
      <c r="E10" s="152"/>
      <c r="F10" s="152"/>
      <c r="G10" s="152"/>
      <c r="H10" s="152"/>
      <c r="I10" s="280" t="str">
        <f>入力シート!E11</f>
        <v/>
      </c>
      <c r="J10" s="152"/>
      <c r="K10" s="152"/>
      <c r="L10" s="295" t="s">
        <v>1013</v>
      </c>
      <c r="M10" s="152"/>
      <c r="N10" s="152"/>
      <c r="O10" s="152"/>
    </row>
    <row r="11" spans="1:20" ht="18" customHeight="1">
      <c r="A11" s="295" t="s">
        <v>1003</v>
      </c>
      <c r="B11" s="152"/>
      <c r="C11" s="152"/>
      <c r="D11" s="143"/>
      <c r="E11" s="392"/>
      <c r="F11" s="392"/>
      <c r="G11" s="392"/>
      <c r="H11" s="392"/>
      <c r="I11" s="392"/>
      <c r="J11" s="392"/>
      <c r="K11" s="392"/>
    </row>
    <row r="12" spans="1:20">
      <c r="A12" s="295" t="s">
        <v>1009</v>
      </c>
    </row>
    <row r="14" spans="1:20">
      <c r="A14" s="114" t="s">
        <v>223</v>
      </c>
    </row>
    <row r="15" spans="1:20">
      <c r="A15" s="114" t="s">
        <v>224</v>
      </c>
    </row>
    <row r="17" spans="1:8">
      <c r="A17" s="114" t="s">
        <v>151</v>
      </c>
      <c r="D17" s="143"/>
      <c r="E17" s="143"/>
    </row>
    <row r="18" spans="1:8">
      <c r="A18" s="114" t="s">
        <v>225</v>
      </c>
      <c r="C18" s="143"/>
      <c r="D18" s="143"/>
      <c r="E18" s="143"/>
      <c r="F18" s="143"/>
      <c r="G18" s="143"/>
    </row>
    <row r="20" spans="1:8">
      <c r="A20" s="114" t="s">
        <v>226</v>
      </c>
    </row>
    <row r="21" spans="1:8">
      <c r="A21" s="303" t="s">
        <v>1535</v>
      </c>
      <c r="B21" s="143"/>
      <c r="C21" s="143"/>
      <c r="D21" s="143"/>
      <c r="E21" s="143"/>
    </row>
    <row r="23" spans="1:8">
      <c r="A23" s="114" t="s">
        <v>154</v>
      </c>
    </row>
    <row r="24" spans="1:8">
      <c r="A24" s="114" t="s">
        <v>127</v>
      </c>
    </row>
    <row r="25" spans="1:8">
      <c r="A25" s="114" t="s">
        <v>128</v>
      </c>
    </row>
    <row r="26" spans="1:8">
      <c r="A26" s="114" t="s">
        <v>129</v>
      </c>
    </row>
    <row r="27" spans="1:8">
      <c r="A27" s="114" t="s">
        <v>130</v>
      </c>
    </row>
    <row r="28" spans="1:8">
      <c r="A28" s="114" t="s">
        <v>131</v>
      </c>
    </row>
    <row r="29" spans="1:8">
      <c r="A29" s="114" t="s">
        <v>138</v>
      </c>
    </row>
    <row r="31" spans="1:8">
      <c r="A31" s="303" t="s">
        <v>1536</v>
      </c>
      <c r="B31" s="143"/>
      <c r="C31" s="143"/>
      <c r="D31" s="143"/>
      <c r="E31" s="143"/>
      <c r="F31" s="143"/>
      <c r="G31" s="143"/>
      <c r="H31" s="143"/>
    </row>
    <row r="33" spans="1:10">
      <c r="A33" s="114" t="s">
        <v>123</v>
      </c>
      <c r="E33" s="141">
        <f>入力シート!C22</f>
        <v>0</v>
      </c>
    </row>
    <row r="35" spans="1:10">
      <c r="C35" s="289" t="s">
        <v>1005</v>
      </c>
    </row>
    <row r="37" spans="1:10">
      <c r="C37" s="114" t="s">
        <v>134</v>
      </c>
      <c r="F37" s="144">
        <f>入力シート!C8</f>
        <v>0</v>
      </c>
      <c r="G37" s="141"/>
      <c r="H37" s="141">
        <f>入力シート!C10</f>
        <v>0</v>
      </c>
      <c r="J37" s="138" t="s">
        <v>513</v>
      </c>
    </row>
    <row r="38" spans="1:10">
      <c r="F38" s="138"/>
      <c r="J38" s="138"/>
    </row>
    <row r="39" spans="1:10">
      <c r="F39" s="138"/>
      <c r="J39" s="138"/>
    </row>
    <row r="41" spans="1:10">
      <c r="A41" s="114" t="s">
        <v>124</v>
      </c>
      <c r="E41" s="143"/>
      <c r="F41" s="143"/>
      <c r="G41" s="143"/>
      <c r="H41" s="143"/>
      <c r="I41" s="143"/>
    </row>
    <row r="42" spans="1:10">
      <c r="E42" s="143"/>
      <c r="F42" s="143"/>
      <c r="G42" s="143"/>
      <c r="H42" s="143"/>
      <c r="I42" s="143"/>
    </row>
    <row r="43" spans="1:10">
      <c r="C43" s="114" t="s">
        <v>133</v>
      </c>
      <c r="E43" s="143"/>
      <c r="F43" s="143"/>
      <c r="G43" s="143"/>
      <c r="H43" s="143"/>
      <c r="I43" s="143"/>
      <c r="J43" s="138" t="s">
        <v>513</v>
      </c>
    </row>
    <row r="44" spans="1:10">
      <c r="E44" s="143"/>
      <c r="F44" s="143"/>
      <c r="G44" s="143"/>
      <c r="H44" s="143"/>
      <c r="I44" s="143"/>
      <c r="J44" s="138"/>
    </row>
    <row r="45" spans="1:10">
      <c r="E45" s="143"/>
      <c r="F45" s="143"/>
      <c r="G45" s="143"/>
      <c r="H45" s="143"/>
      <c r="I45" s="143"/>
    </row>
    <row r="46" spans="1:10">
      <c r="C46" s="114" t="s">
        <v>132</v>
      </c>
      <c r="E46" s="143"/>
      <c r="F46" s="143"/>
      <c r="G46" s="143"/>
      <c r="H46" s="143"/>
      <c r="I46" s="143"/>
      <c r="J46" s="138" t="s">
        <v>513</v>
      </c>
    </row>
  </sheetData>
  <mergeCells count="3">
    <mergeCell ref="N4:O4"/>
    <mergeCell ref="N5:O5"/>
    <mergeCell ref="A7:P7"/>
  </mergeCells>
  <phoneticPr fontId="3"/>
  <pageMargins left="0.70866141732283472" right="0.31496062992125984" top="0.74803149606299213" bottom="0.74803149606299213" header="0.31496062992125984" footer="0.31496062992125984"/>
  <pageSetup paperSize="9" scale="95"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9"/>
  <sheetViews>
    <sheetView view="pageBreakPreview" zoomScaleNormal="100" zoomScaleSheetLayoutView="100" workbookViewId="0">
      <selection activeCell="H14" sqref="H14"/>
    </sheetView>
  </sheetViews>
  <sheetFormatPr defaultColWidth="5.875" defaultRowHeight="14.25"/>
  <cols>
    <col min="1" max="13" width="5.875" style="114" customWidth="1"/>
    <col min="14" max="14" width="6.75" style="114" customWidth="1"/>
    <col min="15" max="16384" width="5.875" style="114"/>
  </cols>
  <sheetData>
    <row r="1" spans="1:14">
      <c r="N1" s="138" t="s">
        <v>565</v>
      </c>
    </row>
    <row r="5" spans="1:14" ht="28.5">
      <c r="A5" s="917" t="s">
        <v>566</v>
      </c>
      <c r="B5" s="917"/>
      <c r="C5" s="917"/>
      <c r="D5" s="917"/>
      <c r="E5" s="917"/>
      <c r="F5" s="917"/>
      <c r="G5" s="917"/>
      <c r="H5" s="917"/>
      <c r="I5" s="917"/>
      <c r="J5" s="917"/>
      <c r="K5" s="917"/>
      <c r="L5" s="917"/>
      <c r="M5" s="917"/>
      <c r="N5" s="917"/>
    </row>
    <row r="9" spans="1:14" ht="14.25" customHeight="1"/>
    <row r="10" spans="1:14" ht="14.25" customHeight="1">
      <c r="A10" s="289" t="s">
        <v>1335</v>
      </c>
    </row>
    <row r="11" spans="1:14" ht="14.25" customHeight="1">
      <c r="A11" s="289" t="s">
        <v>723</v>
      </c>
      <c r="H11" s="146"/>
      <c r="J11" s="146"/>
      <c r="K11" s="146"/>
    </row>
    <row r="12" spans="1:14" ht="14.25" customHeight="1">
      <c r="H12" s="146"/>
      <c r="I12" s="146"/>
      <c r="J12" s="146"/>
      <c r="K12" s="146"/>
    </row>
    <row r="13" spans="1:14" ht="14.25" customHeight="1">
      <c r="H13" s="146"/>
      <c r="J13" s="146"/>
    </row>
    <row r="16" spans="1:14">
      <c r="B16" s="931" t="str">
        <f>入力シート!E34</f>
        <v>令和-118年1月0日</v>
      </c>
      <c r="C16" s="932"/>
      <c r="D16" s="932"/>
    </row>
    <row r="17" spans="2:12">
      <c r="B17" s="139"/>
      <c r="C17" s="147"/>
      <c r="D17" s="147"/>
    </row>
    <row r="18" spans="2:12">
      <c r="B18" s="139"/>
      <c r="C18" s="147"/>
      <c r="D18" s="147"/>
    </row>
    <row r="19" spans="2:12">
      <c r="B19" s="139"/>
      <c r="C19" s="147"/>
      <c r="D19" s="147"/>
    </row>
    <row r="20" spans="2:12">
      <c r="B20" s="139"/>
      <c r="C20" s="147"/>
      <c r="D20" s="147"/>
    </row>
    <row r="21" spans="2:12">
      <c r="B21" s="139"/>
      <c r="C21" s="147"/>
      <c r="D21" s="147"/>
      <c r="F21" s="114" t="s">
        <v>533</v>
      </c>
      <c r="H21" s="713">
        <f>入力シート!C39</f>
        <v>0</v>
      </c>
    </row>
    <row r="22" spans="2:12">
      <c r="B22" s="139"/>
      <c r="C22" s="147"/>
      <c r="D22" s="147"/>
    </row>
    <row r="23" spans="2:12">
      <c r="B23" s="139"/>
      <c r="C23" s="147"/>
      <c r="D23" s="147"/>
    </row>
    <row r="24" spans="2:12">
      <c r="B24" s="139"/>
      <c r="C24" s="147"/>
      <c r="D24" s="147"/>
    </row>
    <row r="25" spans="2:12">
      <c r="B25" s="139"/>
      <c r="C25" s="147"/>
      <c r="D25" s="147"/>
    </row>
    <row r="26" spans="2:12" ht="21">
      <c r="B26" s="139"/>
      <c r="C26" s="147"/>
      <c r="D26" s="147"/>
      <c r="F26" s="114" t="s">
        <v>534</v>
      </c>
      <c r="H26" s="451">
        <f>入力シート!C35</f>
        <v>0</v>
      </c>
      <c r="I26" s="452"/>
      <c r="J26" s="452">
        <f>入力シート!C37</f>
        <v>0</v>
      </c>
      <c r="K26" s="148"/>
      <c r="L26" s="135"/>
    </row>
    <row r="27" spans="2:12">
      <c r="B27" s="139"/>
      <c r="C27" s="147"/>
      <c r="D27" s="147"/>
    </row>
    <row r="28" spans="2:12">
      <c r="B28" s="139"/>
      <c r="C28" s="147"/>
      <c r="D28" s="147"/>
    </row>
    <row r="29" spans="2:12">
      <c r="B29" s="139"/>
      <c r="C29" s="147"/>
      <c r="D29" s="147"/>
    </row>
    <row r="32" spans="2:12" ht="18.75">
      <c r="B32" s="114" t="s">
        <v>544</v>
      </c>
      <c r="D32" s="933">
        <f>入力シート!C8</f>
        <v>0</v>
      </c>
      <c r="E32" s="933"/>
      <c r="F32" s="154">
        <f>入力シート!C10</f>
        <v>0</v>
      </c>
      <c r="H32" s="140" t="s">
        <v>515</v>
      </c>
    </row>
    <row r="34" spans="1:13" ht="21">
      <c r="D34" s="133"/>
      <c r="E34" s="133"/>
      <c r="F34" s="134"/>
      <c r="G34" s="133"/>
      <c r="I34" s="927"/>
      <c r="J34" s="927"/>
      <c r="K34" s="928"/>
      <c r="L34" s="928"/>
    </row>
    <row r="35" spans="1:13" ht="21">
      <c r="D35" s="133"/>
      <c r="E35" s="133"/>
      <c r="F35" s="134"/>
      <c r="G35" s="133"/>
      <c r="I35" s="135"/>
      <c r="J35" s="135"/>
      <c r="K35" s="136"/>
      <c r="L35" s="136"/>
    </row>
    <row r="36" spans="1:13" ht="21">
      <c r="D36" s="133"/>
      <c r="E36" s="133"/>
      <c r="F36" s="134"/>
      <c r="G36" s="133"/>
      <c r="I36" s="135"/>
      <c r="J36" s="135"/>
      <c r="K36" s="136"/>
      <c r="L36" s="136"/>
    </row>
    <row r="37" spans="1:13" ht="21">
      <c r="D37" s="133"/>
      <c r="E37" s="133"/>
      <c r="F37" s="134"/>
      <c r="G37" s="133"/>
      <c r="I37" s="135"/>
      <c r="J37" s="135"/>
      <c r="K37" s="136"/>
      <c r="L37" s="136"/>
    </row>
    <row r="38" spans="1:13">
      <c r="A38" s="137"/>
    </row>
    <row r="39" spans="1:13">
      <c r="K39" s="920"/>
      <c r="L39" s="920"/>
      <c r="M39" s="138"/>
    </row>
  </sheetData>
  <mergeCells count="6">
    <mergeCell ref="K39:L39"/>
    <mergeCell ref="A5:N5"/>
    <mergeCell ref="B16:D16"/>
    <mergeCell ref="I34:J34"/>
    <mergeCell ref="K34:L34"/>
    <mergeCell ref="D32:E32"/>
  </mergeCells>
  <phoneticPr fontId="3"/>
  <pageMargins left="0.98425196850393704" right="0.59055118110236227" top="0.98425196850393704" bottom="0.98425196850393704" header="0.51181102362204722" footer="0.51181102362204722"/>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89</vt:i4>
      </vt:variant>
      <vt:variant>
        <vt:lpstr>名前付き一覧</vt:lpstr>
      </vt:variant>
      <vt:variant>
        <vt:i4>82</vt:i4>
      </vt:variant>
    </vt:vector>
  </HeadingPairs>
  <TitlesOfParts>
    <vt:vector size="171" baseType="lpstr">
      <vt:lpstr>目次</vt:lpstr>
      <vt:lpstr>入力シート</vt:lpstr>
      <vt:lpstr>開票立会人入力シート</vt:lpstr>
      <vt:lpstr>届出１</vt:lpstr>
      <vt:lpstr>届出２</vt:lpstr>
      <vt:lpstr>届出３</vt:lpstr>
      <vt:lpstr>届出４</vt:lpstr>
      <vt:lpstr>届出５</vt:lpstr>
      <vt:lpstr>届出６</vt:lpstr>
      <vt:lpstr>届出７</vt:lpstr>
      <vt:lpstr>届出８</vt:lpstr>
      <vt:lpstr>届出９</vt:lpstr>
      <vt:lpstr>届出１０</vt:lpstr>
      <vt:lpstr>届出１１</vt:lpstr>
      <vt:lpstr>届出１２</vt:lpstr>
      <vt:lpstr>届出１３</vt:lpstr>
      <vt:lpstr>届出１４</vt:lpstr>
      <vt:lpstr>届出１５</vt:lpstr>
      <vt:lpstr>届出１６</vt:lpstr>
      <vt:lpstr>届出１７</vt:lpstr>
      <vt:lpstr>届出１８</vt:lpstr>
      <vt:lpstr>届出１９</vt:lpstr>
      <vt:lpstr>参考1</vt:lpstr>
      <vt:lpstr>参考2</vt:lpstr>
      <vt:lpstr>政見１</vt:lpstr>
      <vt:lpstr>政見２</vt:lpstr>
      <vt:lpstr>政見３</vt:lpstr>
      <vt:lpstr>政見３（添付１）</vt:lpstr>
      <vt:lpstr>政見３（添付２）</vt:lpstr>
      <vt:lpstr>政見４</vt:lpstr>
      <vt:lpstr>政見５</vt:lpstr>
      <vt:lpstr>政見６－１</vt:lpstr>
      <vt:lpstr>政見６－２</vt:lpstr>
      <vt:lpstr>政見７</vt:lpstr>
      <vt:lpstr>政見８</vt:lpstr>
      <vt:lpstr>政見９</vt:lpstr>
      <vt:lpstr>政見１０</vt:lpstr>
      <vt:lpstr>公営１</vt:lpstr>
      <vt:lpstr>公営２</vt:lpstr>
      <vt:lpstr>公営３その１</vt:lpstr>
      <vt:lpstr>公営３内訳１</vt:lpstr>
      <vt:lpstr>公営３その２</vt:lpstr>
      <vt:lpstr>公営３内訳２</vt:lpstr>
      <vt:lpstr>公営４</vt:lpstr>
      <vt:lpstr>公営５</vt:lpstr>
      <vt:lpstr>公営６</vt:lpstr>
      <vt:lpstr>公営７</vt:lpstr>
      <vt:lpstr>公営８</vt:lpstr>
      <vt:lpstr>公営９</vt:lpstr>
      <vt:lpstr>公営１０</vt:lpstr>
      <vt:lpstr>公営１１</vt:lpstr>
      <vt:lpstr>公営１２</vt:lpstr>
      <vt:lpstr>公営１３</vt:lpstr>
      <vt:lpstr>公営１４</vt:lpstr>
      <vt:lpstr>公営１５</vt:lpstr>
      <vt:lpstr>公営１６</vt:lpstr>
      <vt:lpstr>公営１７</vt:lpstr>
      <vt:lpstr>公営１７別紙内訳</vt:lpstr>
      <vt:lpstr>公営１８</vt:lpstr>
      <vt:lpstr>公営１９</vt:lpstr>
      <vt:lpstr>公営２０</vt:lpstr>
      <vt:lpstr>公営２１</vt:lpstr>
      <vt:lpstr>公営２２</vt:lpstr>
      <vt:lpstr>公営２３</vt:lpstr>
      <vt:lpstr>公営２４</vt:lpstr>
      <vt:lpstr>公営２５</vt:lpstr>
      <vt:lpstr>公営２６</vt:lpstr>
      <vt:lpstr>公営２７</vt:lpstr>
      <vt:lpstr>公営２８</vt:lpstr>
      <vt:lpstr>公営２９</vt:lpstr>
      <vt:lpstr>公営３０</vt:lpstr>
      <vt:lpstr>公営３１</vt:lpstr>
      <vt:lpstr>公営３２</vt:lpstr>
      <vt:lpstr>公営３３</vt:lpstr>
      <vt:lpstr>公営３４</vt:lpstr>
      <vt:lpstr>公営３５</vt:lpstr>
      <vt:lpstr>公営３６</vt:lpstr>
      <vt:lpstr>公営３７</vt:lpstr>
      <vt:lpstr>公営３７別紙内訳</vt:lpstr>
      <vt:lpstr>契約１</vt:lpstr>
      <vt:lpstr>契約２</vt:lpstr>
      <vt:lpstr>契約３</vt:lpstr>
      <vt:lpstr>契約４</vt:lpstr>
      <vt:lpstr>契約５</vt:lpstr>
      <vt:lpstr>契約６</vt:lpstr>
      <vt:lpstr>契約７</vt:lpstr>
      <vt:lpstr>契約８</vt:lpstr>
      <vt:lpstr>契約９</vt:lpstr>
      <vt:lpstr>契約１０</vt:lpstr>
      <vt:lpstr>開票立会人入力シート!Print_Area</vt:lpstr>
      <vt:lpstr>契約１０!Print_Area</vt:lpstr>
      <vt:lpstr>契約２!Print_Area</vt:lpstr>
      <vt:lpstr>契約３!Print_Area</vt:lpstr>
      <vt:lpstr>契約４!Print_Area</vt:lpstr>
      <vt:lpstr>契約５!Print_Area</vt:lpstr>
      <vt:lpstr>契約６!Print_Area</vt:lpstr>
      <vt:lpstr>契約７!Print_Area</vt:lpstr>
      <vt:lpstr>契約８!Print_Area</vt:lpstr>
      <vt:lpstr>契約９!Print_Area</vt:lpstr>
      <vt:lpstr>公営１!Print_Area</vt:lpstr>
      <vt:lpstr>公営１０!Print_Area</vt:lpstr>
      <vt:lpstr>公営１１!Print_Area</vt:lpstr>
      <vt:lpstr>公営１２!Print_Area</vt:lpstr>
      <vt:lpstr>公営１３!Print_Area</vt:lpstr>
      <vt:lpstr>公営１４!Print_Area</vt:lpstr>
      <vt:lpstr>公営１５!Print_Area</vt:lpstr>
      <vt:lpstr>公営１６!Print_Area</vt:lpstr>
      <vt:lpstr>公営１７!Print_Area</vt:lpstr>
      <vt:lpstr>公営１７別紙内訳!Print_Area</vt:lpstr>
      <vt:lpstr>公営１８!Print_Area</vt:lpstr>
      <vt:lpstr>公営１９!Print_Area</vt:lpstr>
      <vt:lpstr>公営２!Print_Area</vt:lpstr>
      <vt:lpstr>公営２０!Print_Area</vt:lpstr>
      <vt:lpstr>公営２１!Print_Area</vt:lpstr>
      <vt:lpstr>公営２２!Print_Area</vt:lpstr>
      <vt:lpstr>公営２３!Print_Area</vt:lpstr>
      <vt:lpstr>公営２４!Print_Area</vt:lpstr>
      <vt:lpstr>公営２５!Print_Area</vt:lpstr>
      <vt:lpstr>公営２６!Print_Area</vt:lpstr>
      <vt:lpstr>公営２７!Print_Area</vt:lpstr>
      <vt:lpstr>公営２８!Print_Area</vt:lpstr>
      <vt:lpstr>公営２９!Print_Area</vt:lpstr>
      <vt:lpstr>公営３０!Print_Area</vt:lpstr>
      <vt:lpstr>公営３１!Print_Area</vt:lpstr>
      <vt:lpstr>公営３２!Print_Area</vt:lpstr>
      <vt:lpstr>公営３３!Print_Area</vt:lpstr>
      <vt:lpstr>公営３４!Print_Area</vt:lpstr>
      <vt:lpstr>公営３６!Print_Area</vt:lpstr>
      <vt:lpstr>公営３７!Print_Area</vt:lpstr>
      <vt:lpstr>公営３７別紙内訳!Print_Area</vt:lpstr>
      <vt:lpstr>公営３その１!Print_Area</vt:lpstr>
      <vt:lpstr>公営３その２!Print_Area</vt:lpstr>
      <vt:lpstr>公営３内訳１!Print_Area</vt:lpstr>
      <vt:lpstr>公営３内訳２!Print_Area</vt:lpstr>
      <vt:lpstr>公営４!Print_Area</vt:lpstr>
      <vt:lpstr>公営５!Print_Area</vt:lpstr>
      <vt:lpstr>公営６!Print_Area</vt:lpstr>
      <vt:lpstr>公営７!Print_Area</vt:lpstr>
      <vt:lpstr>公営８!Print_Area</vt:lpstr>
      <vt:lpstr>公営９!Print_Area</vt:lpstr>
      <vt:lpstr>政見１!Print_Area</vt:lpstr>
      <vt:lpstr>政見１０!Print_Area</vt:lpstr>
      <vt:lpstr>政見３!Print_Area</vt:lpstr>
      <vt:lpstr>'政見３（添付１）'!Print_Area</vt:lpstr>
      <vt:lpstr>'政見３（添付２）'!Print_Area</vt:lpstr>
      <vt:lpstr>政見４!Print_Area</vt:lpstr>
      <vt:lpstr>政見５!Print_Area</vt:lpstr>
      <vt:lpstr>'政見６－１'!Print_Area</vt:lpstr>
      <vt:lpstr>'政見６－２'!Print_Area</vt:lpstr>
      <vt:lpstr>政見７!Print_Area</vt:lpstr>
      <vt:lpstr>政見８!Print_Area</vt:lpstr>
      <vt:lpstr>政見９!Print_Area</vt:lpstr>
      <vt:lpstr>届出１!Print_Area</vt:lpstr>
      <vt:lpstr>届出１０!Print_Area</vt:lpstr>
      <vt:lpstr>届出１２!Print_Area</vt:lpstr>
      <vt:lpstr>届出１３!Print_Area</vt:lpstr>
      <vt:lpstr>届出１４!Print_Area</vt:lpstr>
      <vt:lpstr>届出１５!Print_Area</vt:lpstr>
      <vt:lpstr>届出１６!Print_Area</vt:lpstr>
      <vt:lpstr>届出１７!Print_Area</vt:lpstr>
      <vt:lpstr>届出１８!Print_Area</vt:lpstr>
      <vt:lpstr>届出１９!Print_Area</vt:lpstr>
      <vt:lpstr>届出２!Print_Area</vt:lpstr>
      <vt:lpstr>届出３!Print_Area</vt:lpstr>
      <vt:lpstr>届出５!Print_Area</vt:lpstr>
      <vt:lpstr>届出６!Print_Area</vt:lpstr>
      <vt:lpstr>届出７!Print_Area</vt:lpstr>
      <vt:lpstr>届出８!Print_Area</vt:lpstr>
      <vt:lpstr>届出９!Print_Area</vt:lpstr>
      <vt:lpstr>入力シート!Print_Area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2022-05-19T04:12:38Z</cp:lastPrinted>
  <dcterms:created xsi:type="dcterms:W3CDTF">2022-05-16T10:32:23Z</dcterms:created>
  <dcterms:modified xsi:type="dcterms:W3CDTF">2022-05-19T04:36:44Z</dcterms:modified>
</cp:coreProperties>
</file>