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mc:AlternateContent xmlns:mc="http://schemas.openxmlformats.org/markup-compatibility/2006">
    <mc:Choice Requires="x15">
      <x15ac:absPath xmlns:x15ac="http://schemas.microsoft.com/office/spreadsheetml/2010/11/ac" url="\\ZDISK\nousan\Ｒ5\04 野菜・花き振興グループ\55 施設園芸等燃料価格高騰対策\01 県業務方法書・事業細則の改正\03 Excel版の様式について\"/>
    </mc:Choice>
  </mc:AlternateContent>
  <xr:revisionPtr revIDLastSave="0" documentId="13_ncr:1_{6663D05D-329C-4390-BDC1-BD4B42C4D32A}" xr6:coauthVersionLast="36" xr6:coauthVersionMax="47" xr10:uidLastSave="{00000000-0000-0000-0000-000000000000}"/>
  <bookViews>
    <workbookView xWindow="-120" yWindow="-120" windowWidth="29040" windowHeight="15840" activeTab="1" xr2:uid="{00000000-000D-0000-FFFF-FFFF00000000}"/>
  </bookViews>
  <sheets>
    <sheet name="別紙様式第７号" sheetId="4" r:id="rId1"/>
    <sheet name="7号別紙添付" sheetId="3" r:id="rId2"/>
  </sheets>
  <definedNames>
    <definedName name="_xlnm._FilterDatabase" localSheetId="1" hidden="1">'7号別紙添付'!$A$11:$M$48</definedName>
    <definedName name="_Hlk121317410" localSheetId="0">別紙様式第７号!$A$40</definedName>
    <definedName name="_Hlk121318175" localSheetId="0">別紙様式第７号!$A$48</definedName>
    <definedName name="_Hlk121318190" localSheetId="0">別紙様式第７号!$A$49</definedName>
    <definedName name="_xlnm.Print_Area" localSheetId="1">'7号別紙添付'!$A$1:$M$51</definedName>
    <definedName name="_xlnm.Print_Area" localSheetId="0">別紙様式第７号!$A$1:$M$63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3" i="3" l="1"/>
  <c r="K55" i="4" l="1"/>
  <c r="K54" i="4"/>
  <c r="K47" i="4"/>
  <c r="K46" i="4"/>
  <c r="K53" i="4"/>
  <c r="K52" i="4"/>
  <c r="K45" i="4"/>
  <c r="K44" i="4"/>
  <c r="K51" i="4"/>
  <c r="K50" i="4"/>
  <c r="K43" i="4"/>
  <c r="K42" i="4"/>
  <c r="K49" i="4"/>
  <c r="K48" i="4"/>
  <c r="K41" i="4"/>
  <c r="K40" i="4"/>
  <c r="J56" i="4" s="1"/>
  <c r="H55" i="4"/>
  <c r="H54" i="4"/>
  <c r="H53" i="4"/>
  <c r="H52" i="4"/>
  <c r="H51" i="4"/>
  <c r="H50" i="4"/>
  <c r="H49" i="4"/>
  <c r="H48" i="4"/>
  <c r="H47" i="4"/>
  <c r="H46" i="4"/>
  <c r="H45" i="4"/>
  <c r="H44" i="4"/>
  <c r="H43" i="4"/>
  <c r="H42" i="4"/>
  <c r="H41" i="4"/>
  <c r="H40" i="4"/>
  <c r="K13" i="3" l="1"/>
  <c r="K14" i="3"/>
  <c r="K15" i="3"/>
  <c r="K16" i="3"/>
  <c r="I12" i="3"/>
  <c r="J47" i="3"/>
  <c r="J45" i="3"/>
  <c r="J43" i="3"/>
  <c r="J41" i="3"/>
  <c r="J39" i="3"/>
  <c r="J37" i="3"/>
  <c r="J35" i="3"/>
  <c r="J31" i="3"/>
  <c r="J29" i="3"/>
  <c r="J27" i="3"/>
  <c r="J25" i="3"/>
  <c r="J23" i="3"/>
  <c r="J21" i="3"/>
  <c r="J19" i="3"/>
  <c r="J17" i="3"/>
  <c r="F12" i="3"/>
  <c r="I16" i="3"/>
  <c r="H16" i="3"/>
  <c r="G16" i="3"/>
  <c r="F16" i="3"/>
  <c r="I15" i="3"/>
  <c r="H15" i="3"/>
  <c r="G15" i="3"/>
  <c r="F15" i="3"/>
  <c r="I14" i="3"/>
  <c r="H14" i="3"/>
  <c r="G14" i="3"/>
  <c r="F14" i="3"/>
  <c r="I13" i="3"/>
  <c r="H13" i="3"/>
  <c r="G13" i="3"/>
  <c r="F13" i="3"/>
  <c r="H12" i="3"/>
  <c r="G12" i="3"/>
  <c r="K12" i="3" l="1"/>
  <c r="K25" i="3" s="1"/>
  <c r="K17" i="3"/>
  <c r="K23" i="3"/>
  <c r="K41" i="3" l="1"/>
  <c r="K27" i="3"/>
  <c r="K45" i="3"/>
  <c r="K43" i="3"/>
  <c r="K37" i="3"/>
  <c r="K47" i="3"/>
  <c r="K33" i="3"/>
  <c r="K35" i="3"/>
  <c r="K31" i="3"/>
  <c r="K39" i="3"/>
  <c r="K29" i="3"/>
  <c r="K19" i="3"/>
  <c r="K21" i="3"/>
  <c r="J32" i="4" l="1"/>
  <c r="J31" i="4"/>
  <c r="J30" i="4"/>
  <c r="J29" i="4"/>
  <c r="J28" i="4"/>
  <c r="J27" i="4"/>
  <c r="J26" i="4"/>
  <c r="J25" i="4"/>
  <c r="J24" i="4"/>
  <c r="J23" i="4"/>
  <c r="J22" i="4"/>
  <c r="J21" i="4"/>
  <c r="J36" i="4"/>
  <c r="K11" i="3" l="1"/>
  <c r="C7" i="3"/>
  <c r="J35" i="4" l="1"/>
  <c r="J34" i="4"/>
  <c r="J33" i="4"/>
</calcChain>
</file>

<file path=xl/sharedStrings.xml><?xml version="1.0" encoding="utf-8"?>
<sst xmlns="http://schemas.openxmlformats.org/spreadsheetml/2006/main" count="151" uniqueCount="112">
  <si>
    <t>２　参加構成員ごとの内訳</t>
    <rPh sb="2" eb="4">
      <t>サンカ</t>
    </rPh>
    <rPh sb="4" eb="7">
      <t>コウセイイン</t>
    </rPh>
    <rPh sb="10" eb="12">
      <t>ウチワケ</t>
    </rPh>
    <phoneticPr fontId="6"/>
  </si>
  <si>
    <t>番号</t>
  </si>
  <si>
    <t>氏　名</t>
    <rPh sb="0" eb="1">
      <t>シ</t>
    </rPh>
    <rPh sb="2" eb="3">
      <t>メイ</t>
    </rPh>
    <phoneticPr fontId="1"/>
  </si>
  <si>
    <t>住　所</t>
    <rPh sb="0" eb="1">
      <t>ジュウ</t>
    </rPh>
    <rPh sb="2" eb="3">
      <t>ショ</t>
    </rPh>
    <phoneticPr fontId="1"/>
  </si>
  <si>
    <t>合　　計</t>
    <rPh sb="0" eb="1">
      <t>ゴウ</t>
    </rPh>
    <rPh sb="3" eb="4">
      <t>ケイ</t>
    </rPh>
    <phoneticPr fontId="5"/>
  </si>
  <si>
    <t>選択肢
・115%
・130%
・150%
・170%</t>
    <rPh sb="0" eb="3">
      <t>センタクシ</t>
    </rPh>
    <phoneticPr fontId="1"/>
  </si>
  <si>
    <t>分割納付</t>
    <rPh sb="0" eb="2">
      <t>ブンカツ</t>
    </rPh>
    <rPh sb="2" eb="4">
      <t>ノウフ</t>
    </rPh>
    <phoneticPr fontId="4"/>
  </si>
  <si>
    <t>燃料補填積立金額※（円）</t>
    <rPh sb="0" eb="2">
      <t>ネンリョウ</t>
    </rPh>
    <phoneticPr fontId="4"/>
  </si>
  <si>
    <t>39.9円/㎥</t>
    <rPh sb="4" eb="5">
      <t>エン</t>
    </rPh>
    <phoneticPr fontId="15"/>
  </si>
  <si>
    <t>ＬＮＧ</t>
    <phoneticPr fontId="15"/>
  </si>
  <si>
    <t>74.8円/kg</t>
    <rPh sb="4" eb="5">
      <t>エン</t>
    </rPh>
    <phoneticPr fontId="15"/>
  </si>
  <si>
    <t>ＬＰガス</t>
    <phoneticPr fontId="15"/>
  </si>
  <si>
    <t>灯油</t>
    <rPh sb="0" eb="2">
      <t>トウユ</t>
    </rPh>
    <phoneticPr fontId="15"/>
  </si>
  <si>
    <t>Ａ重油</t>
    <rPh sb="1" eb="3">
      <t>ジュウユ</t>
    </rPh>
    <phoneticPr fontId="15"/>
  </si>
  <si>
    <t>28.5円/㎥</t>
    <rPh sb="4" eb="5">
      <t>エン</t>
    </rPh>
    <phoneticPr fontId="15"/>
  </si>
  <si>
    <t>53.5円/kg</t>
    <rPh sb="4" eb="5">
      <t>エン</t>
    </rPh>
    <phoneticPr fontId="15"/>
  </si>
  <si>
    <t>17.1円/㎥</t>
    <rPh sb="4" eb="5">
      <t>エン</t>
    </rPh>
    <phoneticPr fontId="15"/>
  </si>
  <si>
    <t>32.1円/kg</t>
    <rPh sb="4" eb="5">
      <t>エン</t>
    </rPh>
    <phoneticPr fontId="15"/>
  </si>
  <si>
    <t>8.60円/㎥</t>
    <rPh sb="4" eb="5">
      <t>エン</t>
    </rPh>
    <phoneticPr fontId="15"/>
  </si>
  <si>
    <t>16.0円/kg</t>
    <rPh sb="4" eb="5">
      <t>エン</t>
    </rPh>
    <phoneticPr fontId="15"/>
  </si>
  <si>
    <t>燃料購入予定数量</t>
    <rPh sb="2" eb="4">
      <t>コウニュウ</t>
    </rPh>
    <rPh sb="4" eb="6">
      <t>ヨテイ</t>
    </rPh>
    <rPh sb="6" eb="8">
      <t>スウリョウ</t>
    </rPh>
    <phoneticPr fontId="15"/>
  </si>
  <si>
    <t>単価</t>
    <rPh sb="0" eb="2">
      <t>タンカ</t>
    </rPh>
    <phoneticPr fontId="15"/>
  </si>
  <si>
    <t>油種等</t>
    <rPh sb="0" eb="2">
      <t>ユシュ</t>
    </rPh>
    <rPh sb="2" eb="3">
      <t>トウ</t>
    </rPh>
    <phoneticPr fontId="15"/>
  </si>
  <si>
    <t>選択肢（積立方式）</t>
    <rPh sb="0" eb="3">
      <t>センタクシ</t>
    </rPh>
    <rPh sb="4" eb="6">
      <t>ツミタテ</t>
    </rPh>
    <rPh sb="6" eb="8">
      <t>ホウシキ</t>
    </rPh>
    <phoneticPr fontId="15"/>
  </si>
  <si>
    <t>令和　　年　　月　　日</t>
    <rPh sb="0" eb="2">
      <t>レイワ</t>
    </rPh>
    <rPh sb="4" eb="5">
      <t>ネン</t>
    </rPh>
    <rPh sb="7" eb="8">
      <t>ガツ</t>
    </rPh>
    <rPh sb="10" eb="11">
      <t>ニチ</t>
    </rPh>
    <phoneticPr fontId="15"/>
  </si>
  <si>
    <t>（別紙様式第７号に添付）</t>
    <phoneticPr fontId="5"/>
  </si>
  <si>
    <t>別紙</t>
    <rPh sb="0" eb="2">
      <t>ベッシ</t>
    </rPh>
    <phoneticPr fontId="4"/>
  </si>
  <si>
    <t>施設園芸用燃料購入数量等設定の内訳（令和○事業年度）</t>
    <rPh sb="6" eb="7">
      <t>リョウ</t>
    </rPh>
    <phoneticPr fontId="4"/>
  </si>
  <si>
    <t>○○組織の燃料購入予定数量等設定の内訳は以下のとおりです。</t>
    <rPh sb="2" eb="4">
      <t>ソシキ</t>
    </rPh>
    <rPh sb="6" eb="7">
      <t>リョウ</t>
    </rPh>
    <phoneticPr fontId="4"/>
  </si>
  <si>
    <t>１　参加構成員数　　</t>
    <phoneticPr fontId="4"/>
  </si>
  <si>
    <t>名</t>
    <rPh sb="0" eb="1">
      <t>メイ</t>
    </rPh>
    <phoneticPr fontId="4"/>
  </si>
  <si>
    <t>○事業年度
(　年　月～　年　月分)</t>
    <rPh sb="13" eb="14">
      <t>ネン</t>
    </rPh>
    <rPh sb="15" eb="16">
      <t>ガツ</t>
    </rPh>
    <phoneticPr fontId="5"/>
  </si>
  <si>
    <t>対象燃料購入数量
（リットル）</t>
    <rPh sb="2" eb="4">
      <t>ネンリョウ</t>
    </rPh>
    <phoneticPr fontId="4"/>
  </si>
  <si>
    <t>（注１）番号は、参加構成員ごとの整理番号とする。</t>
    <phoneticPr fontId="4"/>
  </si>
  <si>
    <t>（注２）※は、「燃料購入予定数量×積立単価×1/2」で算出する（農家積立分）。切り捨てにより100円単位で記載する。</t>
    <rPh sb="8" eb="10">
      <t>ネンリョウ</t>
    </rPh>
    <phoneticPr fontId="4"/>
  </si>
  <si>
    <t>（注３）分割納付を希望する参加構成員は「〇」を、希望しない場合は「×」を記載する。</t>
    <phoneticPr fontId="4"/>
  </si>
  <si>
    <t>合　　計</t>
    <rPh sb="0" eb="1">
      <t>ゴウ</t>
    </rPh>
    <rPh sb="3" eb="4">
      <t>ケイ</t>
    </rPh>
    <phoneticPr fontId="4"/>
  </si>
  <si>
    <t>油種等
・Ａ重油
・灯油
・ＬＰガス
・ＬＮＧ</t>
    <rPh sb="0" eb="2">
      <t>ユシュ</t>
    </rPh>
    <rPh sb="2" eb="3">
      <t>トウ</t>
    </rPh>
    <rPh sb="6" eb="8">
      <t>ジュウユ</t>
    </rPh>
    <rPh sb="10" eb="12">
      <t>トウユ</t>
    </rPh>
    <phoneticPr fontId="1"/>
  </si>
  <si>
    <t>備考</t>
    <phoneticPr fontId="6"/>
  </si>
  <si>
    <t>Ａ重油</t>
    <phoneticPr fontId="4"/>
  </si>
  <si>
    <t>灯油</t>
    <phoneticPr fontId="4"/>
  </si>
  <si>
    <t>ＬＰガス</t>
    <phoneticPr fontId="4"/>
  </si>
  <si>
    <t>ＬＮＧ</t>
    <phoneticPr fontId="4"/>
  </si>
  <si>
    <t>別紙様式第７号（第１４条第１項関係）</t>
    <rPh sb="12" eb="13">
      <t>ダイ</t>
    </rPh>
    <rPh sb="14" eb="15">
      <t>コウ</t>
    </rPh>
    <phoneticPr fontId="15"/>
  </si>
  <si>
    <t>施設園芸用燃料購入数量等設定申込書（令和○事業年度）</t>
    <rPh sb="7" eb="9">
      <t>コウニュウ</t>
    </rPh>
    <rPh sb="9" eb="11">
      <t>スウリョウ</t>
    </rPh>
    <rPh sb="11" eb="12">
      <t>トウ</t>
    </rPh>
    <rPh sb="12" eb="14">
      <t>セッテイ</t>
    </rPh>
    <rPh sb="14" eb="17">
      <t>モウシコミショ</t>
    </rPh>
    <rPh sb="18" eb="20">
      <t>レイワ</t>
    </rPh>
    <rPh sb="21" eb="23">
      <t>ジギョウ</t>
    </rPh>
    <rPh sb="23" eb="25">
      <t>ネンド</t>
    </rPh>
    <phoneticPr fontId="15"/>
  </si>
  <si>
    <t>（農業者組織）</t>
  </si>
  <si>
    <t>　住所</t>
  </si>
  <si>
    <t>　名称及び代表者の氏名</t>
  </si>
  <si>
    <t>　令和○事業年度の施設園芸用燃料価格差補塡金の対象となる燃料購入数量等の設定を以下のとおり申し込みます。
　なお、参加構成員ごとの燃料購入数量等の内訳は別紙のとおりです。</t>
    <phoneticPr fontId="15"/>
  </si>
  <si>
    <r>
      <rPr>
        <sz val="12"/>
        <rFont val="Wingdings"/>
        <family val="1"/>
        <charset val="2"/>
      </rPr>
      <t></t>
    </r>
    <r>
      <rPr>
        <sz val="12"/>
        <rFont val="ＭＳ 明朝"/>
        <family val="1"/>
        <charset val="128"/>
      </rPr>
      <t>　契約管理番号　　　　　　　　　　　　　</t>
    </r>
    <r>
      <rPr>
        <sz val="12"/>
        <rFont val="Calibri"/>
        <family val="1"/>
      </rPr>
      <t xml:space="preserve">
</t>
    </r>
    <r>
      <rPr>
        <sz val="12"/>
        <rFont val="ＭＳ 明朝"/>
        <family val="1"/>
        <charset val="128"/>
      </rPr>
      <t>　　　　※契約済みの場合は、積立契約完了通知の契約管理番号を記載</t>
    </r>
    <phoneticPr fontId="4"/>
  </si>
  <si>
    <t>１．対象期間　　令和○年〇月1日から令和○年〇月30(又は28若しくは31日)まで</t>
    <phoneticPr fontId="4"/>
  </si>
  <si>
    <t>２．対象数量（施設園芸用燃料価格差補塡金の対象となる燃料購入予定数量）</t>
    <phoneticPr fontId="4"/>
  </si>
  <si>
    <t>３．燃料補塡積立の金額</t>
  </si>
  <si>
    <t>選択された単価</t>
  </si>
  <si>
    <t>計</t>
  </si>
  <si>
    <t>円</t>
  </si>
  <si>
    <t>＊積立の金額は、参加構成員ごとに計算結果を切り捨てにより100円単位としたものです。</t>
  </si>
  <si>
    <t>【燃料購入数量等設定における留意事項】</t>
  </si>
  <si>
    <t>・燃料購入数量等が設定されましたらお知らせしますので、燃料補塡積立金必要額を納入してください。</t>
  </si>
  <si>
    <t>・燃料油購入数量の設定に関する証拠書類の提出を求めた場合は、必ず提出してください。提出がない
　場合には、燃料購入数量が設定できない場合があります。</t>
    <phoneticPr fontId="4"/>
  </si>
  <si>
    <t>・当協議会から指示があった場合には、指定月の燃料の購入数量を領収書、納品書等の写しを添付して速
　やかに報告してください。</t>
    <phoneticPr fontId="4"/>
  </si>
  <si>
    <t>円</t>
    <rPh sb="0" eb="1">
      <t>エン</t>
    </rPh>
    <phoneticPr fontId="4"/>
  </si>
  <si>
    <t>灯　油  （13.0円）×数量設定申込書の数量（　　　　　㍑）×1/2＝　　　　　　</t>
    <phoneticPr fontId="4"/>
  </si>
  <si>
    <t>Ａ重油  （24.5円）×数量設定申込書の数量（　　　　　㍑）×1/2＝　　　　　　</t>
    <phoneticPr fontId="4"/>
  </si>
  <si>
    <t>灯　油  （25.9円）×数量設定申込書の数量（　　　　　㍑）×1/2＝　　　　　　</t>
    <phoneticPr fontId="4"/>
  </si>
  <si>
    <t>Ａ重油  （40.8円）×数量設定申込書の数量（　　　　　㍑）×1/2＝　　　　　　</t>
    <phoneticPr fontId="4"/>
  </si>
  <si>
    <t>灯　油  （43.2円）×数量設定申込書の数量（　　　　　㍑）×1/2＝　　　　　　</t>
    <phoneticPr fontId="4"/>
  </si>
  <si>
    <t>Ａ重油  （57.1円）×数量設定申込書の数量（　　　　　㍑）×1/2＝　　　　　　</t>
    <phoneticPr fontId="4"/>
  </si>
  <si>
    <t>灯　油  （60.5円）×数量設定申込書の数量（　　　　　㍑）×1/2＝　　　　　　</t>
    <phoneticPr fontId="4"/>
  </si>
  <si>
    <t>ＬＰガス（16.0円）×数量設定申込書の数量（　　　　　㎏）×1/2＝　　　　　　</t>
    <phoneticPr fontId="4"/>
  </si>
  <si>
    <t>ＬＮＧ  （8.60円）×数量設定申込書の数量（　　　　　㎥）×1/2＝　　　　　　</t>
    <phoneticPr fontId="4"/>
  </si>
  <si>
    <t>ＬＰガス（32.1円）×数量設定申込書の数量（　　　　　㎏）×1/2＝　　　　　　</t>
    <phoneticPr fontId="4"/>
  </si>
  <si>
    <t>ＬＮＧ  （17.1円）×数量設定申込書の数量（　　　　　㎥）×1/2＝　　　　　　</t>
    <phoneticPr fontId="4"/>
  </si>
  <si>
    <t>ＬＰガス（53.5円）×数量設定申込書の数量（　　　　　㎏）×1/2＝　　　　　　</t>
    <phoneticPr fontId="4"/>
  </si>
  <si>
    <t>ＬＮＧ  （28.5円）×数量設定申込書の数量（　　　　　㎥）×1/2＝　　　　　　</t>
    <phoneticPr fontId="4"/>
  </si>
  <si>
    <t>ＬＰガス（74.8円）×数量設定申込書の数量（　　　　　㎏）×1/2＝　　　　　　</t>
    <phoneticPr fontId="4"/>
  </si>
  <si>
    <t>ＬＮＧ  （39.9円）×数量設定申込書の数量（　　　　　㎥）×1/2＝　　　　　　</t>
    <phoneticPr fontId="4"/>
  </si>
  <si>
    <t>㍑）×1/2＝</t>
  </si>
  <si>
    <t>Ａ重油  （12.2円）×数量設定申込書の数量（　　　　　　　　　　　</t>
    <phoneticPr fontId="4"/>
  </si>
  <si>
    <t>㍑）×1/2＝</t>
    <phoneticPr fontId="4"/>
  </si>
  <si>
    <t>kg）×1/2＝</t>
    <phoneticPr fontId="4"/>
  </si>
  <si>
    <t>㎥）×1/2＝</t>
    <phoneticPr fontId="4"/>
  </si>
  <si>
    <t>計算用
（通常は非表示）</t>
    <phoneticPr fontId="4"/>
  </si>
  <si>
    <t>青森県農業再生協議会会長　殿</t>
    <rPh sb="0" eb="3">
      <t>アオモリケン</t>
    </rPh>
    <rPh sb="3" eb="5">
      <t>ノウギョウ</t>
    </rPh>
    <rPh sb="5" eb="7">
      <t>サイセイ</t>
    </rPh>
    <rPh sb="7" eb="10">
      <t>キョウギカイ</t>
    </rPh>
    <rPh sb="10" eb="12">
      <t>カイチョウ</t>
    </rPh>
    <rPh sb="13" eb="14">
      <t>ドノ</t>
    </rPh>
    <phoneticPr fontId="15"/>
  </si>
  <si>
    <t>燃料価格の115％相当までの高騰に備え積み立て</t>
    <rPh sb="2" eb="4">
      <t>カカク</t>
    </rPh>
    <rPh sb="9" eb="11">
      <t>ソウトウ</t>
    </rPh>
    <rPh sb="14" eb="16">
      <t>コウトウ</t>
    </rPh>
    <rPh sb="17" eb="18">
      <t>ソナ</t>
    </rPh>
    <rPh sb="19" eb="20">
      <t>ツ</t>
    </rPh>
    <rPh sb="21" eb="22">
      <t>タ</t>
    </rPh>
    <phoneticPr fontId="15"/>
  </si>
  <si>
    <t>燃料価格の130％相当までの高騰に備え積み立て</t>
    <rPh sb="2" eb="4">
      <t>カカク</t>
    </rPh>
    <rPh sb="9" eb="11">
      <t>ソウトウ</t>
    </rPh>
    <rPh sb="14" eb="16">
      <t>コウトウ</t>
    </rPh>
    <rPh sb="17" eb="18">
      <t>ソナ</t>
    </rPh>
    <rPh sb="19" eb="20">
      <t>ツ</t>
    </rPh>
    <rPh sb="21" eb="22">
      <t>タ</t>
    </rPh>
    <phoneticPr fontId="15"/>
  </si>
  <si>
    <t>燃料価格の150％相当までの高騰に備え積み立て</t>
    <rPh sb="2" eb="4">
      <t>カカク</t>
    </rPh>
    <rPh sb="9" eb="11">
      <t>ソウトウ</t>
    </rPh>
    <rPh sb="14" eb="16">
      <t>コウトウ</t>
    </rPh>
    <rPh sb="17" eb="18">
      <t>ソナ</t>
    </rPh>
    <rPh sb="19" eb="20">
      <t>ツ</t>
    </rPh>
    <rPh sb="21" eb="22">
      <t>タ</t>
    </rPh>
    <phoneticPr fontId="15"/>
  </si>
  <si>
    <t>燃料価格の170％相当までの高騰に備え積み立て</t>
    <rPh sb="2" eb="4">
      <t>カカク</t>
    </rPh>
    <rPh sb="9" eb="11">
      <t>ソウトウ</t>
    </rPh>
    <rPh sb="14" eb="16">
      <t>コウトウ</t>
    </rPh>
    <rPh sb="17" eb="18">
      <t>ソナ</t>
    </rPh>
    <rPh sb="19" eb="20">
      <t>ツ</t>
    </rPh>
    <rPh sb="21" eb="22">
      <t>タ</t>
    </rPh>
    <phoneticPr fontId="15"/>
  </si>
  <si>
    <t>60.5円/ﾘｯﾄﾙ</t>
    <rPh sb="4" eb="5">
      <t>エン</t>
    </rPh>
    <phoneticPr fontId="15"/>
  </si>
  <si>
    <t>57.1円/ﾘｯﾄﾙ</t>
    <rPh sb="4" eb="5">
      <t>エン</t>
    </rPh>
    <phoneticPr fontId="15"/>
  </si>
  <si>
    <t>40.8円/ﾘｯﾄﾙ</t>
    <rPh sb="4" eb="5">
      <t>エン</t>
    </rPh>
    <phoneticPr fontId="15"/>
  </si>
  <si>
    <t>43.2円/ﾘｯﾄﾙ</t>
    <rPh sb="4" eb="5">
      <t>エン</t>
    </rPh>
    <phoneticPr fontId="15"/>
  </si>
  <si>
    <t>24.5円/ﾘｯﾄﾙ</t>
    <rPh sb="4" eb="5">
      <t>エン</t>
    </rPh>
    <phoneticPr fontId="15"/>
  </si>
  <si>
    <t>25.9円/ﾘｯﾄﾙ</t>
    <rPh sb="4" eb="5">
      <t>エン</t>
    </rPh>
    <phoneticPr fontId="15"/>
  </si>
  <si>
    <t>13.0円/ﾘｯﾄﾙ</t>
    <rPh sb="4" eb="5">
      <t>エン</t>
    </rPh>
    <phoneticPr fontId="15"/>
  </si>
  <si>
    <t>12.2円/ﾘｯﾄﾙ</t>
    <rPh sb="4" eb="5">
      <t>エン</t>
    </rPh>
    <phoneticPr fontId="15"/>
  </si>
  <si>
    <t>Ａ重油
(12.2円/㍑)</t>
    <phoneticPr fontId="4"/>
  </si>
  <si>
    <t>灯油
(13.0円/㍑)</t>
    <phoneticPr fontId="4"/>
  </si>
  <si>
    <t>ＬＰガス
(16.0円/kg)</t>
    <phoneticPr fontId="4"/>
  </si>
  <si>
    <t>LNG
(8.60円/㎥)</t>
    <phoneticPr fontId="4"/>
  </si>
  <si>
    <t>Ａ重油
(24.5円/㍑)</t>
    <phoneticPr fontId="4"/>
  </si>
  <si>
    <t>灯油
(25.9円/㍑)</t>
    <phoneticPr fontId="4"/>
  </si>
  <si>
    <t>ＬＰガス
(32.1円/kg)</t>
    <phoneticPr fontId="4"/>
  </si>
  <si>
    <t>LNG
(17.1円/㎥)</t>
    <phoneticPr fontId="4"/>
  </si>
  <si>
    <t>Ａ重油
(40.8円/㍑)</t>
    <phoneticPr fontId="4"/>
  </si>
  <si>
    <t>灯油
(43.2円/㍑)</t>
    <phoneticPr fontId="4"/>
  </si>
  <si>
    <t>ＬＰガス
(53.5円/kg)</t>
    <phoneticPr fontId="4"/>
  </si>
  <si>
    <t>LNG
(28.5円/㎥)</t>
    <phoneticPr fontId="4"/>
  </si>
  <si>
    <t>Ａ重油
(57.1円/㍑)</t>
    <phoneticPr fontId="4"/>
  </si>
  <si>
    <t>灯油
(60.5円/㍑)</t>
    <phoneticPr fontId="4"/>
  </si>
  <si>
    <t>ＬＰガス
(74.8円/kg)</t>
    <phoneticPr fontId="4"/>
  </si>
  <si>
    <t>LNG
(39.9円/㎥)</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</si>
</sst>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quot;(&quot;0.0&quot;円/㍑)&quot;"/>
    <numFmt numFmtId="177" formatCode="0_);[Red]\(0\)"/>
    <numFmt numFmtId="178" formatCode="[DBNum3]#,##0"/>
    <numFmt numFmtId="179" formatCode="#,##0.0&quot;円/ﾘｯﾄﾙ&quot;"/>
    <numFmt numFmtId="180" formatCode="[DBNum3]#,##0&quot;Ｌ&quot;"/>
    <numFmt numFmtId="181" formatCode="#,##0.00&quot;円/ﾘｯﾄﾙ&quot;"/>
    <numFmt numFmtId="182" formatCode="[DBNum3][$-411]ggge&quot;年&quot;m&quot;月&quot;d&quot;日　&quot;"/>
    <numFmt numFmtId="183" formatCode="&quot;(&quot;0.00&quot;円/㍑)&quot;"/>
    <numFmt numFmtId="184" formatCode="_-[$¥-411]* #,##0.00_-;\-[$¥-411]* #,##0.00_-;_-[$¥-411]* &quot;-&quot;??_-;_-@_-"/>
  </numFmts>
  <fonts count="23" x14ac:knownFonts="1">
    <font>
      <sz val="11"/>
      <color theme="1"/>
      <name val="ＭＳ Ｐゴシック"/>
      <family val="2"/>
      <charset val="128"/>
    </font>
    <font>
      <b/>
      <sz val="13"/>
      <color theme="3"/>
      <name val="ＭＳ Ｐゴシック"/>
      <family val="2"/>
      <charset val="128"/>
    </font>
    <font>
      <sz val="11"/>
      <color theme="1"/>
      <name val="ＭＳ Ｐゴシック"/>
      <family val="2"/>
      <charset val="128"/>
      <scheme val="minor"/>
    </font>
    <font>
      <sz val="11"/>
      <color theme="1"/>
      <name val="ＭＳ Ｐゴシック"/>
      <family val="3"/>
      <charset val="128"/>
    </font>
    <font>
      <sz val="6"/>
      <name val="ＭＳ Ｐゴシック"/>
      <family val="2"/>
      <charset val="128"/>
    </font>
    <font>
      <sz val="6"/>
      <name val="ＭＳ Ｐゴシック"/>
      <family val="3"/>
      <charset val="128"/>
    </font>
    <font>
      <sz val="6"/>
      <name val="Meiryo UI"/>
      <family val="2"/>
      <charset val="128"/>
    </font>
    <font>
      <sz val="11"/>
      <color theme="1"/>
      <name val="ＭＳ Ｐゴシック"/>
      <family val="3"/>
      <charset val="128"/>
      <scheme val="minor"/>
    </font>
    <font>
      <sz val="11"/>
      <color indexed="8"/>
      <name val="ＭＳ Ｐゴシック"/>
      <family val="3"/>
      <charset val="128"/>
    </font>
    <font>
      <sz val="11"/>
      <color theme="1"/>
      <name val="ＭＳ Ｐゴシック"/>
      <family val="2"/>
      <scheme val="minor"/>
    </font>
    <font>
      <sz val="11"/>
      <color theme="1"/>
      <name val="ＭＳ 明朝"/>
      <family val="1"/>
      <charset val="128"/>
    </font>
    <font>
      <sz val="12"/>
      <color theme="1"/>
      <name val="ＭＳ 明朝"/>
      <family val="1"/>
      <charset val="128"/>
    </font>
    <font>
      <sz val="11"/>
      <color theme="1"/>
      <name val="ＭＳ Ｐゴシック"/>
      <family val="2"/>
      <charset val="128"/>
    </font>
    <font>
      <sz val="12"/>
      <name val="Century"/>
      <family val="1"/>
    </font>
    <font>
      <sz val="12"/>
      <name val="ＭＳ 明朝"/>
      <family val="1"/>
      <charset val="128"/>
    </font>
    <font>
      <sz val="6"/>
      <name val="ＭＳ Ｐゴシック"/>
      <family val="3"/>
      <charset val="128"/>
      <scheme val="minor"/>
    </font>
    <font>
      <sz val="12"/>
      <name val="Wingdings"/>
      <charset val="2"/>
    </font>
    <font>
      <sz val="10.5"/>
      <name val="ＭＳ 明朝"/>
      <family val="1"/>
      <charset val="128"/>
    </font>
    <font>
      <sz val="11"/>
      <name val="ＭＳ 明朝"/>
      <family val="1"/>
      <charset val="128"/>
    </font>
    <font>
      <sz val="12"/>
      <name val="Wingdings"/>
      <family val="1"/>
      <charset val="2"/>
    </font>
    <font>
      <sz val="12"/>
      <name val="Calibri"/>
      <family val="1"/>
    </font>
    <font>
      <sz val="12"/>
      <name val="ＭＳ 明朝"/>
      <family val="1"/>
      <charset val="2"/>
    </font>
    <font>
      <sz val="9"/>
      <name val="ＭＳ 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right style="thin">
        <color indexed="64"/>
      </right>
      <top style="thin">
        <color indexed="64"/>
      </top>
      <bottom style="dotted">
        <color rgb="FF000000"/>
      </bottom>
      <diagonal/>
    </border>
    <border>
      <left/>
      <right style="thin">
        <color indexed="64"/>
      </right>
      <top style="dotted">
        <color indexed="64"/>
      </top>
      <bottom style="dotted">
        <color indexed="64"/>
      </bottom>
      <diagonal/>
    </border>
  </borders>
  <cellStyleXfs count="7">
    <xf numFmtId="0" fontId="0" fillId="0" borderId="0">
      <alignment vertical="center"/>
    </xf>
    <xf numFmtId="0" fontId="2" fillId="0" borderId="0">
      <alignment vertical="center"/>
    </xf>
    <xf numFmtId="0" fontId="7" fillId="0" borderId="0">
      <alignment vertical="center"/>
    </xf>
    <xf numFmtId="38" fontId="8" fillId="0" borderId="0" applyFont="0" applyFill="0" applyBorder="0" applyAlignment="0" applyProtection="0">
      <alignment vertical="center"/>
    </xf>
    <xf numFmtId="0" fontId="9" fillId="0" borderId="0"/>
    <xf numFmtId="38" fontId="9" fillId="0" borderId="0" applyFont="0" applyFill="0" applyBorder="0" applyAlignment="0" applyProtection="0">
      <alignment vertical="center"/>
    </xf>
    <xf numFmtId="38" fontId="12" fillId="0" borderId="0" applyFont="0" applyFill="0" applyBorder="0" applyAlignment="0" applyProtection="0">
      <alignment vertical="center"/>
    </xf>
  </cellStyleXfs>
  <cellXfs count="183">
    <xf numFmtId="0" fontId="0" fillId="0" borderId="0" xfId="0">
      <alignment vertical="center"/>
    </xf>
    <xf numFmtId="0" fontId="3" fillId="0" borderId="0" xfId="1" applyFont="1">
      <alignment vertical="center"/>
    </xf>
    <xf numFmtId="0" fontId="3" fillId="0" borderId="0" xfId="1" applyFont="1" applyAlignment="1">
      <alignment horizontal="left" vertical="center"/>
    </xf>
    <xf numFmtId="0" fontId="3" fillId="0" borderId="0" xfId="1" applyFont="1" applyAlignment="1">
      <alignment horizontal="left" vertical="center" shrinkToFit="1"/>
    </xf>
    <xf numFmtId="0" fontId="3" fillId="0" borderId="0" xfId="1" applyFont="1" applyAlignment="1">
      <alignment horizontal="center" vertical="center"/>
    </xf>
    <xf numFmtId="0" fontId="10" fillId="0" borderId="0" xfId="1" applyFont="1">
      <alignment vertical="center"/>
    </xf>
    <xf numFmtId="0" fontId="10" fillId="0" borderId="0" xfId="1" applyFont="1" applyAlignment="1">
      <alignment horizontal="left" vertical="center"/>
    </xf>
    <xf numFmtId="0" fontId="10" fillId="0" borderId="0" xfId="1" applyFont="1" applyAlignment="1">
      <alignment horizontal="left" vertical="center" shrinkToFit="1"/>
    </xf>
    <xf numFmtId="0" fontId="10" fillId="0" borderId="0" xfId="1" applyFont="1" applyAlignment="1">
      <alignment horizontal="center" vertical="center"/>
    </xf>
    <xf numFmtId="0" fontId="10" fillId="0" borderId="0" xfId="0" applyFont="1">
      <alignment vertical="center"/>
    </xf>
    <xf numFmtId="0" fontId="11" fillId="0" borderId="0" xfId="1" applyFont="1" applyAlignment="1">
      <alignment horizontal="centerContinuous" vertical="center"/>
    </xf>
    <xf numFmtId="0" fontId="11" fillId="0" borderId="0" xfId="1" applyFont="1" applyAlignment="1">
      <alignment horizontal="centerContinuous" vertical="center" shrinkToFit="1"/>
    </xf>
    <xf numFmtId="0" fontId="11" fillId="0" borderId="0" xfId="0" applyFont="1">
      <alignment vertical="center"/>
    </xf>
    <xf numFmtId="0" fontId="11" fillId="0" borderId="0" xfId="1" applyFont="1" applyAlignment="1">
      <alignment horizontal="left" vertical="center"/>
    </xf>
    <xf numFmtId="0" fontId="11" fillId="0" borderId="0" xfId="1" applyFont="1">
      <alignment vertical="center"/>
    </xf>
    <xf numFmtId="0" fontId="11" fillId="0" borderId="0" xfId="1" applyFont="1" applyAlignment="1">
      <alignment horizontal="left" vertical="center" shrinkToFit="1"/>
    </xf>
    <xf numFmtId="0" fontId="11" fillId="0" borderId="0" xfId="1" applyFont="1" applyAlignment="1">
      <alignment horizontal="center" vertical="center"/>
    </xf>
    <xf numFmtId="38" fontId="0" fillId="0" borderId="0" xfId="6" applyFont="1">
      <alignment vertical="center"/>
    </xf>
    <xf numFmtId="0" fontId="9" fillId="0" borderId="0" xfId="4"/>
    <xf numFmtId="177" fontId="9" fillId="0" borderId="0" xfId="4" applyNumberFormat="1" applyAlignment="1">
      <alignment horizontal="center"/>
    </xf>
    <xf numFmtId="178" fontId="9" fillId="0" borderId="0" xfId="4" applyNumberFormat="1" applyAlignment="1">
      <alignment horizontal="center"/>
    </xf>
    <xf numFmtId="0" fontId="13" fillId="0" borderId="0" xfId="4" applyFont="1" applyAlignment="1">
      <alignment horizontal="right" vertical="center" wrapText="1"/>
    </xf>
    <xf numFmtId="0" fontId="14" fillId="0" borderId="0" xfId="4" applyFont="1" applyAlignment="1">
      <alignment horizontal="center" vertical="center" wrapText="1"/>
    </xf>
    <xf numFmtId="0" fontId="14" fillId="0" borderId="0" xfId="4" applyFont="1" applyAlignment="1">
      <alignment horizontal="justify" vertical="center"/>
    </xf>
    <xf numFmtId="178" fontId="14" fillId="0" borderId="0" xfId="4" applyNumberFormat="1" applyFont="1" applyAlignment="1">
      <alignment horizontal="right" vertical="center"/>
    </xf>
    <xf numFmtId="0" fontId="16" fillId="0" borderId="0" xfId="4" applyFont="1" applyAlignment="1">
      <alignment horizontal="justify" vertical="center"/>
    </xf>
    <xf numFmtId="0" fontId="17" fillId="0" borderId="0" xfId="4" applyFont="1" applyAlignment="1">
      <alignment horizontal="justify" vertical="center"/>
    </xf>
    <xf numFmtId="179" fontId="18" fillId="0" borderId="0" xfId="4" applyNumberFormat="1" applyFont="1" applyAlignment="1">
      <alignment horizontal="justify" vertical="top"/>
    </xf>
    <xf numFmtId="179" fontId="18" fillId="0" borderId="0" xfId="4" applyNumberFormat="1" applyFont="1" applyAlignment="1">
      <alignment horizontal="justify" vertical="top" wrapText="1"/>
    </xf>
    <xf numFmtId="179" fontId="17" fillId="0" borderId="0" xfId="4" applyNumberFormat="1" applyFont="1" applyAlignment="1">
      <alignment horizontal="justify" vertical="center"/>
    </xf>
    <xf numFmtId="180" fontId="11" fillId="0" borderId="14" xfId="4" applyNumberFormat="1" applyFont="1" applyBorder="1" applyAlignment="1">
      <alignment horizontal="right" vertical="center" wrapText="1"/>
    </xf>
    <xf numFmtId="179" fontId="11" fillId="0" borderId="0" xfId="4" applyNumberFormat="1" applyFont="1" applyAlignment="1">
      <alignment horizontal="center" vertical="center" wrapText="1"/>
    </xf>
    <xf numFmtId="0" fontId="11" fillId="0" borderId="0" xfId="4" applyFont="1" applyAlignment="1">
      <alignment horizontal="center" vertical="center" wrapText="1"/>
    </xf>
    <xf numFmtId="0" fontId="14" fillId="0" borderId="0" xfId="4" applyFont="1" applyAlignment="1">
      <alignment vertical="center"/>
    </xf>
    <xf numFmtId="0" fontId="14" fillId="0" borderId="0" xfId="4" applyFont="1" applyAlignment="1">
      <alignment horizontal="center" vertical="center"/>
    </xf>
    <xf numFmtId="0" fontId="14" fillId="0" borderId="0" xfId="4" applyFont="1" applyAlignment="1">
      <alignment horizontal="center" vertical="center"/>
    </xf>
    <xf numFmtId="0" fontId="9" fillId="0" borderId="0" xfId="4" applyAlignment="1">
      <alignment vertical="top"/>
    </xf>
    <xf numFmtId="0" fontId="14" fillId="0" borderId="0" xfId="4" applyFont="1" applyAlignment="1">
      <alignment horizontal="justify" vertical="top"/>
    </xf>
    <xf numFmtId="0" fontId="14" fillId="0" borderId="0" xfId="4" applyFont="1" applyAlignment="1">
      <alignment horizontal="right" vertical="center"/>
    </xf>
    <xf numFmtId="0" fontId="11" fillId="0" borderId="0" xfId="4" applyFont="1"/>
    <xf numFmtId="0" fontId="10" fillId="0" borderId="0" xfId="4" applyFont="1"/>
    <xf numFmtId="177" fontId="9" fillId="0" borderId="0" xfId="4" applyNumberFormat="1" applyAlignment="1">
      <alignment horizontal="center" vertical="top"/>
    </xf>
    <xf numFmtId="178" fontId="9" fillId="0" borderId="0" xfId="4" applyNumberFormat="1" applyAlignment="1">
      <alignment horizontal="center" vertical="top"/>
    </xf>
    <xf numFmtId="0" fontId="14" fillId="0" borderId="0" xfId="4" applyFont="1" applyAlignment="1">
      <alignment horizontal="left" vertical="center"/>
    </xf>
    <xf numFmtId="0" fontId="17" fillId="0" borderId="0" xfId="4" applyFont="1" applyAlignment="1">
      <alignment horizontal="right" vertical="center"/>
    </xf>
    <xf numFmtId="0" fontId="11" fillId="0" borderId="0" xfId="1" applyFont="1" applyAlignment="1">
      <alignment horizontal="right" vertical="center" shrinkToFit="1"/>
    </xf>
    <xf numFmtId="0" fontId="10" fillId="0" borderId="1" xfId="1" applyFont="1" applyBorder="1" applyAlignment="1">
      <alignment horizontal="center" vertical="center" wrapText="1"/>
    </xf>
    <xf numFmtId="176" fontId="10" fillId="0" borderId="10" xfId="1" applyNumberFormat="1" applyFont="1" applyBorder="1" applyAlignment="1">
      <alignment horizontal="center" vertical="center" shrinkToFit="1"/>
    </xf>
    <xf numFmtId="183" fontId="10" fillId="0" borderId="10" xfId="1" applyNumberFormat="1" applyFont="1" applyBorder="1" applyAlignment="1">
      <alignment horizontal="center" vertical="center" shrinkToFit="1"/>
    </xf>
    <xf numFmtId="9" fontId="10" fillId="0" borderId="3" xfId="1" applyNumberFormat="1" applyFont="1" applyBorder="1" applyAlignment="1">
      <alignment horizontal="center" vertical="center" wrapText="1"/>
    </xf>
    <xf numFmtId="0" fontId="10" fillId="0" borderId="4" xfId="1" applyFont="1" applyBorder="1" applyAlignment="1">
      <alignment horizontal="center" vertical="center"/>
    </xf>
    <xf numFmtId="0" fontId="10" fillId="0" borderId="4" xfId="1" applyFont="1" applyBorder="1" applyAlignment="1">
      <alignment horizontal="left" vertical="center" wrapText="1"/>
    </xf>
    <xf numFmtId="0" fontId="10" fillId="0" borderId="4" xfId="1" applyFont="1" applyBorder="1" applyAlignment="1">
      <alignment horizontal="left" vertical="center" shrinkToFit="1"/>
    </xf>
    <xf numFmtId="38" fontId="10" fillId="0" borderId="4" xfId="3" applyFont="1" applyFill="1" applyBorder="1" applyAlignment="1">
      <alignment horizontal="right" vertical="center" wrapText="1"/>
    </xf>
    <xf numFmtId="38" fontId="10" fillId="0" borderId="4" xfId="3" applyFont="1" applyFill="1" applyBorder="1" applyAlignment="1">
      <alignment horizontal="center" vertical="center" wrapText="1"/>
    </xf>
    <xf numFmtId="0" fontId="10" fillId="0" borderId="4" xfId="1" applyFont="1" applyBorder="1" applyAlignment="1">
      <alignment horizontal="center" vertical="center" shrinkToFit="1"/>
    </xf>
    <xf numFmtId="0" fontId="10" fillId="0" borderId="17" xfId="1" applyFont="1" applyBorder="1" applyAlignment="1">
      <alignment horizontal="center" vertical="center"/>
    </xf>
    <xf numFmtId="0" fontId="10" fillId="0" borderId="17" xfId="1" applyFont="1" applyBorder="1" applyAlignment="1">
      <alignment horizontal="left" vertical="center" wrapText="1"/>
    </xf>
    <xf numFmtId="0" fontId="10" fillId="0" borderId="17" xfId="1" applyFont="1" applyBorder="1" applyAlignment="1">
      <alignment horizontal="left" vertical="center" shrinkToFit="1"/>
    </xf>
    <xf numFmtId="9" fontId="10" fillId="0" borderId="17" xfId="1" applyNumberFormat="1" applyFont="1" applyBorder="1" applyAlignment="1">
      <alignment horizontal="center" vertical="center" wrapText="1"/>
    </xf>
    <xf numFmtId="0" fontId="10" fillId="0" borderId="17" xfId="1" applyFont="1" applyBorder="1" applyAlignment="1">
      <alignment horizontal="center" vertical="center" wrapText="1"/>
    </xf>
    <xf numFmtId="38" fontId="10" fillId="0" borderId="17" xfId="3" applyFont="1" applyFill="1" applyBorder="1" applyAlignment="1">
      <alignment horizontal="right" vertical="center" wrapText="1"/>
    </xf>
    <xf numFmtId="38" fontId="10" fillId="0" borderId="17" xfId="3" applyFont="1" applyFill="1" applyBorder="1" applyAlignment="1">
      <alignment horizontal="center" vertical="center" wrapText="1"/>
    </xf>
    <xf numFmtId="0" fontId="10" fillId="0" borderId="17" xfId="1" applyFont="1" applyBorder="1" applyAlignment="1">
      <alignment horizontal="center" vertical="center" shrinkToFit="1"/>
    </xf>
    <xf numFmtId="0" fontId="10" fillId="0" borderId="3" xfId="1" applyFont="1" applyBorder="1" applyAlignment="1">
      <alignment horizontal="center" vertical="center"/>
    </xf>
    <xf numFmtId="0" fontId="10" fillId="0" borderId="3" xfId="1" applyFont="1" applyBorder="1" applyAlignment="1">
      <alignment horizontal="left" vertical="center" wrapText="1"/>
    </xf>
    <xf numFmtId="0" fontId="10" fillId="0" borderId="3" xfId="1" applyFont="1" applyBorder="1" applyAlignment="1">
      <alignment horizontal="left" vertical="center" shrinkToFit="1"/>
    </xf>
    <xf numFmtId="0" fontId="10" fillId="0" borderId="3" xfId="1" applyFont="1" applyBorder="1" applyAlignment="1">
      <alignment horizontal="center" vertical="center" wrapText="1"/>
    </xf>
    <xf numFmtId="38" fontId="10" fillId="0" borderId="3" xfId="3" applyFont="1" applyFill="1" applyBorder="1" applyAlignment="1">
      <alignment horizontal="right" vertical="center" wrapText="1"/>
    </xf>
    <xf numFmtId="38" fontId="10" fillId="0" borderId="3" xfId="3" applyFont="1" applyFill="1" applyBorder="1" applyAlignment="1">
      <alignment horizontal="center" vertical="center" wrapText="1"/>
    </xf>
    <xf numFmtId="0" fontId="10" fillId="0" borderId="3" xfId="1" applyFont="1" applyBorder="1" applyAlignment="1">
      <alignment horizontal="center" vertical="center" shrinkToFit="1"/>
    </xf>
    <xf numFmtId="9" fontId="10" fillId="0" borderId="0" xfId="0" applyNumberFormat="1" applyFont="1">
      <alignment vertical="center"/>
    </xf>
    <xf numFmtId="0" fontId="10" fillId="0" borderId="18" xfId="1" applyFont="1" applyBorder="1" applyAlignment="1">
      <alignment horizontal="center" vertical="center" wrapText="1"/>
    </xf>
    <xf numFmtId="0" fontId="10" fillId="0" borderId="19" xfId="1" applyFont="1" applyBorder="1" applyAlignment="1">
      <alignment horizontal="center" vertical="center" wrapText="1"/>
    </xf>
    <xf numFmtId="0" fontId="11" fillId="0" borderId="0" xfId="1" applyFont="1" applyAlignment="1">
      <alignment horizontal="left" vertical="top"/>
    </xf>
    <xf numFmtId="0" fontId="11" fillId="0" borderId="0" xfId="1" applyFont="1" applyAlignment="1">
      <alignment vertical="center"/>
    </xf>
    <xf numFmtId="0" fontId="10" fillId="0" borderId="0" xfId="4" applyFont="1" applyAlignment="1">
      <alignment vertical="center"/>
    </xf>
    <xf numFmtId="9" fontId="14" fillId="0" borderId="0" xfId="4" applyNumberFormat="1" applyFont="1" applyAlignment="1">
      <alignment vertical="top" wrapText="1"/>
    </xf>
    <xf numFmtId="178" fontId="14" fillId="0" borderId="0" xfId="4" applyNumberFormat="1" applyFont="1" applyAlignment="1">
      <alignment vertical="center"/>
    </xf>
    <xf numFmtId="0" fontId="14" fillId="0" borderId="0" xfId="4" applyFont="1" applyAlignment="1">
      <alignment vertical="center" wrapText="1"/>
    </xf>
    <xf numFmtId="0" fontId="14" fillId="0" borderId="0" xfId="0" applyFont="1">
      <alignment vertical="center"/>
    </xf>
    <xf numFmtId="0" fontId="14" fillId="0" borderId="0" xfId="0" applyFont="1" applyAlignment="1">
      <alignment horizontal="left" vertical="center" indent="1"/>
    </xf>
    <xf numFmtId="0" fontId="17" fillId="0" borderId="0" xfId="0" applyFont="1">
      <alignment vertical="center"/>
    </xf>
    <xf numFmtId="0" fontId="9" fillId="0" borderId="0" xfId="4" applyAlignment="1">
      <alignment horizontal="center"/>
    </xf>
    <xf numFmtId="38" fontId="10" fillId="0" borderId="2" xfId="3" applyFont="1" applyFill="1" applyBorder="1" applyAlignment="1">
      <alignment horizontal="center" vertical="center" wrapText="1"/>
    </xf>
    <xf numFmtId="0" fontId="18" fillId="0" borderId="0" xfId="0" applyFont="1">
      <alignment vertical="center"/>
    </xf>
    <xf numFmtId="0" fontId="0" fillId="0" borderId="0" xfId="0" applyFont="1">
      <alignment vertical="center"/>
    </xf>
    <xf numFmtId="0" fontId="9" fillId="0" borderId="0" xfId="4" applyFont="1"/>
    <xf numFmtId="0" fontId="10" fillId="0" borderId="0" xfId="4" applyFont="1" applyAlignment="1">
      <alignment horizontal="left" vertical="center"/>
    </xf>
    <xf numFmtId="9" fontId="14" fillId="0" borderId="0" xfId="4" applyNumberFormat="1" applyFont="1" applyAlignment="1">
      <alignment vertical="center" wrapText="1"/>
    </xf>
    <xf numFmtId="184" fontId="14" fillId="0" borderId="0" xfId="4" applyNumberFormat="1" applyFont="1" applyAlignment="1">
      <alignment horizontal="left" vertical="center"/>
    </xf>
    <xf numFmtId="184" fontId="10" fillId="0" borderId="0" xfId="4" applyNumberFormat="1" applyFont="1" applyAlignment="1">
      <alignment horizontal="left" vertical="center"/>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9" xfId="0" applyFont="1" applyBorder="1" applyAlignment="1">
      <alignment horizontal="center" vertical="center" wrapText="1"/>
    </xf>
    <xf numFmtId="38" fontId="14" fillId="0" borderId="0" xfId="4" applyNumberFormat="1" applyFont="1" applyAlignment="1">
      <alignment horizontal="right" vertical="center"/>
    </xf>
    <xf numFmtId="38" fontId="14" fillId="0" borderId="0" xfId="4" applyNumberFormat="1" applyFont="1" applyAlignment="1">
      <alignment horizontal="right" vertical="center" wrapText="1"/>
    </xf>
    <xf numFmtId="38" fontId="11" fillId="0" borderId="0" xfId="4" applyNumberFormat="1" applyFont="1" applyAlignment="1">
      <alignment horizontal="right" vertical="center"/>
    </xf>
    <xf numFmtId="0" fontId="14" fillId="0" borderId="14" xfId="0" applyFont="1" applyBorder="1" applyAlignment="1">
      <alignment horizontal="center" vertical="center" wrapText="1"/>
    </xf>
    <xf numFmtId="0" fontId="14" fillId="0" borderId="0" xfId="4" applyFont="1" applyAlignment="1">
      <alignment horizontal="justify" vertical="center"/>
    </xf>
    <xf numFmtId="0" fontId="14" fillId="0" borderId="0" xfId="4" applyFont="1" applyAlignment="1">
      <alignment horizontal="center" vertical="center"/>
    </xf>
    <xf numFmtId="182" fontId="14" fillId="0" borderId="0" xfId="4" applyNumberFormat="1" applyFont="1" applyAlignment="1">
      <alignment horizontal="right" vertical="center"/>
    </xf>
    <xf numFmtId="0" fontId="14" fillId="0" borderId="0" xfId="4" applyFont="1" applyAlignment="1">
      <alignment horizontal="left" vertical="center"/>
    </xf>
    <xf numFmtId="0" fontId="14" fillId="0" borderId="0" xfId="4" applyFont="1" applyAlignment="1">
      <alignment horizontal="left" vertical="center" wrapText="1"/>
    </xf>
    <xf numFmtId="0" fontId="10" fillId="0" borderId="0" xfId="4" applyFont="1" applyAlignment="1">
      <alignment horizontal="left" vertical="center"/>
    </xf>
    <xf numFmtId="0" fontId="21" fillId="0" borderId="0" xfId="4" applyFont="1" applyAlignment="1">
      <alignment horizontal="justify" vertical="top" wrapText="1"/>
    </xf>
    <xf numFmtId="0" fontId="14" fillId="0" borderId="0" xfId="4" applyFont="1" applyAlignment="1">
      <alignment horizontal="justify" vertical="top"/>
    </xf>
    <xf numFmtId="0" fontId="14" fillId="0" borderId="0" xfId="4" applyFont="1" applyAlignment="1">
      <alignment horizontal="justify" vertical="top" wrapText="1"/>
    </xf>
    <xf numFmtId="0" fontId="11" fillId="0" borderId="15" xfId="4" applyFont="1" applyBorder="1" applyAlignment="1">
      <alignment horizontal="center" vertical="center" shrinkToFit="1"/>
    </xf>
    <xf numFmtId="0" fontId="11" fillId="0" borderId="16" xfId="4" applyFont="1" applyBorder="1" applyAlignment="1">
      <alignment horizontal="center" vertical="center" shrinkToFit="1"/>
    </xf>
    <xf numFmtId="0" fontId="11" fillId="0" borderId="14" xfId="4" applyFont="1" applyBorder="1" applyAlignment="1">
      <alignment horizontal="center" vertical="center" shrinkToFit="1"/>
    </xf>
    <xf numFmtId="179" fontId="11" fillId="0" borderId="5" xfId="4" applyNumberFormat="1" applyFont="1" applyBorder="1" applyAlignment="1">
      <alignment horizontal="left" vertical="center" wrapText="1"/>
    </xf>
    <xf numFmtId="179" fontId="11" fillId="0" borderId="6" xfId="4" applyNumberFormat="1" applyFont="1" applyBorder="1" applyAlignment="1">
      <alignment horizontal="left" vertical="center" wrapText="1"/>
    </xf>
    <xf numFmtId="179" fontId="11" fillId="0" borderId="7" xfId="4" applyNumberFormat="1" applyFont="1" applyBorder="1" applyAlignment="1">
      <alignment horizontal="left" vertical="center" wrapText="1"/>
    </xf>
    <xf numFmtId="179" fontId="11" fillId="0" borderId="8" xfId="4" applyNumberFormat="1" applyFont="1" applyBorder="1" applyAlignment="1">
      <alignment horizontal="left" vertical="center" wrapText="1"/>
    </xf>
    <xf numFmtId="179" fontId="11" fillId="0" borderId="0" xfId="4" applyNumberFormat="1" applyFont="1" applyBorder="1" applyAlignment="1">
      <alignment horizontal="left" vertical="center" wrapText="1"/>
    </xf>
    <xf numFmtId="179" fontId="11" fillId="0" borderId="9" xfId="4" applyNumberFormat="1" applyFont="1" applyBorder="1" applyAlignment="1">
      <alignment horizontal="left" vertical="center" wrapText="1"/>
    </xf>
    <xf numFmtId="179" fontId="11" fillId="0" borderId="11" xfId="4" applyNumberFormat="1" applyFont="1" applyBorder="1" applyAlignment="1">
      <alignment horizontal="left" vertical="center" wrapText="1"/>
    </xf>
    <xf numFmtId="179" fontId="11" fillId="0" borderId="12" xfId="4" applyNumberFormat="1" applyFont="1" applyBorder="1" applyAlignment="1">
      <alignment horizontal="left" vertical="center" wrapText="1"/>
    </xf>
    <xf numFmtId="179" fontId="11" fillId="0" borderId="13" xfId="4" applyNumberFormat="1" applyFont="1" applyBorder="1" applyAlignment="1">
      <alignment horizontal="left" vertical="center" wrapText="1"/>
    </xf>
    <xf numFmtId="179" fontId="11" fillId="0" borderId="15" xfId="4" applyNumberFormat="1" applyFont="1" applyBorder="1" applyAlignment="1">
      <alignment horizontal="center" vertical="center" wrapText="1"/>
    </xf>
    <xf numFmtId="179" fontId="11" fillId="0" borderId="14" xfId="4" applyNumberFormat="1" applyFont="1" applyBorder="1" applyAlignment="1">
      <alignment horizontal="center" vertical="center" wrapText="1"/>
    </xf>
    <xf numFmtId="179" fontId="11" fillId="0" borderId="16" xfId="4" applyNumberFormat="1" applyFont="1" applyBorder="1" applyAlignment="1">
      <alignment horizontal="center" vertical="center" wrapText="1"/>
    </xf>
    <xf numFmtId="181" fontId="11" fillId="0" borderId="15" xfId="4" applyNumberFormat="1" applyFont="1" applyBorder="1" applyAlignment="1">
      <alignment horizontal="center" vertical="center" wrapText="1"/>
    </xf>
    <xf numFmtId="181" fontId="11" fillId="0" borderId="16" xfId="4" applyNumberFormat="1" applyFont="1" applyBorder="1" applyAlignment="1">
      <alignment horizontal="center" vertical="center" wrapText="1"/>
    </xf>
    <xf numFmtId="181" fontId="11" fillId="0" borderId="14" xfId="4" applyNumberFormat="1" applyFont="1" applyBorder="1" applyAlignment="1">
      <alignment horizontal="center" vertical="center" wrapText="1"/>
    </xf>
    <xf numFmtId="0" fontId="11" fillId="0" borderId="15" xfId="4" applyFont="1" applyBorder="1" applyAlignment="1">
      <alignment horizontal="center" vertical="center" wrapText="1"/>
    </xf>
    <xf numFmtId="0" fontId="11" fillId="0" borderId="16" xfId="4" applyFont="1" applyBorder="1" applyAlignment="1">
      <alignment horizontal="center" vertical="center" wrapText="1"/>
    </xf>
    <xf numFmtId="0" fontId="11" fillId="0" borderId="14" xfId="4" applyFont="1" applyBorder="1" applyAlignment="1">
      <alignment horizontal="center" vertical="center" wrapText="1"/>
    </xf>
    <xf numFmtId="38" fontId="11" fillId="0" borderId="0" xfId="4" applyNumberFormat="1" applyFont="1" applyAlignment="1">
      <alignment horizontal="right" vertical="center"/>
    </xf>
    <xf numFmtId="0" fontId="11" fillId="0" borderId="0" xfId="4" applyNumberFormat="1" applyFont="1" applyAlignment="1">
      <alignment horizontal="right" vertical="center"/>
    </xf>
    <xf numFmtId="0" fontId="18" fillId="0" borderId="0" xfId="0" applyFont="1" applyAlignment="1">
      <alignment horizontal="left" vertical="center"/>
    </xf>
    <xf numFmtId="0" fontId="14" fillId="0" borderId="0" xfId="0" applyFont="1" applyAlignment="1">
      <alignment horizontal="center" vertical="center"/>
    </xf>
    <xf numFmtId="0" fontId="14" fillId="0" borderId="2" xfId="0" applyFont="1" applyBorder="1" applyAlignment="1">
      <alignment horizontal="center" vertical="center" wrapText="1"/>
    </xf>
    <xf numFmtId="0" fontId="18" fillId="0" borderId="0" xfId="0" applyFont="1" applyAlignment="1">
      <alignment horizontal="left" vertical="center" wrapText="1"/>
    </xf>
    <xf numFmtId="0" fontId="18" fillId="0" borderId="0" xfId="0" applyFont="1" applyAlignment="1">
      <alignment horizontal="left" vertical="top" wrapText="1"/>
    </xf>
    <xf numFmtId="38" fontId="11" fillId="0" borderId="15" xfId="5" applyFont="1" applyBorder="1" applyAlignment="1">
      <alignment horizontal="right" vertical="center" wrapText="1"/>
    </xf>
    <xf numFmtId="38" fontId="11" fillId="0" borderId="16" xfId="5" applyFont="1" applyBorder="1" applyAlignment="1">
      <alignment horizontal="right" vertical="center" wrapText="1"/>
    </xf>
    <xf numFmtId="0" fontId="14" fillId="0" borderId="0" xfId="4" applyNumberFormat="1" applyFont="1" applyAlignment="1">
      <alignment horizontal="right" vertical="center"/>
    </xf>
    <xf numFmtId="0" fontId="14" fillId="0" borderId="0" xfId="4" applyNumberFormat="1" applyFont="1" applyAlignment="1">
      <alignment horizontal="right" vertical="center" wrapText="1"/>
    </xf>
    <xf numFmtId="38" fontId="14" fillId="0" borderId="15" xfId="0" applyNumberFormat="1" applyFont="1" applyBorder="1" applyAlignment="1">
      <alignment horizontal="right" vertical="center" wrapText="1"/>
    </xf>
    <xf numFmtId="0" fontId="14" fillId="0" borderId="16" xfId="0" applyFont="1" applyBorder="1" applyAlignment="1">
      <alignment horizontal="right" vertical="center" wrapText="1"/>
    </xf>
    <xf numFmtId="38" fontId="11" fillId="0" borderId="12" xfId="4" applyNumberFormat="1" applyFont="1" applyBorder="1" applyAlignment="1">
      <alignment horizontal="right" vertical="center"/>
    </xf>
    <xf numFmtId="0" fontId="11" fillId="0" borderId="12" xfId="4" applyNumberFormat="1" applyFont="1" applyBorder="1" applyAlignment="1">
      <alignment horizontal="right" vertical="center"/>
    </xf>
    <xf numFmtId="0" fontId="10" fillId="0" borderId="1" xfId="1" applyFont="1" applyBorder="1" applyAlignment="1">
      <alignment horizontal="center" vertical="center" wrapText="1"/>
    </xf>
    <xf numFmtId="0" fontId="10" fillId="0" borderId="10" xfId="1" applyFont="1" applyBorder="1" applyAlignment="1">
      <alignment horizontal="center" vertical="center" wrapText="1"/>
    </xf>
    <xf numFmtId="38" fontId="10" fillId="0" borderId="1" xfId="3" applyFont="1" applyFill="1" applyBorder="1" applyAlignment="1">
      <alignment horizontal="center" vertical="center" wrapText="1"/>
    </xf>
    <xf numFmtId="38" fontId="10" fillId="0" borderId="10" xfId="3" applyFont="1" applyFill="1" applyBorder="1" applyAlignment="1">
      <alignment horizontal="center" vertical="center" wrapText="1"/>
    </xf>
    <xf numFmtId="0" fontId="10" fillId="0" borderId="5" xfId="1" applyFont="1" applyBorder="1" applyAlignment="1">
      <alignment horizontal="center" vertical="center" wrapText="1"/>
    </xf>
    <xf numFmtId="0" fontId="10" fillId="0" borderId="6" xfId="1" applyFont="1" applyBorder="1" applyAlignment="1">
      <alignment horizontal="center" vertical="center" wrapText="1"/>
    </xf>
    <xf numFmtId="0" fontId="10" fillId="0" borderId="7" xfId="1" applyFont="1" applyBorder="1" applyAlignment="1">
      <alignment horizontal="center" vertical="center" wrapText="1"/>
    </xf>
    <xf numFmtId="0" fontId="10" fillId="0" borderId="8" xfId="1" applyFont="1" applyBorder="1" applyAlignment="1">
      <alignment horizontal="center" vertical="center" wrapText="1"/>
    </xf>
    <xf numFmtId="0" fontId="10" fillId="0" borderId="0" xfId="1" applyFont="1" applyBorder="1" applyAlignment="1">
      <alignment horizontal="center" vertical="center" wrapText="1"/>
    </xf>
    <xf numFmtId="0" fontId="10" fillId="0" borderId="9" xfId="1" applyFont="1" applyBorder="1" applyAlignment="1">
      <alignment horizontal="center" vertical="center" wrapText="1"/>
    </xf>
    <xf numFmtId="0" fontId="10" fillId="0" borderId="11" xfId="1" applyFont="1" applyBorder="1" applyAlignment="1">
      <alignment horizontal="center" vertical="center" wrapText="1"/>
    </xf>
    <xf numFmtId="0" fontId="10" fillId="0" borderId="12" xfId="1" applyFont="1" applyBorder="1" applyAlignment="1">
      <alignment horizontal="center" vertical="center" wrapText="1"/>
    </xf>
    <xf numFmtId="0" fontId="10" fillId="0" borderId="13" xfId="1" applyFont="1" applyBorder="1" applyAlignment="1">
      <alignment horizontal="center" vertical="center" wrapText="1"/>
    </xf>
    <xf numFmtId="9" fontId="11" fillId="0" borderId="1" xfId="1" applyNumberFormat="1" applyFont="1" applyBorder="1" applyAlignment="1">
      <alignment horizontal="center" vertical="center" wrapText="1"/>
    </xf>
    <xf numFmtId="9" fontId="11" fillId="0" borderId="3" xfId="1" applyNumberFormat="1" applyFont="1" applyBorder="1" applyAlignment="1">
      <alignment horizontal="center" vertical="center" wrapText="1"/>
    </xf>
    <xf numFmtId="9" fontId="11" fillId="0" borderId="10" xfId="1" applyNumberFormat="1" applyFont="1" applyBorder="1" applyAlignment="1">
      <alignment horizontal="center" vertical="center" wrapText="1"/>
    </xf>
    <xf numFmtId="0" fontId="10" fillId="0" borderId="1" xfId="2" applyFont="1" applyBorder="1" applyAlignment="1">
      <alignment horizontal="center" vertical="center" wrapText="1"/>
    </xf>
    <xf numFmtId="0" fontId="10" fillId="0" borderId="3" xfId="2" applyFont="1" applyBorder="1" applyAlignment="1">
      <alignment horizontal="center" vertical="center" wrapText="1"/>
    </xf>
    <xf numFmtId="0" fontId="10" fillId="0" borderId="10" xfId="2" applyFont="1" applyBorder="1" applyAlignment="1">
      <alignment horizontal="center" vertical="center" wrapText="1"/>
    </xf>
    <xf numFmtId="0" fontId="10" fillId="0" borderId="1" xfId="2" applyFont="1" applyBorder="1" applyAlignment="1">
      <alignment horizontal="center" vertical="center" shrinkToFit="1"/>
    </xf>
    <xf numFmtId="0" fontId="10" fillId="0" borderId="3" xfId="2" applyFont="1" applyBorder="1" applyAlignment="1">
      <alignment horizontal="center" vertical="center" shrinkToFit="1"/>
    </xf>
    <xf numFmtId="0" fontId="10" fillId="0" borderId="10" xfId="2" applyFont="1" applyBorder="1" applyAlignment="1">
      <alignment horizontal="center" vertical="center" shrinkToFit="1"/>
    </xf>
    <xf numFmtId="38" fontId="10" fillId="0" borderId="2" xfId="3" applyFont="1" applyFill="1" applyBorder="1" applyAlignment="1">
      <alignment horizontal="center" vertical="center" shrinkToFit="1"/>
    </xf>
    <xf numFmtId="38" fontId="10" fillId="0" borderId="1" xfId="3" applyFont="1" applyFill="1" applyBorder="1" applyAlignment="1">
      <alignment horizontal="center" vertical="center" shrinkToFit="1"/>
    </xf>
    <xf numFmtId="38" fontId="10" fillId="0" borderId="3" xfId="3" applyFont="1" applyFill="1" applyBorder="1" applyAlignment="1">
      <alignment horizontal="center" vertical="center" shrinkToFit="1"/>
    </xf>
    <xf numFmtId="38" fontId="10" fillId="0" borderId="10" xfId="3" applyFont="1" applyFill="1" applyBorder="1" applyAlignment="1">
      <alignment horizontal="center" vertical="center" shrinkToFit="1"/>
    </xf>
    <xf numFmtId="38" fontId="10" fillId="0" borderId="2" xfId="3" applyFont="1" applyFill="1" applyBorder="1" applyAlignment="1">
      <alignment horizontal="center" vertical="center" wrapText="1" shrinkToFit="1"/>
    </xf>
    <xf numFmtId="0" fontId="10" fillId="0" borderId="5" xfId="2" applyFont="1" applyBorder="1" applyAlignment="1">
      <alignment horizontal="center" vertical="center" wrapText="1"/>
    </xf>
    <xf numFmtId="0" fontId="10" fillId="0" borderId="6" xfId="2" applyFont="1" applyBorder="1" applyAlignment="1">
      <alignment horizontal="center" vertical="center" wrapText="1"/>
    </xf>
    <xf numFmtId="0" fontId="10" fillId="0" borderId="7"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11" xfId="2" applyFont="1" applyBorder="1" applyAlignment="1">
      <alignment horizontal="center" vertical="center" wrapText="1"/>
    </xf>
    <xf numFmtId="0" fontId="10" fillId="0" borderId="12" xfId="2" applyFont="1" applyBorder="1" applyAlignment="1">
      <alignment horizontal="center" vertical="center" wrapText="1"/>
    </xf>
    <xf numFmtId="0" fontId="10" fillId="0" borderId="13" xfId="2" applyFont="1" applyBorder="1" applyAlignment="1">
      <alignment horizontal="center" vertical="center" wrapText="1"/>
    </xf>
    <xf numFmtId="38" fontId="10" fillId="0" borderId="2" xfId="3" applyFont="1" applyFill="1" applyBorder="1" applyAlignment="1">
      <alignment horizontal="right" vertical="center" wrapText="1"/>
    </xf>
    <xf numFmtId="38" fontId="10" fillId="0" borderId="1" xfId="3" applyFont="1" applyFill="1" applyBorder="1" applyAlignment="1">
      <alignment horizontal="right" vertical="center" wrapText="1"/>
    </xf>
    <xf numFmtId="38" fontId="10" fillId="0" borderId="10" xfId="3" applyFont="1" applyFill="1" applyBorder="1" applyAlignment="1">
      <alignment horizontal="right" vertical="center" wrapText="1"/>
    </xf>
  </cellXfs>
  <cellStyles count="7">
    <cellStyle name="桁区切り" xfId="6" builtinId="6"/>
    <cellStyle name="桁区切り 2" xfId="5" xr:uid="{00000000-0005-0000-0000-000001000000}"/>
    <cellStyle name="桁区切り 2 2" xfId="3" xr:uid="{00000000-0005-0000-0000-000002000000}"/>
    <cellStyle name="標準" xfId="0" builtinId="0"/>
    <cellStyle name="標準 2" xfId="2" xr:uid="{00000000-0005-0000-0000-000004000000}"/>
    <cellStyle name="標準 3" xfId="1" xr:uid="{00000000-0005-0000-0000-000005000000}"/>
    <cellStyle name="標準 4" xfId="4" xr:uid="{00000000-0005-0000-0000-000006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34243-DCCA-49DA-8C7E-7B20104F31F2}">
  <sheetPr>
    <pageSetUpPr fitToPage="1"/>
  </sheetPr>
  <dimension ref="A1:V62"/>
  <sheetViews>
    <sheetView view="pageBreakPreview" zoomScale="82" zoomScaleNormal="100" zoomScaleSheetLayoutView="82" workbookViewId="0">
      <selection activeCell="J22" sqref="J22:K22"/>
    </sheetView>
  </sheetViews>
  <sheetFormatPr defaultColWidth="9" defaultRowHeight="13.5" x14ac:dyDescent="0.15"/>
  <cols>
    <col min="1" max="1" width="4.125" style="18" customWidth="1"/>
    <col min="2" max="2" width="4" style="18" customWidth="1"/>
    <col min="3" max="3" width="10.25" style="18" customWidth="1"/>
    <col min="4" max="4" width="11.375" style="18" customWidth="1"/>
    <col min="5" max="5" width="6.375" style="18" customWidth="1"/>
    <col min="6" max="6" width="9.375" style="18" customWidth="1"/>
    <col min="7" max="7" width="2.25" style="18" customWidth="1"/>
    <col min="8" max="8" width="3.25" style="18" customWidth="1"/>
    <col min="9" max="9" width="9.25" style="18" customWidth="1"/>
    <col min="10" max="10" width="14" style="18" customWidth="1"/>
    <col min="11" max="11" width="16" style="18" customWidth="1"/>
    <col min="12" max="12" width="9.625" style="18" customWidth="1"/>
    <col min="13" max="13" width="3" style="18" customWidth="1"/>
    <col min="14" max="14" width="5.25" style="18" customWidth="1"/>
    <col min="15" max="15" width="16.375" style="18" customWidth="1"/>
    <col min="16" max="16" width="6.125" style="20" bestFit="1" customWidth="1"/>
    <col min="17" max="17" width="3.5" style="18" bestFit="1" customWidth="1"/>
    <col min="18" max="18" width="6.125" style="19" bestFit="1" customWidth="1"/>
    <col min="19" max="16384" width="9" style="18"/>
  </cols>
  <sheetData>
    <row r="1" spans="1:22" ht="14.25" x14ac:dyDescent="0.15">
      <c r="A1" s="99" t="s">
        <v>43</v>
      </c>
      <c r="B1" s="99"/>
      <c r="C1" s="99"/>
      <c r="D1" s="99"/>
      <c r="E1" s="99"/>
      <c r="F1" s="99"/>
      <c r="G1" s="99"/>
      <c r="H1" s="99"/>
      <c r="I1" s="99"/>
      <c r="J1" s="99"/>
      <c r="K1" s="99"/>
      <c r="L1" s="99"/>
      <c r="M1" s="99"/>
      <c r="P1" s="19"/>
    </row>
    <row r="2" spans="1:22" ht="14.25" x14ac:dyDescent="0.15">
      <c r="A2" s="23"/>
      <c r="B2" s="23"/>
      <c r="C2" s="40"/>
      <c r="D2" s="40"/>
      <c r="E2" s="40"/>
      <c r="F2" s="40"/>
      <c r="G2" s="40"/>
      <c r="H2" s="40"/>
      <c r="I2" s="40"/>
      <c r="J2" s="40"/>
      <c r="K2" s="40"/>
      <c r="L2" s="40"/>
      <c r="M2" s="40"/>
      <c r="P2" s="19"/>
    </row>
    <row r="3" spans="1:22" ht="14.25" x14ac:dyDescent="0.15">
      <c r="A3" s="100" t="s">
        <v>44</v>
      </c>
      <c r="B3" s="100"/>
      <c r="C3" s="100"/>
      <c r="D3" s="100"/>
      <c r="E3" s="100"/>
      <c r="F3" s="100"/>
      <c r="G3" s="100"/>
      <c r="H3" s="100"/>
      <c r="I3" s="100"/>
      <c r="J3" s="100"/>
      <c r="K3" s="100"/>
      <c r="L3" s="100"/>
      <c r="M3" s="100"/>
      <c r="P3" s="19"/>
    </row>
    <row r="4" spans="1:22" ht="7.5" customHeight="1" x14ac:dyDescent="0.15">
      <c r="A4" s="34"/>
      <c r="B4" s="34"/>
      <c r="C4" s="40"/>
      <c r="D4" s="40"/>
      <c r="E4" s="40"/>
      <c r="F4" s="40"/>
      <c r="G4" s="40"/>
      <c r="H4" s="40"/>
      <c r="I4" s="40"/>
      <c r="J4" s="40"/>
      <c r="K4" s="40"/>
      <c r="L4" s="40"/>
      <c r="M4" s="40"/>
    </row>
    <row r="5" spans="1:22" ht="14.25" x14ac:dyDescent="0.15">
      <c r="A5" s="40"/>
      <c r="B5" s="40"/>
      <c r="C5" s="40"/>
      <c r="D5" s="40"/>
      <c r="E5" s="40"/>
      <c r="F5" s="40"/>
      <c r="G5" s="40"/>
      <c r="H5" s="40"/>
      <c r="I5" s="40"/>
      <c r="J5" s="101" t="s">
        <v>24</v>
      </c>
      <c r="K5" s="101"/>
      <c r="L5" s="101"/>
      <c r="M5" s="101"/>
    </row>
    <row r="6" spans="1:22" ht="7.5" customHeight="1" x14ac:dyDescent="0.15">
      <c r="A6" s="23"/>
      <c r="B6" s="99"/>
      <c r="C6" s="99"/>
      <c r="D6" s="99"/>
      <c r="E6" s="99"/>
      <c r="F6" s="99"/>
      <c r="G6" s="23"/>
      <c r="H6" s="23"/>
      <c r="I6" s="23"/>
      <c r="J6" s="23"/>
      <c r="K6" s="23"/>
      <c r="L6" s="23"/>
      <c r="M6" s="23"/>
      <c r="N6" s="23"/>
    </row>
    <row r="7" spans="1:22" ht="18.75" customHeight="1" x14ac:dyDescent="0.15">
      <c r="A7" s="23"/>
      <c r="B7" s="99" t="s">
        <v>83</v>
      </c>
      <c r="C7" s="99"/>
      <c r="D7" s="99"/>
      <c r="E7" s="99"/>
      <c r="F7" s="23"/>
      <c r="G7" s="23"/>
      <c r="H7" s="23"/>
      <c r="I7" s="23"/>
      <c r="J7" s="23"/>
      <c r="K7" s="23"/>
      <c r="L7" s="23"/>
      <c r="M7" s="23"/>
      <c r="N7" s="23"/>
      <c r="O7" s="36"/>
      <c r="P7" s="42"/>
      <c r="Q7" s="36"/>
      <c r="R7" s="41"/>
      <c r="S7" s="36"/>
      <c r="T7" s="36"/>
      <c r="V7" s="36"/>
    </row>
    <row r="8" spans="1:22" ht="7.5" customHeight="1" x14ac:dyDescent="0.15">
      <c r="A8" s="44"/>
      <c r="B8" s="44"/>
      <c r="C8" s="40"/>
      <c r="D8" s="40"/>
      <c r="E8" s="40"/>
      <c r="F8" s="40"/>
      <c r="G8" s="40"/>
      <c r="H8" s="40"/>
      <c r="I8" s="102"/>
      <c r="J8" s="102"/>
      <c r="K8" s="43"/>
      <c r="L8" s="43"/>
      <c r="M8" s="40"/>
      <c r="O8" s="36"/>
      <c r="P8" s="42"/>
      <c r="Q8" s="36"/>
      <c r="R8" s="41"/>
      <c r="S8" s="36"/>
      <c r="T8" s="36"/>
      <c r="U8" s="36"/>
      <c r="V8" s="36"/>
    </row>
    <row r="9" spans="1:22" ht="14.25" x14ac:dyDescent="0.15">
      <c r="A9" s="40"/>
      <c r="B9" s="40"/>
      <c r="C9" s="40"/>
      <c r="D9" s="40"/>
      <c r="E9" s="40"/>
      <c r="F9" s="40"/>
      <c r="G9" s="104" t="s">
        <v>45</v>
      </c>
      <c r="H9" s="104"/>
      <c r="I9" s="104"/>
      <c r="J9" s="104"/>
      <c r="K9" s="88"/>
      <c r="L9" s="43"/>
      <c r="M9" s="38"/>
      <c r="O9" s="36"/>
      <c r="P9" s="42"/>
      <c r="Q9" s="36"/>
      <c r="R9" s="41"/>
      <c r="S9" s="36"/>
      <c r="T9" s="36"/>
      <c r="U9" s="36"/>
      <c r="V9" s="36"/>
    </row>
    <row r="10" spans="1:22" ht="14.25" x14ac:dyDescent="0.15">
      <c r="A10" s="40"/>
      <c r="B10" s="40"/>
      <c r="C10" s="40"/>
      <c r="D10" s="40"/>
      <c r="E10" s="40"/>
      <c r="F10" s="40"/>
      <c r="G10" s="104" t="s">
        <v>46</v>
      </c>
      <c r="H10" s="104"/>
      <c r="I10" s="104"/>
      <c r="J10" s="104"/>
      <c r="K10" s="88"/>
      <c r="L10" s="43"/>
      <c r="M10" s="38"/>
      <c r="O10" s="36"/>
      <c r="P10" s="42"/>
      <c r="Q10" s="36"/>
      <c r="R10" s="41"/>
      <c r="S10" s="36"/>
      <c r="T10" s="36"/>
      <c r="U10" s="36"/>
      <c r="V10" s="36"/>
    </row>
    <row r="11" spans="1:22" ht="14.25" x14ac:dyDescent="0.15">
      <c r="A11" s="40"/>
      <c r="B11" s="40"/>
      <c r="C11" s="40"/>
      <c r="D11" s="40"/>
      <c r="E11" s="40"/>
      <c r="F11" s="40"/>
      <c r="G11" s="76" t="s">
        <v>47</v>
      </c>
      <c r="H11" s="39"/>
      <c r="I11" s="33"/>
      <c r="J11" s="33"/>
      <c r="K11" s="33"/>
      <c r="L11" s="38"/>
      <c r="M11" s="38"/>
      <c r="U11" s="36"/>
    </row>
    <row r="12" spans="1:22" ht="8.25" customHeight="1" x14ac:dyDescent="0.15">
      <c r="A12" s="23"/>
      <c r="B12" s="23"/>
      <c r="N12" s="37"/>
    </row>
    <row r="13" spans="1:22" ht="52.5" customHeight="1" x14ac:dyDescent="0.15">
      <c r="A13" s="103" t="s">
        <v>48</v>
      </c>
      <c r="B13" s="102"/>
      <c r="C13" s="102"/>
      <c r="D13" s="102"/>
      <c r="E13" s="102"/>
      <c r="F13" s="102"/>
      <c r="G13" s="102"/>
      <c r="H13" s="102"/>
      <c r="I13" s="102"/>
      <c r="J13" s="102"/>
      <c r="K13" s="102"/>
      <c r="L13" s="102"/>
      <c r="M13" s="102"/>
      <c r="N13" s="37"/>
    </row>
    <row r="14" spans="1:22" ht="8.25" customHeight="1" x14ac:dyDescent="0.15">
      <c r="A14" s="22"/>
      <c r="B14" s="34"/>
      <c r="C14" s="34"/>
      <c r="D14" s="34"/>
      <c r="E14" s="34"/>
      <c r="F14" s="34"/>
      <c r="G14" s="34"/>
      <c r="H14" s="34"/>
      <c r="I14" s="34"/>
      <c r="J14" s="34"/>
      <c r="K14" s="35"/>
      <c r="L14" s="34"/>
      <c r="M14" s="34"/>
      <c r="N14" s="37"/>
    </row>
    <row r="15" spans="1:22" s="36" customFormat="1" ht="37.5" customHeight="1" x14ac:dyDescent="0.15">
      <c r="A15" s="105" t="s">
        <v>49</v>
      </c>
      <c r="B15" s="106"/>
      <c r="C15" s="106"/>
      <c r="D15" s="106"/>
      <c r="E15" s="106"/>
      <c r="F15" s="106"/>
      <c r="G15" s="106"/>
      <c r="H15" s="106"/>
      <c r="I15" s="106"/>
      <c r="J15" s="106"/>
      <c r="K15" s="106"/>
      <c r="L15" s="106"/>
      <c r="M15" s="106"/>
      <c r="N15" s="37"/>
      <c r="O15" s="18"/>
      <c r="P15" s="20"/>
      <c r="Q15" s="18"/>
      <c r="R15" s="19"/>
      <c r="S15" s="18"/>
      <c r="T15" s="18"/>
      <c r="U15" s="18"/>
      <c r="V15" s="18"/>
    </row>
    <row r="16" spans="1:22" s="36" customFormat="1" ht="8.25" customHeight="1" x14ac:dyDescent="0.15">
      <c r="A16" s="107"/>
      <c r="B16" s="107"/>
      <c r="C16" s="107"/>
      <c r="D16" s="107"/>
      <c r="E16" s="107"/>
      <c r="F16" s="107"/>
      <c r="G16" s="107"/>
      <c r="H16" s="107"/>
      <c r="I16" s="107"/>
      <c r="J16" s="107"/>
      <c r="K16" s="107"/>
      <c r="L16" s="107"/>
      <c r="M16" s="107"/>
      <c r="N16" s="37"/>
      <c r="O16" s="18"/>
      <c r="P16" s="20"/>
      <c r="Q16" s="18"/>
      <c r="R16" s="19"/>
      <c r="S16" s="18"/>
      <c r="T16" s="18"/>
      <c r="U16" s="18"/>
      <c r="V16" s="18"/>
    </row>
    <row r="17" spans="1:22" s="36" customFormat="1" ht="18.75" customHeight="1" x14ac:dyDescent="0.15">
      <c r="A17" s="107" t="s">
        <v>50</v>
      </c>
      <c r="B17" s="107"/>
      <c r="C17" s="107"/>
      <c r="D17" s="107"/>
      <c r="E17" s="107"/>
      <c r="F17" s="107"/>
      <c r="G17" s="107"/>
      <c r="H17" s="107"/>
      <c r="I17" s="107"/>
      <c r="J17" s="107"/>
      <c r="K17" s="107"/>
      <c r="L17" s="107"/>
      <c r="M17" s="107"/>
      <c r="N17" s="37"/>
      <c r="O17" s="18"/>
      <c r="P17" s="20"/>
      <c r="Q17" s="18"/>
      <c r="R17" s="19"/>
      <c r="S17" s="18"/>
      <c r="T17" s="18"/>
      <c r="U17" s="18"/>
      <c r="V17" s="18"/>
    </row>
    <row r="18" spans="1:22" s="36" customFormat="1" ht="8.25" customHeight="1" x14ac:dyDescent="0.15">
      <c r="A18" s="107"/>
      <c r="B18" s="107"/>
      <c r="C18" s="107"/>
      <c r="D18" s="107"/>
      <c r="E18" s="107"/>
      <c r="F18" s="107"/>
      <c r="G18" s="107"/>
      <c r="H18" s="107"/>
      <c r="I18" s="107"/>
      <c r="J18" s="107"/>
      <c r="K18" s="107"/>
      <c r="L18" s="107"/>
      <c r="M18" s="107"/>
      <c r="N18" s="37"/>
      <c r="O18" s="18"/>
      <c r="P18" s="20"/>
      <c r="Q18" s="18"/>
      <c r="R18" s="19"/>
      <c r="S18" s="18"/>
      <c r="T18" s="18"/>
      <c r="U18" s="18"/>
      <c r="V18" s="18"/>
    </row>
    <row r="19" spans="1:22" s="36" customFormat="1" ht="18" customHeight="1" x14ac:dyDescent="0.15">
      <c r="A19" s="107" t="s">
        <v>51</v>
      </c>
      <c r="B19" s="107"/>
      <c r="C19" s="107"/>
      <c r="D19" s="107"/>
      <c r="E19" s="107"/>
      <c r="F19" s="107"/>
      <c r="G19" s="107"/>
      <c r="H19" s="107"/>
      <c r="I19" s="107"/>
      <c r="J19" s="107"/>
      <c r="K19" s="107"/>
      <c r="L19" s="107"/>
      <c r="M19" s="107"/>
      <c r="N19" s="37"/>
      <c r="O19" s="18"/>
      <c r="P19" s="20"/>
      <c r="Q19" s="18"/>
      <c r="R19" s="19"/>
      <c r="S19" s="18"/>
      <c r="T19" s="18"/>
      <c r="U19" s="18"/>
      <c r="V19" s="18"/>
    </row>
    <row r="20" spans="1:22" ht="24" customHeight="1" x14ac:dyDescent="0.15">
      <c r="A20" s="32"/>
      <c r="B20" s="126" t="s">
        <v>23</v>
      </c>
      <c r="C20" s="127"/>
      <c r="D20" s="128"/>
      <c r="E20" s="126" t="s">
        <v>22</v>
      </c>
      <c r="F20" s="128"/>
      <c r="G20" s="126" t="s">
        <v>21</v>
      </c>
      <c r="H20" s="127"/>
      <c r="I20" s="128"/>
      <c r="J20" s="108" t="s">
        <v>20</v>
      </c>
      <c r="K20" s="109"/>
      <c r="L20" s="110"/>
    </row>
    <row r="21" spans="1:22" ht="24" customHeight="1" x14ac:dyDescent="0.15">
      <c r="A21" s="31"/>
      <c r="B21" s="111" t="s">
        <v>84</v>
      </c>
      <c r="C21" s="112"/>
      <c r="D21" s="113"/>
      <c r="E21" s="120" t="s">
        <v>13</v>
      </c>
      <c r="F21" s="121"/>
      <c r="G21" s="120" t="s">
        <v>95</v>
      </c>
      <c r="H21" s="122"/>
      <c r="I21" s="121"/>
      <c r="J21" s="136">
        <f>'7号別紙添付'!J17</f>
        <v>0</v>
      </c>
      <c r="K21" s="137"/>
      <c r="L21" s="30"/>
    </row>
    <row r="22" spans="1:22" ht="24" customHeight="1" x14ac:dyDescent="0.15">
      <c r="A22" s="31"/>
      <c r="B22" s="114"/>
      <c r="C22" s="115"/>
      <c r="D22" s="116"/>
      <c r="E22" s="120" t="s">
        <v>12</v>
      </c>
      <c r="F22" s="121"/>
      <c r="G22" s="120" t="s">
        <v>94</v>
      </c>
      <c r="H22" s="122"/>
      <c r="I22" s="121"/>
      <c r="J22" s="136">
        <f>'7号別紙添付'!J19</f>
        <v>0</v>
      </c>
      <c r="K22" s="137"/>
      <c r="L22" s="30"/>
    </row>
    <row r="23" spans="1:22" ht="24" customHeight="1" x14ac:dyDescent="0.15">
      <c r="A23" s="31"/>
      <c r="B23" s="114"/>
      <c r="C23" s="115"/>
      <c r="D23" s="116"/>
      <c r="E23" s="120" t="s">
        <v>11</v>
      </c>
      <c r="F23" s="121"/>
      <c r="G23" s="120" t="s">
        <v>19</v>
      </c>
      <c r="H23" s="122"/>
      <c r="I23" s="121"/>
      <c r="J23" s="136">
        <f>'7号別紙添付'!J21</f>
        <v>0</v>
      </c>
      <c r="K23" s="137"/>
      <c r="L23" s="30"/>
    </row>
    <row r="24" spans="1:22" ht="24" customHeight="1" x14ac:dyDescent="0.15">
      <c r="A24" s="31"/>
      <c r="B24" s="117"/>
      <c r="C24" s="118"/>
      <c r="D24" s="119"/>
      <c r="E24" s="120" t="s">
        <v>9</v>
      </c>
      <c r="F24" s="121"/>
      <c r="G24" s="123" t="s">
        <v>18</v>
      </c>
      <c r="H24" s="124"/>
      <c r="I24" s="125"/>
      <c r="J24" s="136">
        <f>'7号別紙添付'!J23</f>
        <v>0</v>
      </c>
      <c r="K24" s="137"/>
      <c r="L24" s="30"/>
      <c r="O24" s="83"/>
    </row>
    <row r="25" spans="1:22" ht="24" customHeight="1" x14ac:dyDescent="0.15">
      <c r="A25" s="31"/>
      <c r="B25" s="111" t="s">
        <v>85</v>
      </c>
      <c r="C25" s="112"/>
      <c r="D25" s="113"/>
      <c r="E25" s="120" t="s">
        <v>13</v>
      </c>
      <c r="F25" s="121"/>
      <c r="G25" s="120" t="s">
        <v>92</v>
      </c>
      <c r="H25" s="122"/>
      <c r="I25" s="121"/>
      <c r="J25" s="136">
        <f>'7号別紙添付'!J25</f>
        <v>0</v>
      </c>
      <c r="K25" s="137"/>
      <c r="L25" s="30"/>
    </row>
    <row r="26" spans="1:22" ht="24" customHeight="1" x14ac:dyDescent="0.15">
      <c r="A26" s="31"/>
      <c r="B26" s="114"/>
      <c r="C26" s="115"/>
      <c r="D26" s="116"/>
      <c r="E26" s="120" t="s">
        <v>12</v>
      </c>
      <c r="F26" s="121"/>
      <c r="G26" s="120" t="s">
        <v>93</v>
      </c>
      <c r="H26" s="122"/>
      <c r="I26" s="121"/>
      <c r="J26" s="136">
        <f>'7号別紙添付'!J27</f>
        <v>0</v>
      </c>
      <c r="K26" s="137"/>
      <c r="L26" s="30"/>
    </row>
    <row r="27" spans="1:22" ht="24" customHeight="1" x14ac:dyDescent="0.15">
      <c r="A27" s="31"/>
      <c r="B27" s="114"/>
      <c r="C27" s="115"/>
      <c r="D27" s="116"/>
      <c r="E27" s="120" t="s">
        <v>11</v>
      </c>
      <c r="F27" s="121"/>
      <c r="G27" s="120" t="s">
        <v>17</v>
      </c>
      <c r="H27" s="122"/>
      <c r="I27" s="121"/>
      <c r="J27" s="136">
        <f>'7号別紙添付'!J29</f>
        <v>0</v>
      </c>
      <c r="K27" s="137"/>
      <c r="L27" s="30"/>
    </row>
    <row r="28" spans="1:22" ht="24" customHeight="1" x14ac:dyDescent="0.15">
      <c r="A28" s="31"/>
      <c r="B28" s="117"/>
      <c r="C28" s="118"/>
      <c r="D28" s="119"/>
      <c r="E28" s="120" t="s">
        <v>9</v>
      </c>
      <c r="F28" s="121"/>
      <c r="G28" s="120" t="s">
        <v>16</v>
      </c>
      <c r="H28" s="122"/>
      <c r="I28" s="121"/>
      <c r="J28" s="136">
        <f>'7号別紙添付'!J31</f>
        <v>0</v>
      </c>
      <c r="K28" s="137"/>
      <c r="L28" s="30"/>
    </row>
    <row r="29" spans="1:22" ht="24" customHeight="1" x14ac:dyDescent="0.15">
      <c r="A29" s="31"/>
      <c r="B29" s="111" t="s">
        <v>86</v>
      </c>
      <c r="C29" s="112"/>
      <c r="D29" s="113"/>
      <c r="E29" s="120" t="s">
        <v>13</v>
      </c>
      <c r="F29" s="121"/>
      <c r="G29" s="120" t="s">
        <v>90</v>
      </c>
      <c r="H29" s="122"/>
      <c r="I29" s="121"/>
      <c r="J29" s="136">
        <f>'7号別紙添付'!J33</f>
        <v>0</v>
      </c>
      <c r="K29" s="137"/>
      <c r="L29" s="30"/>
    </row>
    <row r="30" spans="1:22" ht="24" customHeight="1" x14ac:dyDescent="0.15">
      <c r="A30" s="31"/>
      <c r="B30" s="114"/>
      <c r="C30" s="115"/>
      <c r="D30" s="116"/>
      <c r="E30" s="120" t="s">
        <v>12</v>
      </c>
      <c r="F30" s="121"/>
      <c r="G30" s="120" t="s">
        <v>91</v>
      </c>
      <c r="H30" s="122"/>
      <c r="I30" s="121"/>
      <c r="J30" s="136">
        <f>'7号別紙添付'!J35</f>
        <v>0</v>
      </c>
      <c r="K30" s="137"/>
      <c r="L30" s="30"/>
    </row>
    <row r="31" spans="1:22" ht="24" customHeight="1" x14ac:dyDescent="0.15">
      <c r="A31" s="31"/>
      <c r="B31" s="114"/>
      <c r="C31" s="115"/>
      <c r="D31" s="116"/>
      <c r="E31" s="120" t="s">
        <v>11</v>
      </c>
      <c r="F31" s="121"/>
      <c r="G31" s="120" t="s">
        <v>15</v>
      </c>
      <c r="H31" s="122"/>
      <c r="I31" s="121"/>
      <c r="J31" s="136">
        <f>'7号別紙添付'!J37</f>
        <v>0</v>
      </c>
      <c r="K31" s="137"/>
      <c r="L31" s="30"/>
    </row>
    <row r="32" spans="1:22" ht="24" customHeight="1" x14ac:dyDescent="0.15">
      <c r="A32" s="31"/>
      <c r="B32" s="117"/>
      <c r="C32" s="118"/>
      <c r="D32" s="119"/>
      <c r="E32" s="120" t="s">
        <v>9</v>
      </c>
      <c r="F32" s="121"/>
      <c r="G32" s="120" t="s">
        <v>14</v>
      </c>
      <c r="H32" s="122"/>
      <c r="I32" s="121"/>
      <c r="J32" s="136">
        <f>'7号別紙添付'!J39</f>
        <v>0</v>
      </c>
      <c r="K32" s="137"/>
      <c r="L32" s="30"/>
    </row>
    <row r="33" spans="1:14" ht="24" customHeight="1" x14ac:dyDescent="0.15">
      <c r="A33" s="31"/>
      <c r="B33" s="111" t="s">
        <v>87</v>
      </c>
      <c r="C33" s="112"/>
      <c r="D33" s="112"/>
      <c r="E33" s="120" t="s">
        <v>13</v>
      </c>
      <c r="F33" s="121"/>
      <c r="G33" s="120" t="s">
        <v>89</v>
      </c>
      <c r="H33" s="122"/>
      <c r="I33" s="121"/>
      <c r="J33" s="136">
        <f>'7号別紙添付'!J41</f>
        <v>0</v>
      </c>
      <c r="K33" s="137"/>
      <c r="L33" s="30"/>
    </row>
    <row r="34" spans="1:14" ht="24" customHeight="1" x14ac:dyDescent="0.15">
      <c r="A34" s="31"/>
      <c r="B34" s="114"/>
      <c r="C34" s="115"/>
      <c r="D34" s="115"/>
      <c r="E34" s="120" t="s">
        <v>12</v>
      </c>
      <c r="F34" s="121"/>
      <c r="G34" s="120" t="s">
        <v>88</v>
      </c>
      <c r="H34" s="122"/>
      <c r="I34" s="121"/>
      <c r="J34" s="136">
        <f>'7号別紙添付'!J43</f>
        <v>0</v>
      </c>
      <c r="K34" s="137"/>
      <c r="L34" s="30"/>
    </row>
    <row r="35" spans="1:14" ht="24" customHeight="1" x14ac:dyDescent="0.15">
      <c r="A35" s="31"/>
      <c r="B35" s="114"/>
      <c r="C35" s="115"/>
      <c r="D35" s="115"/>
      <c r="E35" s="120" t="s">
        <v>11</v>
      </c>
      <c r="F35" s="121"/>
      <c r="G35" s="120" t="s">
        <v>10</v>
      </c>
      <c r="H35" s="122"/>
      <c r="I35" s="121"/>
      <c r="J35" s="136">
        <f>'7号別紙添付'!J45</f>
        <v>0</v>
      </c>
      <c r="K35" s="137"/>
      <c r="L35" s="30"/>
    </row>
    <row r="36" spans="1:14" ht="24" customHeight="1" x14ac:dyDescent="0.15">
      <c r="A36" s="31"/>
      <c r="B36" s="117"/>
      <c r="C36" s="118"/>
      <c r="D36" s="118"/>
      <c r="E36" s="120" t="s">
        <v>9</v>
      </c>
      <c r="F36" s="121"/>
      <c r="G36" s="120" t="s">
        <v>8</v>
      </c>
      <c r="H36" s="122"/>
      <c r="I36" s="121"/>
      <c r="J36" s="136">
        <f>'7号別紙添付'!J47</f>
        <v>0</v>
      </c>
      <c r="K36" s="137"/>
      <c r="L36" s="30"/>
    </row>
    <row r="37" spans="1:14" ht="18.75" customHeight="1" x14ac:dyDescent="0.15">
      <c r="A37" s="29"/>
      <c r="B37" s="28"/>
      <c r="C37" s="27"/>
      <c r="D37" s="27"/>
      <c r="E37" s="27"/>
      <c r="F37" s="27"/>
      <c r="G37" s="27"/>
      <c r="H37" s="27"/>
      <c r="I37" s="27"/>
      <c r="J37" s="27"/>
      <c r="K37" s="27"/>
      <c r="L37" s="27"/>
      <c r="M37" s="27"/>
      <c r="N37" s="26"/>
    </row>
    <row r="38" spans="1:14" ht="21" customHeight="1" x14ac:dyDescent="0.15">
      <c r="A38" s="80" t="s">
        <v>52</v>
      </c>
      <c r="B38" s="9"/>
      <c r="C38" s="33"/>
      <c r="D38" s="33"/>
      <c r="E38" s="33"/>
      <c r="F38" s="78"/>
      <c r="G38" s="78"/>
      <c r="H38" s="78"/>
      <c r="I38" s="78"/>
      <c r="J38" s="23"/>
      <c r="K38" s="23"/>
      <c r="L38" s="23"/>
      <c r="M38" s="25"/>
    </row>
    <row r="39" spans="1:14" ht="21" customHeight="1" x14ac:dyDescent="0.15">
      <c r="A39" s="81" t="s">
        <v>53</v>
      </c>
      <c r="B39" s="9"/>
      <c r="C39" s="33"/>
      <c r="D39" s="33"/>
      <c r="E39" s="33"/>
      <c r="F39" s="78"/>
      <c r="G39" s="78"/>
      <c r="H39" s="78"/>
      <c r="I39" s="78"/>
      <c r="J39" s="23"/>
      <c r="K39" s="23"/>
      <c r="L39" s="23"/>
      <c r="M39" s="25"/>
    </row>
    <row r="40" spans="1:14" ht="21" customHeight="1" x14ac:dyDescent="0.15">
      <c r="A40" s="81" t="s">
        <v>78</v>
      </c>
      <c r="B40" s="9"/>
      <c r="C40" s="33"/>
      <c r="D40" s="33"/>
      <c r="E40" s="33"/>
      <c r="F40" s="78"/>
      <c r="G40" s="78"/>
      <c r="H40" s="138">
        <f>'7号別紙添付'!J17</f>
        <v>0</v>
      </c>
      <c r="I40" s="138"/>
      <c r="J40" s="23" t="s">
        <v>79</v>
      </c>
      <c r="K40" s="95">
        <f>'7号別紙添付'!K17</f>
        <v>0</v>
      </c>
      <c r="L40" s="90" t="s">
        <v>61</v>
      </c>
      <c r="M40" s="25"/>
    </row>
    <row r="41" spans="1:14" ht="21" customHeight="1" x14ac:dyDescent="0.15">
      <c r="A41" s="81" t="s">
        <v>62</v>
      </c>
      <c r="B41" s="9"/>
      <c r="C41" s="33"/>
      <c r="D41" s="33"/>
      <c r="E41" s="33"/>
      <c r="F41" s="78"/>
      <c r="G41" s="78"/>
      <c r="H41" s="138">
        <f>'7号別紙添付'!J19</f>
        <v>0</v>
      </c>
      <c r="I41" s="138"/>
      <c r="J41" s="23" t="s">
        <v>79</v>
      </c>
      <c r="K41" s="95">
        <f>'7号別紙添付'!K19</f>
        <v>0</v>
      </c>
      <c r="L41" s="90" t="s">
        <v>55</v>
      </c>
      <c r="M41" s="25"/>
    </row>
    <row r="42" spans="1:14" ht="21" customHeight="1" x14ac:dyDescent="0.15">
      <c r="A42" s="81" t="s">
        <v>63</v>
      </c>
      <c r="B42" s="9"/>
      <c r="C42" s="33"/>
      <c r="D42" s="33"/>
      <c r="E42" s="33"/>
      <c r="F42" s="78"/>
      <c r="G42" s="78"/>
      <c r="H42" s="138">
        <f>'7号別紙添付'!J25</f>
        <v>0</v>
      </c>
      <c r="I42" s="138"/>
      <c r="J42" s="33" t="s">
        <v>77</v>
      </c>
      <c r="K42" s="95">
        <f>'7号別紙添付'!K25</f>
        <v>0</v>
      </c>
      <c r="L42" s="90" t="s">
        <v>55</v>
      </c>
    </row>
    <row r="43" spans="1:14" ht="21" customHeight="1" x14ac:dyDescent="0.15">
      <c r="A43" s="81" t="s">
        <v>64</v>
      </c>
      <c r="B43" s="9"/>
      <c r="C43" s="23"/>
      <c r="D43" s="23"/>
      <c r="E43" s="40"/>
      <c r="F43" s="24"/>
      <c r="G43" s="24"/>
      <c r="H43" s="138">
        <f>'7号別紙添付'!J27</f>
        <v>0</v>
      </c>
      <c r="I43" s="138"/>
      <c r="J43" s="33" t="s">
        <v>77</v>
      </c>
      <c r="K43" s="95">
        <f>'7号別紙添付'!K27</f>
        <v>0</v>
      </c>
      <c r="L43" s="90" t="s">
        <v>55</v>
      </c>
    </row>
    <row r="44" spans="1:14" ht="21" customHeight="1" x14ac:dyDescent="0.15">
      <c r="A44" s="81" t="s">
        <v>65</v>
      </c>
      <c r="B44" s="9"/>
      <c r="C44" s="33"/>
      <c r="D44" s="33"/>
      <c r="E44" s="33"/>
      <c r="F44" s="33"/>
      <c r="G44" s="33"/>
      <c r="H44" s="138">
        <f>'7号別紙添付'!J33</f>
        <v>0</v>
      </c>
      <c r="I44" s="138"/>
      <c r="J44" s="33" t="s">
        <v>77</v>
      </c>
      <c r="K44" s="95">
        <f>'7号別紙添付'!K33</f>
        <v>0</v>
      </c>
      <c r="L44" s="90" t="s">
        <v>55</v>
      </c>
      <c r="M44" s="33"/>
    </row>
    <row r="45" spans="1:14" ht="21" customHeight="1" x14ac:dyDescent="0.15">
      <c r="A45" s="81" t="s">
        <v>66</v>
      </c>
      <c r="B45" s="9"/>
      <c r="C45" s="79"/>
      <c r="D45" s="79"/>
      <c r="E45" s="79"/>
      <c r="F45" s="79"/>
      <c r="G45" s="79"/>
      <c r="H45" s="139">
        <f>'7号別紙添付'!J35</f>
        <v>0</v>
      </c>
      <c r="I45" s="139"/>
      <c r="J45" s="79" t="s">
        <v>77</v>
      </c>
      <c r="K45" s="96">
        <f>'7号別紙添付'!J35</f>
        <v>0</v>
      </c>
      <c r="L45" s="90" t="s">
        <v>55</v>
      </c>
      <c r="M45" s="79"/>
    </row>
    <row r="46" spans="1:14" ht="21" customHeight="1" x14ac:dyDescent="0.15">
      <c r="A46" s="81" t="s">
        <v>67</v>
      </c>
      <c r="B46" s="9"/>
      <c r="C46" s="77"/>
      <c r="D46" s="77"/>
      <c r="E46" s="77"/>
      <c r="F46" s="77"/>
      <c r="G46" s="77"/>
      <c r="H46" s="139">
        <f>'7号別紙添付'!J41</f>
        <v>0</v>
      </c>
      <c r="I46" s="139"/>
      <c r="J46" s="89" t="s">
        <v>77</v>
      </c>
      <c r="K46" s="96">
        <f>'7号別紙添付'!K41</f>
        <v>0</v>
      </c>
      <c r="L46" s="90" t="s">
        <v>55</v>
      </c>
      <c r="M46" s="21"/>
    </row>
    <row r="47" spans="1:14" ht="21" customHeight="1" x14ac:dyDescent="0.15">
      <c r="A47" s="81" t="s">
        <v>68</v>
      </c>
      <c r="B47" s="9"/>
      <c r="C47" s="77"/>
      <c r="D47" s="77"/>
      <c r="E47" s="77"/>
      <c r="F47" s="77"/>
      <c r="G47" s="77"/>
      <c r="H47" s="139">
        <f>'7号別紙添付'!J43</f>
        <v>0</v>
      </c>
      <c r="I47" s="139"/>
      <c r="J47" s="89" t="s">
        <v>77</v>
      </c>
      <c r="K47" s="96">
        <f>'7号別紙添付'!K43</f>
        <v>0</v>
      </c>
      <c r="L47" s="90" t="s">
        <v>55</v>
      </c>
      <c r="M47" s="21"/>
    </row>
    <row r="48" spans="1:14" ht="21" customHeight="1" x14ac:dyDescent="0.15">
      <c r="A48" s="81" t="s">
        <v>69</v>
      </c>
      <c r="B48" s="9"/>
      <c r="C48" s="77"/>
      <c r="D48" s="77"/>
      <c r="E48" s="77"/>
      <c r="F48" s="77"/>
      <c r="G48" s="77"/>
      <c r="H48" s="139">
        <f>'7号別紙添付'!J21</f>
        <v>0</v>
      </c>
      <c r="I48" s="139"/>
      <c r="J48" s="89" t="s">
        <v>80</v>
      </c>
      <c r="K48" s="96">
        <f>'7号別紙添付'!K21</f>
        <v>0</v>
      </c>
      <c r="L48" s="90" t="s">
        <v>55</v>
      </c>
      <c r="M48" s="21"/>
    </row>
    <row r="49" spans="1:13" ht="21" customHeight="1" x14ac:dyDescent="0.15">
      <c r="A49" s="81" t="s">
        <v>70</v>
      </c>
      <c r="B49" s="9"/>
      <c r="C49" s="77"/>
      <c r="D49" s="77"/>
      <c r="E49" s="77"/>
      <c r="F49" s="77"/>
      <c r="G49" s="77"/>
      <c r="H49" s="139">
        <f>'7号別紙添付'!J23</f>
        <v>0</v>
      </c>
      <c r="I49" s="139"/>
      <c r="J49" s="89" t="s">
        <v>81</v>
      </c>
      <c r="K49" s="96">
        <f>'7号別紙添付'!K23</f>
        <v>0</v>
      </c>
      <c r="L49" s="90" t="s">
        <v>55</v>
      </c>
      <c r="M49" s="21"/>
    </row>
    <row r="50" spans="1:13" ht="21" customHeight="1" x14ac:dyDescent="0.15">
      <c r="A50" s="81" t="s">
        <v>71</v>
      </c>
      <c r="B50" s="9"/>
      <c r="C50" s="40"/>
      <c r="D50" s="40"/>
      <c r="E50" s="40"/>
      <c r="F50" s="40"/>
      <c r="G50" s="40"/>
      <c r="H50" s="130">
        <f>'7号別紙添付'!J29</f>
        <v>0</v>
      </c>
      <c r="I50" s="130"/>
      <c r="J50" s="89" t="s">
        <v>80</v>
      </c>
      <c r="K50" s="97">
        <f>'7号別紙添付'!K29</f>
        <v>0</v>
      </c>
      <c r="L50" s="91" t="s">
        <v>55</v>
      </c>
    </row>
    <row r="51" spans="1:13" ht="21" customHeight="1" x14ac:dyDescent="0.15">
      <c r="A51" s="81" t="s">
        <v>72</v>
      </c>
      <c r="B51" s="9"/>
      <c r="C51" s="40"/>
      <c r="D51" s="40"/>
      <c r="E51" s="40"/>
      <c r="F51" s="40"/>
      <c r="G51" s="40"/>
      <c r="H51" s="130">
        <f>'7号別紙添付'!J31</f>
        <v>0</v>
      </c>
      <c r="I51" s="130"/>
      <c r="J51" s="89" t="s">
        <v>81</v>
      </c>
      <c r="K51" s="97">
        <f>'7号別紙添付'!K31</f>
        <v>0</v>
      </c>
      <c r="L51" s="91" t="s">
        <v>55</v>
      </c>
    </row>
    <row r="52" spans="1:13" ht="21" customHeight="1" x14ac:dyDescent="0.15">
      <c r="A52" s="81" t="s">
        <v>73</v>
      </c>
      <c r="B52" s="9"/>
      <c r="C52" s="40"/>
      <c r="D52" s="40"/>
      <c r="E52" s="40"/>
      <c r="F52" s="40"/>
      <c r="G52" s="40"/>
      <c r="H52" s="129">
        <f>'7号別紙添付'!J37</f>
        <v>0</v>
      </c>
      <c r="I52" s="130"/>
      <c r="J52" s="89" t="s">
        <v>80</v>
      </c>
      <c r="K52" s="97">
        <f>'7号別紙添付'!K37</f>
        <v>0</v>
      </c>
      <c r="L52" s="91" t="s">
        <v>55</v>
      </c>
    </row>
    <row r="53" spans="1:13" ht="21" customHeight="1" x14ac:dyDescent="0.15">
      <c r="A53" s="81" t="s">
        <v>74</v>
      </c>
      <c r="B53" s="9"/>
      <c r="C53" s="40"/>
      <c r="D53" s="40"/>
      <c r="E53" s="40"/>
      <c r="F53" s="40"/>
      <c r="G53" s="40"/>
      <c r="H53" s="129">
        <f>'7号別紙添付'!J39</f>
        <v>0</v>
      </c>
      <c r="I53" s="130"/>
      <c r="J53" s="89" t="s">
        <v>81</v>
      </c>
      <c r="K53" s="97">
        <f>'7号別紙添付'!K39</f>
        <v>0</v>
      </c>
      <c r="L53" s="91" t="s">
        <v>55</v>
      </c>
    </row>
    <row r="54" spans="1:13" ht="21" customHeight="1" x14ac:dyDescent="0.15">
      <c r="A54" s="81" t="s">
        <v>75</v>
      </c>
      <c r="B54" s="9"/>
      <c r="C54" s="40"/>
      <c r="D54" s="40"/>
      <c r="E54" s="40"/>
      <c r="F54" s="40"/>
      <c r="G54" s="40"/>
      <c r="H54" s="129">
        <f>'7号別紙添付'!J45</f>
        <v>0</v>
      </c>
      <c r="I54" s="130"/>
      <c r="J54" s="89" t="s">
        <v>80</v>
      </c>
      <c r="K54" s="97">
        <f>'7号別紙添付'!K45</f>
        <v>0</v>
      </c>
      <c r="L54" s="91" t="s">
        <v>55</v>
      </c>
    </row>
    <row r="55" spans="1:13" ht="21" customHeight="1" x14ac:dyDescent="0.15">
      <c r="A55" s="81" t="s">
        <v>76</v>
      </c>
      <c r="B55" s="9"/>
      <c r="C55" s="40"/>
      <c r="D55" s="40"/>
      <c r="E55" s="40"/>
      <c r="F55" s="40"/>
      <c r="G55" s="40"/>
      <c r="H55" s="142">
        <f>'7号別紙添付'!J47</f>
        <v>0</v>
      </c>
      <c r="I55" s="143"/>
      <c r="J55" s="89" t="s">
        <v>81</v>
      </c>
      <c r="K55" s="97">
        <f>'7号別紙添付'!K47</f>
        <v>0</v>
      </c>
      <c r="L55" s="91" t="s">
        <v>55</v>
      </c>
    </row>
    <row r="56" spans="1:13" ht="14.25" x14ac:dyDescent="0.15">
      <c r="G56" s="133" t="s">
        <v>54</v>
      </c>
      <c r="H56" s="133"/>
      <c r="I56" s="133"/>
      <c r="J56" s="140">
        <f>SUM(K40:K55)</f>
        <v>0</v>
      </c>
      <c r="K56" s="141"/>
      <c r="L56" s="98" t="s">
        <v>61</v>
      </c>
    </row>
    <row r="57" spans="1:13" ht="22.5" customHeight="1" x14ac:dyDescent="0.15">
      <c r="A57" s="132" t="s">
        <v>56</v>
      </c>
      <c r="B57" s="132"/>
      <c r="C57" s="132"/>
      <c r="D57" s="132"/>
      <c r="E57" s="132"/>
      <c r="F57" s="132"/>
      <c r="G57" s="132"/>
      <c r="H57" s="132"/>
      <c r="I57" s="132"/>
      <c r="J57" s="132"/>
      <c r="K57" s="132"/>
      <c r="L57" s="132"/>
      <c r="M57" s="132"/>
    </row>
    <row r="58" spans="1:13" x14ac:dyDescent="0.15">
      <c r="A58" s="82"/>
      <c r="B58"/>
    </row>
    <row r="59" spans="1:13" x14ac:dyDescent="0.15">
      <c r="A59" s="85" t="s">
        <v>57</v>
      </c>
      <c r="B59" s="86"/>
      <c r="C59" s="87"/>
      <c r="D59" s="87"/>
      <c r="E59" s="87"/>
      <c r="F59" s="87"/>
      <c r="G59" s="87"/>
      <c r="H59" s="87"/>
      <c r="I59" s="87"/>
      <c r="J59" s="87"/>
      <c r="K59" s="87"/>
      <c r="L59" s="87"/>
      <c r="M59" s="87"/>
    </row>
    <row r="60" spans="1:13" ht="32.25" customHeight="1" x14ac:dyDescent="0.15">
      <c r="A60" s="134" t="s">
        <v>59</v>
      </c>
      <c r="B60" s="134"/>
      <c r="C60" s="134"/>
      <c r="D60" s="134"/>
      <c r="E60" s="134"/>
      <c r="F60" s="134"/>
      <c r="G60" s="134"/>
      <c r="H60" s="134"/>
      <c r="I60" s="134"/>
      <c r="J60" s="134"/>
      <c r="K60" s="134"/>
      <c r="L60" s="134"/>
      <c r="M60" s="134"/>
    </row>
    <row r="61" spans="1:13" ht="30.75" customHeight="1" x14ac:dyDescent="0.15">
      <c r="A61" s="135" t="s">
        <v>60</v>
      </c>
      <c r="B61" s="135"/>
      <c r="C61" s="135"/>
      <c r="D61" s="135"/>
      <c r="E61" s="135"/>
      <c r="F61" s="135"/>
      <c r="G61" s="135"/>
      <c r="H61" s="135"/>
      <c r="I61" s="135"/>
      <c r="J61" s="135"/>
      <c r="K61" s="135"/>
      <c r="L61" s="135"/>
      <c r="M61" s="135"/>
    </row>
    <row r="62" spans="1:13" ht="19.5" customHeight="1" x14ac:dyDescent="0.15">
      <c r="A62" s="131" t="s">
        <v>58</v>
      </c>
      <c r="B62" s="131"/>
      <c r="C62" s="131"/>
      <c r="D62" s="131"/>
      <c r="E62" s="131"/>
      <c r="F62" s="131"/>
      <c r="G62" s="131"/>
      <c r="H62" s="131"/>
      <c r="I62" s="131"/>
      <c r="J62" s="131"/>
      <c r="K62" s="131"/>
      <c r="L62" s="131"/>
      <c r="M62" s="131"/>
    </row>
  </sheetData>
  <mergeCells count="92">
    <mergeCell ref="J30:K30"/>
    <mergeCell ref="J56:K56"/>
    <mergeCell ref="H55:I55"/>
    <mergeCell ref="J21:K21"/>
    <mergeCell ref="J22:K22"/>
    <mergeCell ref="J31:K31"/>
    <mergeCell ref="J29:K29"/>
    <mergeCell ref="J28:K28"/>
    <mergeCell ref="J27:K27"/>
    <mergeCell ref="J26:K26"/>
    <mergeCell ref="J25:K25"/>
    <mergeCell ref="J24:K24"/>
    <mergeCell ref="J23:K23"/>
    <mergeCell ref="J36:K36"/>
    <mergeCell ref="J35:K35"/>
    <mergeCell ref="J34:K34"/>
    <mergeCell ref="J33:K33"/>
    <mergeCell ref="J32:K32"/>
    <mergeCell ref="H50:I50"/>
    <mergeCell ref="H51:I51"/>
    <mergeCell ref="H52:I52"/>
    <mergeCell ref="H41:I41"/>
    <mergeCell ref="H42:I42"/>
    <mergeCell ref="H43:I43"/>
    <mergeCell ref="H44:I44"/>
    <mergeCell ref="H45:I45"/>
    <mergeCell ref="H46:I46"/>
    <mergeCell ref="H47:I47"/>
    <mergeCell ref="H48:I48"/>
    <mergeCell ref="H49:I49"/>
    <mergeCell ref="H40:I40"/>
    <mergeCell ref="H53:I53"/>
    <mergeCell ref="H54:I54"/>
    <mergeCell ref="A62:M62"/>
    <mergeCell ref="A57:M57"/>
    <mergeCell ref="G56:I56"/>
    <mergeCell ref="A60:M60"/>
    <mergeCell ref="A61:M61"/>
    <mergeCell ref="B33:D36"/>
    <mergeCell ref="E33:F33"/>
    <mergeCell ref="G33:I33"/>
    <mergeCell ref="E34:F34"/>
    <mergeCell ref="G34:I34"/>
    <mergeCell ref="E35:F35"/>
    <mergeCell ref="G35:I35"/>
    <mergeCell ref="E36:F36"/>
    <mergeCell ref="G36:I36"/>
    <mergeCell ref="E28:F28"/>
    <mergeCell ref="G28:I28"/>
    <mergeCell ref="B29:D32"/>
    <mergeCell ref="E29:F29"/>
    <mergeCell ref="G29:I29"/>
    <mergeCell ref="E30:F30"/>
    <mergeCell ref="G30:I30"/>
    <mergeCell ref="E31:F31"/>
    <mergeCell ref="G31:I31"/>
    <mergeCell ref="E32:F32"/>
    <mergeCell ref="G32:I32"/>
    <mergeCell ref="B25:D28"/>
    <mergeCell ref="E25:F25"/>
    <mergeCell ref="G25:I25"/>
    <mergeCell ref="E26:F26"/>
    <mergeCell ref="G26:I26"/>
    <mergeCell ref="E27:F27"/>
    <mergeCell ref="G27:I27"/>
    <mergeCell ref="B20:D20"/>
    <mergeCell ref="E20:F20"/>
    <mergeCell ref="G20:I20"/>
    <mergeCell ref="B21:D24"/>
    <mergeCell ref="E21:F21"/>
    <mergeCell ref="G21:I21"/>
    <mergeCell ref="E22:F22"/>
    <mergeCell ref="G22:I22"/>
    <mergeCell ref="E23:F23"/>
    <mergeCell ref="G23:I23"/>
    <mergeCell ref="E24:F24"/>
    <mergeCell ref="G24:I24"/>
    <mergeCell ref="A16:M16"/>
    <mergeCell ref="A17:M17"/>
    <mergeCell ref="A18:M18"/>
    <mergeCell ref="A19:M19"/>
    <mergeCell ref="J20:L20"/>
    <mergeCell ref="I8:J8"/>
    <mergeCell ref="A13:M13"/>
    <mergeCell ref="G10:J10"/>
    <mergeCell ref="G9:J9"/>
    <mergeCell ref="A15:M15"/>
    <mergeCell ref="A1:M1"/>
    <mergeCell ref="A3:M3"/>
    <mergeCell ref="J5:M5"/>
    <mergeCell ref="B6:F6"/>
    <mergeCell ref="B7:E7"/>
  </mergeCells>
  <phoneticPr fontId="4"/>
  <pageMargins left="0.70866141732283472" right="0.70866141732283472" top="0.74803149606299213" bottom="0.74803149606299213" header="0.31496062992125984" footer="0.31496062992125984"/>
  <pageSetup paperSize="9" scale="85" fitToHeight="0" orientation="portrait" r:id="rId1"/>
  <rowBreaks count="1" manualBreakCount="1">
    <brk id="36"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57"/>
  <sheetViews>
    <sheetView tabSelected="1" view="pageBreakPreview" zoomScale="73" zoomScaleNormal="85" zoomScaleSheetLayoutView="73" workbookViewId="0">
      <selection activeCell="J6" sqref="J6"/>
    </sheetView>
  </sheetViews>
  <sheetFormatPr defaultRowHeight="13.5" x14ac:dyDescent="0.15"/>
  <cols>
    <col min="1" max="1" width="7" customWidth="1"/>
    <col min="2" max="2" width="17.5" customWidth="1"/>
    <col min="3" max="3" width="28.25" customWidth="1"/>
    <col min="4" max="4" width="7.5" customWidth="1"/>
    <col min="5" max="5" width="13.25" customWidth="1"/>
    <col min="6" max="6" width="0.125" hidden="1" customWidth="1"/>
    <col min="7" max="7" width="10.875" hidden="1" customWidth="1"/>
    <col min="8" max="8" width="9.25" hidden="1" customWidth="1"/>
    <col min="9" max="9" width="1.25" hidden="1" customWidth="1"/>
    <col min="10" max="11" width="23.625" customWidth="1"/>
    <col min="12" max="12" width="8.75" customWidth="1"/>
    <col min="13" max="13" width="7.875" customWidth="1"/>
  </cols>
  <sheetData>
    <row r="1" spans="1:16" s="9" customFormat="1" x14ac:dyDescent="0.15">
      <c r="A1" s="5" t="s">
        <v>25</v>
      </c>
      <c r="B1" s="6"/>
      <c r="C1" s="7"/>
      <c r="D1" s="5"/>
      <c r="E1" s="5"/>
      <c r="F1" s="5"/>
      <c r="G1" s="5"/>
      <c r="H1" s="5"/>
      <c r="I1" s="5"/>
      <c r="J1" s="5"/>
      <c r="K1" s="5"/>
      <c r="L1" s="5"/>
      <c r="M1" s="8"/>
    </row>
    <row r="2" spans="1:16" s="9" customFormat="1" x14ac:dyDescent="0.15">
      <c r="A2" s="5" t="s">
        <v>26</v>
      </c>
      <c r="B2" s="6"/>
      <c r="C2" s="7"/>
      <c r="D2" s="5"/>
      <c r="E2" s="5"/>
      <c r="F2" s="5"/>
      <c r="G2" s="5"/>
      <c r="H2" s="5"/>
      <c r="I2" s="5"/>
      <c r="J2" s="5"/>
      <c r="K2" s="5"/>
      <c r="L2" s="5"/>
      <c r="M2" s="8"/>
    </row>
    <row r="3" spans="1:16" s="12" customFormat="1" ht="22.5" customHeight="1" x14ac:dyDescent="0.15">
      <c r="A3" s="10" t="s">
        <v>27</v>
      </c>
      <c r="B3" s="10"/>
      <c r="C3" s="11"/>
      <c r="D3" s="10"/>
      <c r="E3" s="10"/>
      <c r="F3" s="10"/>
      <c r="G3" s="10"/>
      <c r="H3" s="10"/>
      <c r="I3" s="10"/>
      <c r="J3" s="10"/>
      <c r="K3" s="10"/>
      <c r="L3" s="10"/>
      <c r="M3" s="10"/>
    </row>
    <row r="4" spans="1:16" s="12" customFormat="1" ht="9" customHeight="1" x14ac:dyDescent="0.15">
      <c r="A4" s="10"/>
      <c r="B4" s="10"/>
      <c r="C4" s="11"/>
      <c r="D4" s="10"/>
      <c r="E4" s="10"/>
      <c r="F4" s="10"/>
      <c r="G4" s="10"/>
      <c r="H4" s="10"/>
      <c r="I4" s="10"/>
      <c r="J4" s="10"/>
      <c r="K4" s="10"/>
      <c r="L4" s="10"/>
      <c r="M4" s="10"/>
    </row>
    <row r="5" spans="1:16" s="12" customFormat="1" ht="22.5" customHeight="1" x14ac:dyDescent="0.15">
      <c r="A5" s="13" t="s">
        <v>28</v>
      </c>
      <c r="B5" s="10"/>
      <c r="C5" s="11"/>
      <c r="D5" s="10"/>
      <c r="E5" s="10"/>
      <c r="F5" s="10"/>
      <c r="G5" s="10"/>
      <c r="H5" s="10"/>
      <c r="I5" s="10"/>
      <c r="J5" s="10"/>
      <c r="K5" s="10"/>
      <c r="L5" s="10"/>
      <c r="M5" s="10"/>
    </row>
    <row r="6" spans="1:16" ht="7.5" customHeight="1" x14ac:dyDescent="0.15">
      <c r="A6" s="1"/>
      <c r="B6" s="2"/>
      <c r="C6" s="3"/>
      <c r="D6" s="1"/>
      <c r="E6" s="1"/>
      <c r="F6" s="1"/>
      <c r="G6" s="1"/>
      <c r="H6" s="1"/>
      <c r="I6" s="1"/>
      <c r="J6" s="1"/>
      <c r="K6" s="1"/>
      <c r="L6" s="1"/>
      <c r="M6" s="4"/>
    </row>
    <row r="7" spans="1:16" s="12" customFormat="1" ht="23.25" customHeight="1" x14ac:dyDescent="0.15">
      <c r="A7" s="14" t="s">
        <v>29</v>
      </c>
      <c r="B7" s="13"/>
      <c r="C7" s="45">
        <f>COUNTA(A12:A16)</f>
        <v>0</v>
      </c>
      <c r="D7" s="14" t="s">
        <v>30</v>
      </c>
      <c r="E7" s="13"/>
      <c r="F7" s="13"/>
      <c r="G7" s="13"/>
      <c r="H7" s="13"/>
      <c r="I7" s="13"/>
      <c r="J7" s="14"/>
      <c r="K7" s="14"/>
      <c r="L7" s="14"/>
      <c r="M7" s="16"/>
    </row>
    <row r="8" spans="1:16" s="12" customFormat="1" ht="23.25" customHeight="1" x14ac:dyDescent="0.15">
      <c r="A8" s="75" t="s">
        <v>0</v>
      </c>
      <c r="B8" s="74"/>
      <c r="C8" s="15"/>
      <c r="D8" s="14"/>
      <c r="E8" s="14"/>
      <c r="F8" s="14"/>
      <c r="G8" s="14"/>
      <c r="H8" s="14"/>
      <c r="I8" s="14"/>
      <c r="J8" s="14"/>
      <c r="K8" s="14"/>
      <c r="L8" s="14"/>
      <c r="M8" s="16"/>
    </row>
    <row r="9" spans="1:16" ht="31.5" customHeight="1" x14ac:dyDescent="0.15">
      <c r="A9" s="160" t="s">
        <v>1</v>
      </c>
      <c r="B9" s="160" t="s">
        <v>2</v>
      </c>
      <c r="C9" s="163" t="s">
        <v>3</v>
      </c>
      <c r="D9" s="160" t="s">
        <v>5</v>
      </c>
      <c r="E9" s="160" t="s">
        <v>37</v>
      </c>
      <c r="F9" s="171" t="s">
        <v>82</v>
      </c>
      <c r="G9" s="172"/>
      <c r="H9" s="172"/>
      <c r="I9" s="173"/>
      <c r="J9" s="170" t="s">
        <v>32</v>
      </c>
      <c r="K9" s="166" t="s">
        <v>7</v>
      </c>
      <c r="L9" s="167" t="s">
        <v>6</v>
      </c>
      <c r="M9" s="160" t="s">
        <v>38</v>
      </c>
    </row>
    <row r="10" spans="1:16" ht="17.25" customHeight="1" x14ac:dyDescent="0.15">
      <c r="A10" s="161"/>
      <c r="B10" s="161"/>
      <c r="C10" s="164"/>
      <c r="D10" s="161"/>
      <c r="E10" s="161"/>
      <c r="F10" s="174"/>
      <c r="G10" s="175"/>
      <c r="H10" s="175"/>
      <c r="I10" s="176"/>
      <c r="J10" s="166"/>
      <c r="K10" s="166"/>
      <c r="L10" s="168"/>
      <c r="M10" s="161"/>
    </row>
    <row r="11" spans="1:16" ht="45" customHeight="1" x14ac:dyDescent="0.15">
      <c r="A11" s="162"/>
      <c r="B11" s="162"/>
      <c r="C11" s="165"/>
      <c r="D11" s="162"/>
      <c r="E11" s="162"/>
      <c r="F11" s="177"/>
      <c r="G11" s="178"/>
      <c r="H11" s="178"/>
      <c r="I11" s="179"/>
      <c r="J11" s="84" t="s">
        <v>31</v>
      </c>
      <c r="K11" s="84" t="str">
        <f>J11</f>
        <v>○事業年度
(　年　月～　年　月分)</v>
      </c>
      <c r="L11" s="169"/>
      <c r="M11" s="162"/>
    </row>
    <row r="12" spans="1:16" ht="25.5" customHeight="1" x14ac:dyDescent="0.15">
      <c r="A12" s="64"/>
      <c r="B12" s="65"/>
      <c r="C12" s="66"/>
      <c r="D12" s="49"/>
      <c r="E12" s="67"/>
      <c r="F12" s="92">
        <f>IF(E12="Ａ重油",IF(D12=115%,"12.2",(IF(D12=130%,"24.5",(IF(D12=150%,"40.8","57.1"))))),0)</f>
        <v>0</v>
      </c>
      <c r="G12" s="92">
        <f>IF(E12="灯油",IF(D12=115%,"13.0",(IF(D12=130%,"25.9",(IF(D12=150%,"43.2","60.5"))))),0)</f>
        <v>0</v>
      </c>
      <c r="H12" s="92">
        <f>IF(E12="ＬＰガス",IF(D12=115%,"16.0",(IF(D12=130%,"32.1",(IF(D12=150%,"53.5","74.8"))))),0)</f>
        <v>0</v>
      </c>
      <c r="I12" s="92">
        <f>IF(E12="ＬＮＧ",IF(D12=115%,"8.6",(IF(D12=130%,"17.1",(IF(D12=150%,"28.5","39.9"))))),0)</f>
        <v>0</v>
      </c>
      <c r="J12" s="68"/>
      <c r="K12" s="68">
        <f>ROUNDDOWN(J12*(F12+G12+H12+I12)/2,-2)</f>
        <v>0</v>
      </c>
      <c r="L12" s="69"/>
      <c r="M12" s="70"/>
      <c r="P12" s="17"/>
    </row>
    <row r="13" spans="1:16" ht="25.5" customHeight="1" x14ac:dyDescent="0.15">
      <c r="A13" s="56"/>
      <c r="B13" s="57"/>
      <c r="C13" s="58"/>
      <c r="D13" s="59"/>
      <c r="E13" s="72"/>
      <c r="F13" s="93">
        <f t="shared" ref="F13:F16" si="0">IF(E13="Ａ重油",IF(D13=115%,"12.2",(IF(D13=130%,"24.5",(IF(D13=150%,"40.8","57.1"))))),0)</f>
        <v>0</v>
      </c>
      <c r="G13" s="93">
        <f t="shared" ref="G13:G16" si="1">IF(E13="灯油",IF(D13=115%,"13.0",(IF(D13=130%,"25.9",(IF(D13=150%,"43.2","60.5"))))),0)</f>
        <v>0</v>
      </c>
      <c r="H13" s="94">
        <f t="shared" ref="H13:H16" si="2">IF(E13="ＬＰガス",IF(D13=115%,"16.0",(IF(D13=130%,"32.0",(IF(D13=150%,"53.3","74.6"))))),0)</f>
        <v>0</v>
      </c>
      <c r="I13" s="94">
        <f t="shared" ref="I13:I16" si="3">IF(E13="ＬＮＧ",IF(D13=115%,"8.6",(IF(D13=130%,"17.1",(IF(D13=150%,"28.5","39.9"))))),0)</f>
        <v>0</v>
      </c>
      <c r="J13" s="61"/>
      <c r="K13" s="61">
        <f t="shared" ref="K13:K16" si="4">ROUNDDOWN(J13*(F13+G13+H13+I13)/2,-2)</f>
        <v>0</v>
      </c>
      <c r="L13" s="62"/>
      <c r="M13" s="63"/>
      <c r="P13" s="17"/>
    </row>
    <row r="14" spans="1:16" ht="25.5" customHeight="1" x14ac:dyDescent="0.15">
      <c r="A14" s="64"/>
      <c r="B14" s="65"/>
      <c r="C14" s="66"/>
      <c r="D14" s="49"/>
      <c r="E14" s="60"/>
      <c r="F14" s="93">
        <f t="shared" si="0"/>
        <v>0</v>
      </c>
      <c r="G14" s="93">
        <f t="shared" si="1"/>
        <v>0</v>
      </c>
      <c r="H14" s="93">
        <f t="shared" si="2"/>
        <v>0</v>
      </c>
      <c r="I14" s="93">
        <f t="shared" si="3"/>
        <v>0</v>
      </c>
      <c r="J14" s="68"/>
      <c r="K14" s="61">
        <f t="shared" si="4"/>
        <v>0</v>
      </c>
      <c r="L14" s="69"/>
      <c r="M14" s="70"/>
      <c r="P14" s="17"/>
    </row>
    <row r="15" spans="1:16" ht="25.5" customHeight="1" x14ac:dyDescent="0.15">
      <c r="A15" s="56"/>
      <c r="B15" s="57"/>
      <c r="C15" s="58"/>
      <c r="D15" s="59"/>
      <c r="E15" s="73"/>
      <c r="F15" s="93">
        <f t="shared" si="0"/>
        <v>0</v>
      </c>
      <c r="G15" s="93">
        <f t="shared" si="1"/>
        <v>0</v>
      </c>
      <c r="H15" s="93">
        <f t="shared" si="2"/>
        <v>0</v>
      </c>
      <c r="I15" s="93">
        <f t="shared" si="3"/>
        <v>0</v>
      </c>
      <c r="J15" s="61"/>
      <c r="K15" s="61">
        <f t="shared" si="4"/>
        <v>0</v>
      </c>
      <c r="L15" s="62"/>
      <c r="M15" s="63"/>
      <c r="P15" s="17"/>
    </row>
    <row r="16" spans="1:16" ht="25.5" customHeight="1" x14ac:dyDescent="0.15">
      <c r="A16" s="50"/>
      <c r="B16" s="51"/>
      <c r="C16" s="52"/>
      <c r="D16" s="49"/>
      <c r="E16" s="67"/>
      <c r="F16" s="93">
        <f t="shared" si="0"/>
        <v>0</v>
      </c>
      <c r="G16" s="93">
        <f t="shared" si="1"/>
        <v>0</v>
      </c>
      <c r="H16" s="93">
        <f t="shared" si="2"/>
        <v>0</v>
      </c>
      <c r="I16" s="93">
        <f t="shared" si="3"/>
        <v>0</v>
      </c>
      <c r="J16" s="53"/>
      <c r="K16" s="68">
        <f t="shared" si="4"/>
        <v>0</v>
      </c>
      <c r="L16" s="54"/>
      <c r="M16" s="55"/>
      <c r="P16" s="17"/>
    </row>
    <row r="17" spans="1:13" ht="12.75" customHeight="1" x14ac:dyDescent="0.15">
      <c r="A17" s="148" t="s">
        <v>4</v>
      </c>
      <c r="B17" s="149"/>
      <c r="C17" s="150"/>
      <c r="D17" s="157">
        <v>1.1499999999999999</v>
      </c>
      <c r="E17" s="144" t="s">
        <v>96</v>
      </c>
      <c r="F17" s="46"/>
      <c r="G17" s="46"/>
      <c r="H17" s="46"/>
      <c r="I17" s="46"/>
      <c r="J17" s="180">
        <f>SUMIFS(J$12:J$16,$D$12:$D$16,"115%",$E$12:$E$16,"Ａ重油")</f>
        <v>0</v>
      </c>
      <c r="K17" s="180">
        <f>SUMIFS(K$12:K$16,$D$12:$D$16,"115%",$E$12:$E$16,"Ａ重油")</f>
        <v>0</v>
      </c>
      <c r="L17" s="146"/>
      <c r="M17" s="144"/>
    </row>
    <row r="18" spans="1:13" ht="13.5" customHeight="1" x14ac:dyDescent="0.15">
      <c r="A18" s="151"/>
      <c r="B18" s="152"/>
      <c r="C18" s="153"/>
      <c r="D18" s="158"/>
      <c r="E18" s="145"/>
      <c r="F18" s="47"/>
      <c r="G18" s="47"/>
      <c r="H18" s="47"/>
      <c r="I18" s="47"/>
      <c r="J18" s="180"/>
      <c r="K18" s="180"/>
      <c r="L18" s="147"/>
      <c r="M18" s="145"/>
    </row>
    <row r="19" spans="1:13" ht="13.5" customHeight="1" x14ac:dyDescent="0.15">
      <c r="A19" s="151"/>
      <c r="B19" s="152"/>
      <c r="C19" s="153"/>
      <c r="D19" s="158"/>
      <c r="E19" s="144" t="s">
        <v>97</v>
      </c>
      <c r="F19" s="46"/>
      <c r="G19" s="46"/>
      <c r="H19" s="46"/>
      <c r="I19" s="46"/>
      <c r="J19" s="180">
        <f>SUMIFS(J$12:J$16,$D$12:$D$16,"115%",$E$12:$E$16,"灯油")</f>
        <v>0</v>
      </c>
      <c r="K19" s="180">
        <f>SUMIFS(K$12:K$16,$D$12:$D$16,"115%",$E$12:$E$16,"灯油")</f>
        <v>0</v>
      </c>
      <c r="L19" s="146"/>
      <c r="M19" s="144"/>
    </row>
    <row r="20" spans="1:13" ht="13.5" customHeight="1" x14ac:dyDescent="0.15">
      <c r="A20" s="151"/>
      <c r="B20" s="152"/>
      <c r="C20" s="153"/>
      <c r="D20" s="158"/>
      <c r="E20" s="145"/>
      <c r="F20" s="47"/>
      <c r="G20" s="47"/>
      <c r="H20" s="47"/>
      <c r="I20" s="47"/>
      <c r="J20" s="180"/>
      <c r="K20" s="180"/>
      <c r="L20" s="147"/>
      <c r="M20" s="145"/>
    </row>
    <row r="21" spans="1:13" ht="13.5" customHeight="1" x14ac:dyDescent="0.15">
      <c r="A21" s="151"/>
      <c r="B21" s="152"/>
      <c r="C21" s="153"/>
      <c r="D21" s="158"/>
      <c r="E21" s="144" t="s">
        <v>98</v>
      </c>
      <c r="F21" s="46"/>
      <c r="G21" s="46"/>
      <c r="H21" s="46"/>
      <c r="I21" s="46"/>
      <c r="J21" s="180">
        <f>SUMIFS(J$12:J$16,$D$12:$D$16,"115%",$E$12:$E$16,"ＬＰガス")</f>
        <v>0</v>
      </c>
      <c r="K21" s="180">
        <f>SUMIFS(K$12:K$16,$D$12:$D$16,"115%",$E$12:$E$16,"ＬＰガス")</f>
        <v>0</v>
      </c>
      <c r="L21" s="146"/>
      <c r="M21" s="144"/>
    </row>
    <row r="22" spans="1:13" ht="13.5" customHeight="1" x14ac:dyDescent="0.15">
      <c r="A22" s="151"/>
      <c r="B22" s="152"/>
      <c r="C22" s="153"/>
      <c r="D22" s="158"/>
      <c r="E22" s="145"/>
      <c r="F22" s="47"/>
      <c r="G22" s="47"/>
      <c r="H22" s="47"/>
      <c r="I22" s="47"/>
      <c r="J22" s="180"/>
      <c r="K22" s="180"/>
      <c r="L22" s="147"/>
      <c r="M22" s="145"/>
    </row>
    <row r="23" spans="1:13" ht="13.5" customHeight="1" x14ac:dyDescent="0.15">
      <c r="A23" s="151"/>
      <c r="B23" s="152"/>
      <c r="C23" s="153"/>
      <c r="D23" s="158"/>
      <c r="E23" s="144" t="s">
        <v>99</v>
      </c>
      <c r="F23" s="46"/>
      <c r="G23" s="46"/>
      <c r="H23" s="46"/>
      <c r="I23" s="46"/>
      <c r="J23" s="181">
        <f>SUMIFS(J$12:J$16,$D$12:$D$16,"115%",$E$12:$E$16,"ＬＮＧ")</f>
        <v>0</v>
      </c>
      <c r="K23" s="181">
        <f>SUMIFS(K$12:K$16,$D$12:$D$16,"115%",$E$12:$E$16,"ＬＮＧ")</f>
        <v>0</v>
      </c>
      <c r="L23" s="146"/>
      <c r="M23" s="144"/>
    </row>
    <row r="24" spans="1:13" ht="13.5" customHeight="1" x14ac:dyDescent="0.15">
      <c r="A24" s="151"/>
      <c r="B24" s="152"/>
      <c r="C24" s="153"/>
      <c r="D24" s="159"/>
      <c r="E24" s="145"/>
      <c r="F24" s="48"/>
      <c r="G24" s="48"/>
      <c r="H24" s="48"/>
      <c r="I24" s="48"/>
      <c r="J24" s="182"/>
      <c r="K24" s="182"/>
      <c r="L24" s="147"/>
      <c r="M24" s="145"/>
    </row>
    <row r="25" spans="1:13" ht="13.5" customHeight="1" x14ac:dyDescent="0.15">
      <c r="A25" s="151"/>
      <c r="B25" s="152"/>
      <c r="C25" s="153"/>
      <c r="D25" s="157">
        <v>1.3</v>
      </c>
      <c r="E25" s="144" t="s">
        <v>100</v>
      </c>
      <c r="F25" s="46"/>
      <c r="G25" s="46"/>
      <c r="H25" s="46"/>
      <c r="I25" s="46"/>
      <c r="J25" s="180">
        <f>SUMIFS(J$12:J$16,$D$12:$D$16,"130%",$E$12:$E$16,"Ａ重油")</f>
        <v>0</v>
      </c>
      <c r="K25" s="180">
        <f>SUMIFS(K$12:K$16,$D$12:$D$16,"130%",$E$12:$E$16,"Ａ重油")</f>
        <v>0</v>
      </c>
      <c r="L25" s="146"/>
      <c r="M25" s="144"/>
    </row>
    <row r="26" spans="1:13" ht="13.5" customHeight="1" x14ac:dyDescent="0.15">
      <c r="A26" s="151"/>
      <c r="B26" s="152"/>
      <c r="C26" s="153"/>
      <c r="D26" s="158"/>
      <c r="E26" s="145"/>
      <c r="F26" s="47"/>
      <c r="G26" s="47"/>
      <c r="H26" s="47"/>
      <c r="I26" s="47"/>
      <c r="J26" s="180"/>
      <c r="K26" s="180"/>
      <c r="L26" s="147"/>
      <c r="M26" s="145"/>
    </row>
    <row r="27" spans="1:13" ht="13.5" customHeight="1" x14ac:dyDescent="0.15">
      <c r="A27" s="151"/>
      <c r="B27" s="152"/>
      <c r="C27" s="153"/>
      <c r="D27" s="158"/>
      <c r="E27" s="144" t="s">
        <v>101</v>
      </c>
      <c r="F27" s="46"/>
      <c r="G27" s="46"/>
      <c r="H27" s="46"/>
      <c r="I27" s="46"/>
      <c r="J27" s="180">
        <f>SUMIFS(J$12:J$16,$D$12:$D$16,"130%",$E$12:$E$16,"灯油")</f>
        <v>0</v>
      </c>
      <c r="K27" s="180">
        <f>SUMIFS(K$12:K$16,$D$12:$D$16,"130%",$E$12:$E$16,"灯油")</f>
        <v>0</v>
      </c>
      <c r="L27" s="146"/>
      <c r="M27" s="144"/>
    </row>
    <row r="28" spans="1:13" ht="13.5" customHeight="1" x14ac:dyDescent="0.15">
      <c r="A28" s="151"/>
      <c r="B28" s="152"/>
      <c r="C28" s="153"/>
      <c r="D28" s="158"/>
      <c r="E28" s="145"/>
      <c r="F28" s="47"/>
      <c r="G28" s="47"/>
      <c r="H28" s="47"/>
      <c r="I28" s="47"/>
      <c r="J28" s="180"/>
      <c r="K28" s="180"/>
      <c r="L28" s="147"/>
      <c r="M28" s="145"/>
    </row>
    <row r="29" spans="1:13" ht="13.5" customHeight="1" x14ac:dyDescent="0.15">
      <c r="A29" s="151"/>
      <c r="B29" s="152"/>
      <c r="C29" s="153"/>
      <c r="D29" s="158"/>
      <c r="E29" s="144" t="s">
        <v>102</v>
      </c>
      <c r="F29" s="46"/>
      <c r="G29" s="46"/>
      <c r="H29" s="46"/>
      <c r="I29" s="46"/>
      <c r="J29" s="180">
        <f>SUMIFS(J$12:J$16,$D$12:$D$16,"130%",$E$12:$E$16,"ＬＰガス")</f>
        <v>0</v>
      </c>
      <c r="K29" s="180">
        <f>SUMIFS(K$12:K$16,$D$12:$D$16,"130%",$E$12:$E$16,"ＬＰガス")</f>
        <v>0</v>
      </c>
      <c r="L29" s="146"/>
      <c r="M29" s="144"/>
    </row>
    <row r="30" spans="1:13" ht="13.5" customHeight="1" x14ac:dyDescent="0.15">
      <c r="A30" s="151"/>
      <c r="B30" s="152"/>
      <c r="C30" s="153"/>
      <c r="D30" s="158"/>
      <c r="E30" s="145"/>
      <c r="F30" s="47"/>
      <c r="G30" s="47"/>
      <c r="H30" s="47"/>
      <c r="I30" s="47"/>
      <c r="J30" s="180"/>
      <c r="K30" s="180"/>
      <c r="L30" s="147"/>
      <c r="M30" s="145"/>
    </row>
    <row r="31" spans="1:13" ht="13.5" customHeight="1" x14ac:dyDescent="0.15">
      <c r="A31" s="151"/>
      <c r="B31" s="152"/>
      <c r="C31" s="153"/>
      <c r="D31" s="158"/>
      <c r="E31" s="144" t="s">
        <v>103</v>
      </c>
      <c r="F31" s="46"/>
      <c r="G31" s="46"/>
      <c r="H31" s="46"/>
      <c r="I31" s="46"/>
      <c r="J31" s="181">
        <f>SUMIFS(J$12:J$16,$D$12:$D$16,"130%",$E$12:$E$16,"ＬＮＧ")</f>
        <v>0</v>
      </c>
      <c r="K31" s="181">
        <f>SUMIFS(K$12:K$16,$D$12:$D$16,"130%",$E$12:$E$16,"ＬＮＧ")</f>
        <v>0</v>
      </c>
      <c r="L31" s="146"/>
      <c r="M31" s="144"/>
    </row>
    <row r="32" spans="1:13" ht="13.5" customHeight="1" x14ac:dyDescent="0.15">
      <c r="A32" s="151"/>
      <c r="B32" s="152"/>
      <c r="C32" s="153"/>
      <c r="D32" s="159"/>
      <c r="E32" s="145"/>
      <c r="F32" s="47"/>
      <c r="G32" s="47"/>
      <c r="H32" s="47"/>
      <c r="I32" s="47"/>
      <c r="J32" s="182"/>
      <c r="K32" s="182"/>
      <c r="L32" s="147"/>
      <c r="M32" s="145"/>
    </row>
    <row r="33" spans="1:13" ht="13.5" customHeight="1" x14ac:dyDescent="0.15">
      <c r="A33" s="151"/>
      <c r="B33" s="152"/>
      <c r="C33" s="153"/>
      <c r="D33" s="157">
        <v>1.5</v>
      </c>
      <c r="E33" s="144" t="s">
        <v>104</v>
      </c>
      <c r="F33" s="46"/>
      <c r="G33" s="46"/>
      <c r="H33" s="46"/>
      <c r="I33" s="46"/>
      <c r="J33" s="180">
        <f>SUMIFS(J$12:J$16,$D$12:$D$16,"150%",$E$12:$E$16,"Ａ重油")</f>
        <v>0</v>
      </c>
      <c r="K33" s="180">
        <f>SUMIFS(K$12:K$16,$D$12:$D$16,"150%",$E$12:$E$16,"Ａ重油")</f>
        <v>0</v>
      </c>
      <c r="L33" s="146"/>
      <c r="M33" s="144"/>
    </row>
    <row r="34" spans="1:13" ht="13.5" customHeight="1" x14ac:dyDescent="0.15">
      <c r="A34" s="154"/>
      <c r="B34" s="155"/>
      <c r="C34" s="156"/>
      <c r="D34" s="159"/>
      <c r="E34" s="145"/>
      <c r="F34" s="47"/>
      <c r="G34" s="47"/>
      <c r="H34" s="47"/>
      <c r="I34" s="47"/>
      <c r="J34" s="180"/>
      <c r="K34" s="180"/>
      <c r="L34" s="147"/>
      <c r="M34" s="145"/>
    </row>
    <row r="35" spans="1:13" ht="13.5" customHeight="1" x14ac:dyDescent="0.15">
      <c r="A35" s="148" t="s">
        <v>36</v>
      </c>
      <c r="B35" s="149"/>
      <c r="C35" s="150"/>
      <c r="D35" s="157"/>
      <c r="E35" s="144" t="s">
        <v>105</v>
      </c>
      <c r="F35" s="46"/>
      <c r="G35" s="46"/>
      <c r="H35" s="46"/>
      <c r="I35" s="46"/>
      <c r="J35" s="180">
        <f>SUMIFS(J$12:J$16,$D$12:$D$16,"150%",$E$12:$E$16,"灯油")</f>
        <v>0</v>
      </c>
      <c r="K35" s="180">
        <f>SUMIFS(K$12:K$16,$D$12:$D$16,"150%",$E$12:$E$16,"灯油")</f>
        <v>0</v>
      </c>
      <c r="L35" s="146"/>
      <c r="M35" s="144"/>
    </row>
    <row r="36" spans="1:13" ht="13.5" customHeight="1" x14ac:dyDescent="0.15">
      <c r="A36" s="151"/>
      <c r="B36" s="152"/>
      <c r="C36" s="153"/>
      <c r="D36" s="158"/>
      <c r="E36" s="145"/>
      <c r="F36" s="47"/>
      <c r="G36" s="47"/>
      <c r="H36" s="47"/>
      <c r="I36" s="47"/>
      <c r="J36" s="180"/>
      <c r="K36" s="180"/>
      <c r="L36" s="147"/>
      <c r="M36" s="145"/>
    </row>
    <row r="37" spans="1:13" ht="13.5" customHeight="1" x14ac:dyDescent="0.15">
      <c r="A37" s="151"/>
      <c r="B37" s="152"/>
      <c r="C37" s="153"/>
      <c r="D37" s="158"/>
      <c r="E37" s="144" t="s">
        <v>106</v>
      </c>
      <c r="F37" s="46"/>
      <c r="G37" s="46"/>
      <c r="H37" s="46"/>
      <c r="I37" s="46"/>
      <c r="J37" s="180">
        <f>SUMIFS(J$12:J$16,$D$12:$D$16,"150%",$E$12:$E$16,"ＬＰガス")</f>
        <v>0</v>
      </c>
      <c r="K37" s="180">
        <f>SUMIFS(K$12:K$16,$D$12:$D$16,"150%",$E$12:$E$16,"ＬＰガス")</f>
        <v>0</v>
      </c>
      <c r="L37" s="146"/>
      <c r="M37" s="144"/>
    </row>
    <row r="38" spans="1:13" ht="13.5" customHeight="1" x14ac:dyDescent="0.15">
      <c r="A38" s="151"/>
      <c r="B38" s="152"/>
      <c r="C38" s="153"/>
      <c r="D38" s="158"/>
      <c r="E38" s="145"/>
      <c r="F38" s="47"/>
      <c r="G38" s="47"/>
      <c r="H38" s="47"/>
      <c r="I38" s="47"/>
      <c r="J38" s="180"/>
      <c r="K38" s="180"/>
      <c r="L38" s="147"/>
      <c r="M38" s="145"/>
    </row>
    <row r="39" spans="1:13" ht="13.5" customHeight="1" x14ac:dyDescent="0.15">
      <c r="A39" s="151"/>
      <c r="B39" s="152"/>
      <c r="C39" s="153"/>
      <c r="D39" s="158"/>
      <c r="E39" s="144" t="s">
        <v>107</v>
      </c>
      <c r="F39" s="46"/>
      <c r="G39" s="46"/>
      <c r="H39" s="46"/>
      <c r="I39" s="46"/>
      <c r="J39" s="181">
        <f>SUMIFS(J$12:J$16,$D$12:$D$16,"150%",$E$12:$E$16,"ＬＮＧ")</f>
        <v>0</v>
      </c>
      <c r="K39" s="181">
        <f>SUMIFS(K$12:K$16,$D$12:$D$16,"150%",$E$12:$E$16,"ＬＮＧ")</f>
        <v>0</v>
      </c>
      <c r="L39" s="146"/>
      <c r="M39" s="144"/>
    </row>
    <row r="40" spans="1:13" ht="13.5" customHeight="1" x14ac:dyDescent="0.15">
      <c r="A40" s="151"/>
      <c r="B40" s="152"/>
      <c r="C40" s="153"/>
      <c r="D40" s="159"/>
      <c r="E40" s="145"/>
      <c r="F40" s="47"/>
      <c r="G40" s="47"/>
      <c r="H40" s="47"/>
      <c r="I40" s="47"/>
      <c r="J40" s="182"/>
      <c r="K40" s="182"/>
      <c r="L40" s="147"/>
      <c r="M40" s="145"/>
    </row>
    <row r="41" spans="1:13" ht="13.5" customHeight="1" x14ac:dyDescent="0.15">
      <c r="A41" s="151"/>
      <c r="B41" s="152"/>
      <c r="C41" s="153"/>
      <c r="D41" s="157">
        <v>1.7</v>
      </c>
      <c r="E41" s="144" t="s">
        <v>108</v>
      </c>
      <c r="F41" s="46"/>
      <c r="G41" s="46"/>
      <c r="H41" s="46"/>
      <c r="I41" s="46"/>
      <c r="J41" s="180">
        <f>SUMIFS(J$12:J$16,$D$12:$D$16,"170%",$E$12:$E$16,"Ａ重油")</f>
        <v>0</v>
      </c>
      <c r="K41" s="180">
        <f>SUMIFS(K$12:K$16,$D$12:$D$16,"170%",$E$12:$E$16,"Ａ重油")</f>
        <v>0</v>
      </c>
      <c r="L41" s="146"/>
      <c r="M41" s="144"/>
    </row>
    <row r="42" spans="1:13" ht="13.5" customHeight="1" x14ac:dyDescent="0.15">
      <c r="A42" s="151"/>
      <c r="B42" s="152"/>
      <c r="C42" s="153"/>
      <c r="D42" s="158"/>
      <c r="E42" s="145"/>
      <c r="F42" s="47"/>
      <c r="G42" s="47"/>
      <c r="H42" s="47"/>
      <c r="I42" s="47"/>
      <c r="J42" s="180"/>
      <c r="K42" s="180"/>
      <c r="L42" s="147"/>
      <c r="M42" s="145"/>
    </row>
    <row r="43" spans="1:13" ht="13.5" customHeight="1" x14ac:dyDescent="0.15">
      <c r="A43" s="151"/>
      <c r="B43" s="152"/>
      <c r="C43" s="153"/>
      <c r="D43" s="158"/>
      <c r="E43" s="144" t="s">
        <v>109</v>
      </c>
      <c r="F43" s="46"/>
      <c r="G43" s="46"/>
      <c r="H43" s="46"/>
      <c r="I43" s="46"/>
      <c r="J43" s="180">
        <f>SUMIFS(J$12:J$16,$D$12:$D$16,"170%",$E$12:$E$16,"灯油")</f>
        <v>0</v>
      </c>
      <c r="K43" s="180">
        <f>SUMIFS(K$12:K$16,$D$12:$D$16,"170%",$E$12:$E$16,"灯油")</f>
        <v>0</v>
      </c>
      <c r="L43" s="146"/>
      <c r="M43" s="144"/>
    </row>
    <row r="44" spans="1:13" ht="13.5" customHeight="1" x14ac:dyDescent="0.15">
      <c r="A44" s="151"/>
      <c r="B44" s="152"/>
      <c r="C44" s="153"/>
      <c r="D44" s="158"/>
      <c r="E44" s="145"/>
      <c r="F44" s="47"/>
      <c r="G44" s="47"/>
      <c r="H44" s="47"/>
      <c r="I44" s="47"/>
      <c r="J44" s="180"/>
      <c r="K44" s="180"/>
      <c r="L44" s="147"/>
      <c r="M44" s="145"/>
    </row>
    <row r="45" spans="1:13" ht="13.5" customHeight="1" x14ac:dyDescent="0.15">
      <c r="A45" s="151"/>
      <c r="B45" s="152"/>
      <c r="C45" s="153"/>
      <c r="D45" s="158"/>
      <c r="E45" s="144" t="s">
        <v>110</v>
      </c>
      <c r="F45" s="46"/>
      <c r="G45" s="46"/>
      <c r="H45" s="46"/>
      <c r="I45" s="46"/>
      <c r="J45" s="180">
        <f>SUMIFS(J$12:J$16,$D$12:$D$16,"170%",$E$12:$E$16,"ＬＰガス")</f>
        <v>0</v>
      </c>
      <c r="K45" s="180">
        <f>SUMIFS(K$12:K$16,$D$12:$D$16,"170%",$E$12:$E$16,"ＬＰガス")</f>
        <v>0</v>
      </c>
      <c r="L45" s="146"/>
      <c r="M45" s="144"/>
    </row>
    <row r="46" spans="1:13" ht="13.5" customHeight="1" x14ac:dyDescent="0.15">
      <c r="A46" s="151"/>
      <c r="B46" s="152"/>
      <c r="C46" s="153"/>
      <c r="D46" s="158"/>
      <c r="E46" s="145"/>
      <c r="F46" s="47"/>
      <c r="G46" s="47"/>
      <c r="H46" s="47"/>
      <c r="I46" s="47"/>
      <c r="J46" s="180"/>
      <c r="K46" s="180"/>
      <c r="L46" s="147"/>
      <c r="M46" s="145"/>
    </row>
    <row r="47" spans="1:13" ht="13.5" customHeight="1" x14ac:dyDescent="0.15">
      <c r="A47" s="151"/>
      <c r="B47" s="152"/>
      <c r="C47" s="153"/>
      <c r="D47" s="158"/>
      <c r="E47" s="144" t="s">
        <v>111</v>
      </c>
      <c r="F47" s="46"/>
      <c r="G47" s="46"/>
      <c r="H47" s="46"/>
      <c r="I47" s="46"/>
      <c r="J47" s="181">
        <f>SUMIFS(J$12:J$16,$D$12:$D$16,"170%",$E$12:$E$16,"ＬＮＧ")</f>
        <v>0</v>
      </c>
      <c r="K47" s="181">
        <f>SUMIFS(K$12:K$16,$D$12:$D$16,"170%",$E$12:$E$16,"ＬＮＧ")</f>
        <v>0</v>
      </c>
      <c r="L47" s="146"/>
      <c r="M47" s="144"/>
    </row>
    <row r="48" spans="1:13" ht="13.5" customHeight="1" x14ac:dyDescent="0.15">
      <c r="A48" s="154"/>
      <c r="B48" s="155"/>
      <c r="C48" s="156"/>
      <c r="D48" s="159"/>
      <c r="E48" s="145"/>
      <c r="F48" s="47"/>
      <c r="G48" s="47"/>
      <c r="H48" s="47"/>
      <c r="I48" s="47"/>
      <c r="J48" s="182"/>
      <c r="K48" s="182"/>
      <c r="L48" s="147"/>
      <c r="M48" s="145"/>
    </row>
    <row r="49" spans="1:13" x14ac:dyDescent="0.15">
      <c r="A49" s="5" t="s">
        <v>33</v>
      </c>
      <c r="B49" s="6"/>
      <c r="C49" s="7"/>
      <c r="D49" s="5"/>
      <c r="E49" s="5"/>
      <c r="F49" s="5"/>
      <c r="G49" s="5"/>
      <c r="H49" s="5"/>
      <c r="I49" s="5"/>
      <c r="J49" s="5"/>
      <c r="K49" s="5"/>
      <c r="L49" s="5"/>
      <c r="M49" s="8"/>
    </row>
    <row r="50" spans="1:13" x14ac:dyDescent="0.15">
      <c r="A50" s="5" t="s">
        <v>34</v>
      </c>
      <c r="B50" s="6"/>
      <c r="C50" s="7"/>
      <c r="D50" s="5"/>
      <c r="E50" s="5"/>
      <c r="F50" s="5"/>
      <c r="G50" s="5"/>
      <c r="H50" s="5"/>
      <c r="I50" s="5"/>
      <c r="J50" s="5"/>
      <c r="K50" s="5"/>
      <c r="L50" s="5"/>
      <c r="M50" s="8"/>
    </row>
    <row r="51" spans="1:13" x14ac:dyDescent="0.15">
      <c r="A51" s="9" t="s">
        <v>35</v>
      </c>
      <c r="B51" s="9"/>
      <c r="C51" s="9"/>
      <c r="D51" s="9"/>
      <c r="E51" s="9"/>
      <c r="F51" s="9"/>
      <c r="G51" s="9"/>
      <c r="H51" s="9"/>
      <c r="I51" s="9"/>
      <c r="J51" s="9"/>
      <c r="K51" s="9"/>
      <c r="L51" s="9"/>
      <c r="M51" s="9"/>
    </row>
    <row r="54" spans="1:13" x14ac:dyDescent="0.15">
      <c r="D54" s="71">
        <v>1.1499999999999999</v>
      </c>
      <c r="E54" t="s">
        <v>39</v>
      </c>
    </row>
    <row r="55" spans="1:13" x14ac:dyDescent="0.15">
      <c r="D55" s="71">
        <v>1.3</v>
      </c>
      <c r="E55" t="s">
        <v>40</v>
      </c>
    </row>
    <row r="56" spans="1:13" x14ac:dyDescent="0.15">
      <c r="D56" s="71">
        <v>1.5</v>
      </c>
      <c r="E56" t="s">
        <v>41</v>
      </c>
    </row>
    <row r="57" spans="1:13" x14ac:dyDescent="0.15">
      <c r="D57" s="71">
        <v>1.7</v>
      </c>
      <c r="E57" t="s">
        <v>42</v>
      </c>
    </row>
  </sheetData>
  <mergeCells count="97">
    <mergeCell ref="K37:K38"/>
    <mergeCell ref="J39:J40"/>
    <mergeCell ref="K39:K40"/>
    <mergeCell ref="K45:K46"/>
    <mergeCell ref="J47:J48"/>
    <mergeCell ref="K47:K48"/>
    <mergeCell ref="K41:K42"/>
    <mergeCell ref="J43:J44"/>
    <mergeCell ref="K43:K44"/>
    <mergeCell ref="J41:J42"/>
    <mergeCell ref="J45:J46"/>
    <mergeCell ref="J37:J38"/>
    <mergeCell ref="K25:K26"/>
    <mergeCell ref="J27:J28"/>
    <mergeCell ref="K27:K28"/>
    <mergeCell ref="J33:J34"/>
    <mergeCell ref="K33:K34"/>
    <mergeCell ref="K35:K36"/>
    <mergeCell ref="J29:J30"/>
    <mergeCell ref="K29:K30"/>
    <mergeCell ref="J31:J32"/>
    <mergeCell ref="K31:K32"/>
    <mergeCell ref="J17:J18"/>
    <mergeCell ref="J23:J24"/>
    <mergeCell ref="J25:J26"/>
    <mergeCell ref="D17:D24"/>
    <mergeCell ref="J35:J36"/>
    <mergeCell ref="E27:E28"/>
    <mergeCell ref="E29:E30"/>
    <mergeCell ref="E31:E32"/>
    <mergeCell ref="D25:D32"/>
    <mergeCell ref="D33:D34"/>
    <mergeCell ref="L9:L11"/>
    <mergeCell ref="M9:M11"/>
    <mergeCell ref="D9:D11"/>
    <mergeCell ref="E9:E11"/>
    <mergeCell ref="J9:J10"/>
    <mergeCell ref="F9:I11"/>
    <mergeCell ref="A9:A11"/>
    <mergeCell ref="B9:B11"/>
    <mergeCell ref="C9:C11"/>
    <mergeCell ref="A17:C34"/>
    <mergeCell ref="K9:K10"/>
    <mergeCell ref="K17:K18"/>
    <mergeCell ref="J19:J20"/>
    <mergeCell ref="K19:K20"/>
    <mergeCell ref="J21:J22"/>
    <mergeCell ref="K21:K22"/>
    <mergeCell ref="K23:K24"/>
    <mergeCell ref="E17:E18"/>
    <mergeCell ref="E19:E20"/>
    <mergeCell ref="E21:E22"/>
    <mergeCell ref="E23:E24"/>
    <mergeCell ref="E25:E26"/>
    <mergeCell ref="A35:C48"/>
    <mergeCell ref="D35:D40"/>
    <mergeCell ref="E33:E34"/>
    <mergeCell ref="E35:E36"/>
    <mergeCell ref="E37:E38"/>
    <mergeCell ref="E39:E40"/>
    <mergeCell ref="E41:E42"/>
    <mergeCell ref="E43:E44"/>
    <mergeCell ref="E45:E46"/>
    <mergeCell ref="E47:E48"/>
    <mergeCell ref="D41:D48"/>
    <mergeCell ref="L25:L26"/>
    <mergeCell ref="M25:M26"/>
    <mergeCell ref="M23:M24"/>
    <mergeCell ref="L23:L24"/>
    <mergeCell ref="L17:L18"/>
    <mergeCell ref="M17:M18"/>
    <mergeCell ref="M21:M22"/>
    <mergeCell ref="L21:L22"/>
    <mergeCell ref="M19:M20"/>
    <mergeCell ref="L19:L20"/>
    <mergeCell ref="M29:M30"/>
    <mergeCell ref="L29:L30"/>
    <mergeCell ref="M27:M28"/>
    <mergeCell ref="M43:M44"/>
    <mergeCell ref="M45:M46"/>
    <mergeCell ref="M39:M40"/>
    <mergeCell ref="L39:L40"/>
    <mergeCell ref="L37:L38"/>
    <mergeCell ref="L35:L36"/>
    <mergeCell ref="L33:L34"/>
    <mergeCell ref="L31:L32"/>
    <mergeCell ref="M37:M38"/>
    <mergeCell ref="M35:M36"/>
    <mergeCell ref="M33:M34"/>
    <mergeCell ref="M31:M32"/>
    <mergeCell ref="L27:L28"/>
    <mergeCell ref="M47:M48"/>
    <mergeCell ref="L47:L48"/>
    <mergeCell ref="L45:L46"/>
    <mergeCell ref="L43:L44"/>
    <mergeCell ref="L41:L42"/>
    <mergeCell ref="M41:M42"/>
  </mergeCells>
  <phoneticPr fontId="4"/>
  <conditionalFormatting sqref="B49:B1048576 B1:B9 B12:B16">
    <cfRule type="duplicateValues" dxfId="1" priority="19"/>
  </conditionalFormatting>
  <conditionalFormatting sqref="B49:B1048576 B1:B16">
    <cfRule type="duplicateValues" dxfId="0" priority="5"/>
  </conditionalFormatting>
  <dataValidations count="2">
    <dataValidation type="list" allowBlank="1" showInputMessage="1" showErrorMessage="1" sqref="D12:D16" xr:uid="{1D8922D3-210C-4049-BA96-B4B7148E7044}">
      <formula1>$D$54:$D$57</formula1>
    </dataValidation>
    <dataValidation type="list" allowBlank="1" showInputMessage="1" showErrorMessage="1" sqref="E12:E16" xr:uid="{074F45C9-96CE-4D64-9DB9-C8E80DD9BEF7}">
      <formula1>$E$54:$E$57</formula1>
    </dataValidation>
  </dataValidations>
  <pageMargins left="0.70866141732283472" right="0.31496062992125984" top="0.19685039370078741" bottom="0.39370078740157483" header="0.11811023622047245" footer="0.11811023622047245"/>
  <pageSetup paperSize="9" fitToHeight="0" orientation="landscape"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別紙様式第７号</vt:lpstr>
      <vt:lpstr>7号別紙添付</vt:lpstr>
      <vt:lpstr>別紙様式第７号!_Hlk121317410</vt:lpstr>
      <vt:lpstr>別紙様式第７号!_Hlk121318175</vt:lpstr>
      <vt:lpstr>別紙様式第７号!_Hlk121318190</vt:lpstr>
      <vt:lpstr>'7号別紙添付'!Print_Area</vt:lpstr>
      <vt:lpstr>別紙様式第７号!Print_Area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201op</cp:lastModifiedBy>
  <cp:lastPrinted>2023-06-05T07:21:27Z</cp:lastPrinted>
  <dcterms:modified xsi:type="dcterms:W3CDTF">2023-06-05T07:24:44Z</dcterms:modified>
</cp:coreProperties>
</file>