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0445" windowHeight="11370" activeTab="0"/>
  </bookViews>
  <sheets>
    <sheet name="手書き様式" sheetId="1" r:id="rId1"/>
    <sheet name="１８年４月分 " sheetId="2" r:id="rId2"/>
    <sheet name="１８年５月分 " sheetId="3" r:id="rId3"/>
    <sheet name="１８年６月分 " sheetId="4" r:id="rId4"/>
    <sheet name="１８年７月分 " sheetId="5" r:id="rId5"/>
    <sheet name="１８年８月分　" sheetId="6" r:id="rId6"/>
    <sheet name="１８年９月分 " sheetId="7" r:id="rId7"/>
  </sheets>
  <definedNames/>
  <calcPr fullCalcOnLoad="1"/>
</workbook>
</file>

<file path=xl/sharedStrings.xml><?xml version="1.0" encoding="utf-8"?>
<sst xmlns="http://schemas.openxmlformats.org/spreadsheetml/2006/main" count="792" uniqueCount="123">
  <si>
    <t>利用者数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</si>
  <si>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</si>
  <si>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</si>
  <si>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</si>
  <si>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</si>
  <si>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</si>
  <si>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</si>
  <si>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</si>
  <si>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</si>
  <si>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</si>
  <si>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</si>
  <si>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</si>
  <si>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</si>
  <si>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</si>
  <si>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</si>
  <si>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</si>
  <si>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</si>
  <si>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</si>
  <si>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</si>
  <si>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</si>
  <si>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</si>
  <si>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</si>
  <si>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</si>
  <si>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</si>
  <si>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</si>
  <si>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</si>
  <si>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</si>
  <si>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</si>
  <si>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</si>
  <si>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</si>
  <si>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</si>
  <si>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</si>
  <si>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措置者数</t>
  </si>
  <si>
    <t>事業所番号</t>
  </si>
  <si>
    <t>定員数</t>
  </si>
  <si>
    <t>注１）</t>
  </si>
  <si>
    <t>注２）</t>
  </si>
  <si>
    <t>注３）</t>
  </si>
  <si>
    <t>注４）</t>
  </si>
  <si>
    <t>曜日</t>
  </si>
  <si>
    <t>　　　区　分</t>
  </si>
  <si>
    <t>算定対象外人数（再掲）</t>
  </si>
  <si>
    <t>　　　計</t>
  </si>
  <si>
    <t>③</t>
  </si>
  <si>
    <t>月サービス分　）</t>
  </si>
  <si>
    <t>障害者デイ</t>
  </si>
  <si>
    <t>児童デイ</t>
  </si>
  <si>
    <t>短期入所（日中）</t>
  </si>
  <si>
    <t>通所施設</t>
  </si>
  <si>
    <t>入所施設</t>
  </si>
  <si>
    <t>当該月の一日当たり平均利用者数</t>
  </si>
  <si>
    <t>当該月の平均利用率（％未満切上げ）</t>
  </si>
  <si>
    <t>延べ人数</t>
  </si>
  <si>
    <t>開設日数</t>
  </si>
  <si>
    <t>平均利用率</t>
  </si>
  <si>
    <t>前３か月の利用状況</t>
  </si>
  <si>
    <t>（平成</t>
  </si>
  <si>
    <t>年</t>
  </si>
  <si>
    <t>区　　分</t>
  </si>
  <si>
    <t>事業所・施設名</t>
  </si>
  <si>
    <t>単位中の</t>
  </si>
  <si>
    <t>注５）</t>
  </si>
  <si>
    <t>注６）</t>
  </si>
  <si>
    <t>注７）</t>
  </si>
  <si>
    <r>
      <t>　算定されない者を再掲すること。（一日当たりの算定対象利用者数が定員超過上限を超える場合、⑤欄に「</t>
    </r>
    <r>
      <rPr>
        <sz val="10"/>
        <color indexed="10"/>
        <rFont val="ＭＳ Ｐゴシック"/>
        <family val="3"/>
      </rPr>
      <t>○</t>
    </r>
    <r>
      <rPr>
        <sz val="10"/>
        <rFont val="ＭＳ Ｐゴシック"/>
        <family val="3"/>
      </rPr>
      <t>」が表示される。）</t>
    </r>
  </si>
  <si>
    <t>サービス提供単位がある場合</t>
  </si>
  <si>
    <t>前３か月計</t>
  </si>
  <si>
    <t>短期入所（宿泊）</t>
  </si>
  <si>
    <t>サービス提供単位がある場合にはサービス提供単位ごとに作成し（短期入所の宿泊利用と日中利用も同様）、何単位中の何</t>
  </si>
  <si>
    <t>（</t>
  </si>
  <si>
    <t>→</t>
  </si>
  <si>
    <t>①</t>
  </si>
  <si>
    <t>②</t>
  </si>
  <si>
    <t>③</t>
  </si>
  <si>
    <t>④</t>
  </si>
  <si>
    <t>⑤</t>
  </si>
  <si>
    <t>合計</t>
  </si>
  <si>
    <t>サービス種類に○印を記載すること。</t>
  </si>
  <si>
    <t>　入院・外泊中の者を含む。）を計上し、内訳欄に超過利用に算定されない者を再掲すること。</t>
  </si>
  <si>
    <t>算定対象利用者数（②-③）</t>
  </si>
  <si>
    <t>一日の算定対象利用者数④が、サービスごとに定員に対し所定の割合を超える場合は、⑤欄に○印を記載すること。</t>
  </si>
  <si>
    <t>注８）</t>
  </si>
  <si>
    <t>前３か月の利用状況は、前３か月分の当該様式から各々該当する実績数を転記し、前３か月の平均利用率を算出すること。</t>
  </si>
  <si>
    <t>入院・外泊者数（入所）</t>
  </si>
  <si>
    <t>離職者等（入所授産・更生）</t>
  </si>
  <si>
    <t>算定対象外人数欄の入所施設における入院・外泊者数は、入院・外泊の初日及び最終日は計上しないこと。また、入所授産・</t>
  </si>
  <si>
    <t>　更生施設は、離職者等欄に定員外受入が認められている離職者・地域移行困難者数を定員の５％を上限として再掲すること。</t>
  </si>
  <si>
    <t>離職者等の多計上警告</t>
  </si>
  <si>
    <r>
      <t>　（離職者・地域移行困難者数の計上が定員の５％を超える場合、表下に「</t>
    </r>
    <r>
      <rPr>
        <sz val="10"/>
        <color indexed="10"/>
        <rFont val="ＭＳ Ｐゴシック"/>
        <family val="3"/>
      </rPr>
      <t>超過</t>
    </r>
    <r>
      <rPr>
        <sz val="10"/>
        <rFont val="ＭＳ Ｐゴシック"/>
        <family val="3"/>
      </rPr>
      <t>」と表示される。）</t>
    </r>
  </si>
  <si>
    <r>
      <t>　「</t>
    </r>
    <r>
      <rPr>
        <sz val="10"/>
        <color indexed="10"/>
        <rFont val="ＭＳ Ｐゴシック"/>
        <family val="3"/>
      </rPr>
      <t>注！</t>
    </r>
    <r>
      <rPr>
        <sz val="10"/>
        <rFont val="ＭＳ Ｐゴシック"/>
        <family val="3"/>
      </rPr>
      <t>」と表示される。）</t>
    </r>
  </si>
  <si>
    <t>前３か月の利用状況は、前３か月のワークシートから転記されること。（前３か月の平均</t>
  </si>
  <si>
    <r>
      <t>　　　利用率が１０５％を超える場合、表下に「</t>
    </r>
    <r>
      <rPr>
        <sz val="10"/>
        <color indexed="10"/>
        <rFont val="ＭＳ Ｐゴシック"/>
        <family val="3"/>
      </rPr>
      <t>減算！</t>
    </r>
    <r>
      <rPr>
        <sz val="10"/>
        <rFont val="ＭＳ Ｐゴシック"/>
        <family val="3"/>
      </rPr>
      <t>」と表示される。）</t>
    </r>
  </si>
  <si>
    <t>→</t>
  </si>
  <si>
    <t>平成</t>
  </si>
  <si>
    <t>平　　　均
利用者数</t>
  </si>
  <si>
    <t>月サービス分</t>
  </si>
  <si>
    <t>開所日</t>
  </si>
  <si>
    <t>定員超過利用減算に係る利用実績記録票</t>
  </si>
  <si>
    <t>サービス</t>
  </si>
  <si>
    <t>①</t>
  </si>
  <si>
    <t>③</t>
  </si>
  <si>
    <t>短期入所（宿泊）</t>
  </si>
  <si>
    <t>短期入所（日中）</t>
  </si>
  <si>
    <t>黄色のセルのみ入力又は選択すること。（他は自動計算）</t>
  </si>
  <si>
    <t>定員超過利用減算該当日</t>
  </si>
  <si>
    <t>単位目　）</t>
  </si>
  <si>
    <t>定員超過利用減算があるサービスについては、本票を作成し、減算の該当の有無の確認書類として管理すること。</t>
  </si>
  <si>
    <t>　単位目かを該当欄に記載すること。なお、その場合の定員は当該サービス提供単位の定員数とすること。</t>
  </si>
  <si>
    <t>事業を行った日（開所日）は、①欄に○印を記載すること。</t>
  </si>
  <si>
    <t>利用者数は、開所日に実際に利用した人数（短期入所においては、同一時間帯における最大利用人数。入所施設においては</t>
  </si>
  <si>
    <t>開所日の入力漏れ警告</t>
  </si>
  <si>
    <t>事業種別(選択)</t>
  </si>
  <si>
    <t>サービスの種類欄は、事業種別（選択）の欄で該当する事業を選択すること。（各事業の該当欄に○印が表示される。）</t>
  </si>
  <si>
    <t>　単位目かを該当欄に入力すること。なお、その場合の定員は当該サービス提供単位の定員数とすること。</t>
  </si>
  <si>
    <t>事業を行った日（開所日）は、①欄に○印を入力すること。（○印がないにもかかわらず利用者数が計上された場合は、表上に</t>
  </si>
  <si>
    <t>利用者数は、開所日に実際に利用した人数（入所施設においては入院・外泊中の者を含む。）を計上し、内訳欄に超過利用に</t>
  </si>
  <si>
    <t>短期入所（宿泊）</t>
  </si>
  <si>
    <t>短期入所（日中）</t>
  </si>
  <si>
    <t>③</t>
  </si>
  <si>
    <t>⑤</t>
  </si>
  <si>
    <t>③</t>
  </si>
  <si>
    <t>③</t>
  </si>
  <si>
    <t>③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</si>
</sst>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F400]h:mm:ss\ AM/PM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dotted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medium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9" fontId="2" fillId="0" borderId="29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vertical="center"/>
      <protection locked="0"/>
    </xf>
    <xf numFmtId="0" fontId="2" fillId="2" borderId="40" xfId="0" applyFont="1" applyFill="1" applyBorder="1" applyAlignment="1" applyProtection="1">
      <alignment vertical="center"/>
      <protection locked="0"/>
    </xf>
    <xf numFmtId="0" fontId="2" fillId="2" borderId="41" xfId="0" applyFont="1" applyFill="1" applyBorder="1" applyAlignment="1" applyProtection="1">
      <alignment vertical="center"/>
      <protection locked="0"/>
    </xf>
    <xf numFmtId="0" fontId="2" fillId="2" borderId="42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43" xfId="0" applyFont="1" applyFill="1" applyBorder="1" applyAlignment="1" applyProtection="1">
      <alignment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>
      <alignment vertical="center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vertical="center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 quotePrefix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9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9" fontId="2" fillId="0" borderId="29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vertical="center"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52" xfId="0" applyFont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textRotation="255"/>
    </xf>
    <xf numFmtId="0" fontId="5" fillId="0" borderId="55" xfId="0" applyFont="1" applyFill="1" applyBorder="1" applyAlignment="1">
      <alignment horizontal="center" vertical="center" textRotation="255"/>
    </xf>
    <xf numFmtId="0" fontId="5" fillId="0" borderId="56" xfId="0" applyFont="1" applyFill="1" applyBorder="1" applyAlignment="1">
      <alignment horizontal="center" vertical="center" textRotation="255"/>
    </xf>
    <xf numFmtId="0" fontId="2" fillId="0" borderId="57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distributed" vertical="center" indent="1"/>
      <protection locked="0"/>
    </xf>
    <xf numFmtId="0" fontId="2" fillId="0" borderId="29" xfId="0" applyFont="1" applyFill="1" applyBorder="1" applyAlignment="1" applyProtection="1">
      <alignment horizontal="distributed" vertical="center" indent="1"/>
      <protection locked="0"/>
    </xf>
    <xf numFmtId="0" fontId="2" fillId="0" borderId="6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38" fontId="2" fillId="0" borderId="62" xfId="17" applyFont="1" applyFill="1" applyBorder="1" applyAlignment="1" applyProtection="1">
      <alignment horizontal="right" vertical="center"/>
      <protection locked="0"/>
    </xf>
    <xf numFmtId="38" fontId="2" fillId="0" borderId="13" xfId="17" applyFont="1" applyFill="1" applyBorder="1" applyAlignment="1" applyProtection="1">
      <alignment horizontal="right" vertical="center"/>
      <protection locked="0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9" fontId="2" fillId="0" borderId="69" xfId="17" applyNumberFormat="1" applyFont="1" applyFill="1" applyBorder="1" applyAlignment="1">
      <alignment horizontal="right" vertical="center"/>
    </xf>
    <xf numFmtId="9" fontId="2" fillId="0" borderId="70" xfId="17" applyNumberFormat="1" applyFont="1" applyFill="1" applyBorder="1" applyAlignment="1">
      <alignment horizontal="right" vertical="center"/>
    </xf>
    <xf numFmtId="9" fontId="2" fillId="0" borderId="71" xfId="17" applyNumberFormat="1" applyFont="1" applyFill="1" applyBorder="1" applyAlignment="1">
      <alignment horizontal="right" vertical="center"/>
    </xf>
    <xf numFmtId="9" fontId="2" fillId="0" borderId="72" xfId="17" applyNumberFormat="1" applyFont="1" applyFill="1" applyBorder="1" applyAlignment="1">
      <alignment horizontal="right" vertical="center"/>
    </xf>
    <xf numFmtId="9" fontId="2" fillId="0" borderId="73" xfId="17" applyNumberFormat="1" applyFont="1" applyFill="1" applyBorder="1" applyAlignment="1">
      <alignment horizontal="right" vertical="center"/>
    </xf>
    <xf numFmtId="9" fontId="2" fillId="0" borderId="74" xfId="17" applyNumberFormat="1" applyFont="1" applyFill="1" applyBorder="1" applyAlignment="1">
      <alignment horizontal="right" vertical="center"/>
    </xf>
    <xf numFmtId="9" fontId="2" fillId="0" borderId="66" xfId="17" applyNumberFormat="1" applyFont="1" applyFill="1" applyBorder="1" applyAlignment="1">
      <alignment horizontal="right" vertical="center"/>
    </xf>
    <xf numFmtId="9" fontId="2" fillId="0" borderId="67" xfId="17" applyNumberFormat="1" applyFont="1" applyFill="1" applyBorder="1" applyAlignment="1">
      <alignment horizontal="right" vertical="center"/>
    </xf>
    <xf numFmtId="38" fontId="2" fillId="0" borderId="53" xfId="17" applyFont="1" applyFill="1" applyBorder="1" applyAlignment="1" applyProtection="1">
      <alignment horizontal="right" vertical="center"/>
      <protection locked="0"/>
    </xf>
    <xf numFmtId="38" fontId="2" fillId="0" borderId="46" xfId="17" applyFont="1" applyFill="1" applyBorder="1" applyAlignment="1" applyProtection="1">
      <alignment horizontal="right" vertical="center"/>
      <protection locked="0"/>
    </xf>
    <xf numFmtId="38" fontId="2" fillId="0" borderId="66" xfId="17" applyFont="1" applyFill="1" applyBorder="1" applyAlignment="1">
      <alignment horizontal="right" vertical="center"/>
    </xf>
    <xf numFmtId="38" fontId="2" fillId="0" borderId="50" xfId="17" applyFont="1" applyFill="1" applyBorder="1" applyAlignment="1">
      <alignment horizontal="right" vertical="center"/>
    </xf>
    <xf numFmtId="38" fontId="2" fillId="0" borderId="71" xfId="17" applyFont="1" applyFill="1" applyBorder="1" applyAlignment="1" applyProtection="1">
      <alignment horizontal="right" vertical="center"/>
      <protection locked="0"/>
    </xf>
    <xf numFmtId="38" fontId="2" fillId="0" borderId="1" xfId="17" applyFont="1" applyFill="1" applyBorder="1" applyAlignment="1" applyProtection="1">
      <alignment horizontal="right" vertical="center"/>
      <protection locked="0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2" borderId="51" xfId="0" applyNumberFormat="1" applyFont="1" applyFill="1" applyBorder="1" applyAlignment="1" applyProtection="1">
      <alignment horizontal="center" vertical="center"/>
      <protection locked="0"/>
    </xf>
    <xf numFmtId="0" fontId="2" fillId="2" borderId="28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distributed" vertical="center" indent="1"/>
      <protection locked="0"/>
    </xf>
    <xf numFmtId="0" fontId="2" fillId="2" borderId="29" xfId="0" applyFont="1" applyFill="1" applyBorder="1" applyAlignment="1" applyProtection="1">
      <alignment horizontal="distributed" vertical="center" indent="1"/>
      <protection locked="0"/>
    </xf>
    <xf numFmtId="0" fontId="2" fillId="0" borderId="6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9" fontId="2" fillId="0" borderId="73" xfId="17" applyNumberFormat="1" applyFont="1" applyBorder="1" applyAlignment="1">
      <alignment horizontal="right" vertical="center"/>
    </xf>
    <xf numFmtId="9" fontId="2" fillId="0" borderId="74" xfId="17" applyNumberFormat="1" applyFont="1" applyBorder="1" applyAlignment="1">
      <alignment horizontal="right" vertical="center"/>
    </xf>
    <xf numFmtId="0" fontId="2" fillId="0" borderId="5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6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9" fontId="2" fillId="0" borderId="66" xfId="17" applyNumberFormat="1" applyFont="1" applyBorder="1" applyAlignment="1">
      <alignment horizontal="right" vertical="center"/>
    </xf>
    <xf numFmtId="9" fontId="2" fillId="0" borderId="67" xfId="17" applyNumberFormat="1" applyFont="1" applyBorder="1" applyAlignment="1">
      <alignment horizontal="right" vertical="center"/>
    </xf>
    <xf numFmtId="9" fontId="2" fillId="0" borderId="69" xfId="17" applyNumberFormat="1" applyFont="1" applyBorder="1" applyAlignment="1">
      <alignment horizontal="right" vertical="center"/>
    </xf>
    <xf numFmtId="9" fontId="2" fillId="0" borderId="70" xfId="17" applyNumberFormat="1" applyFont="1" applyBorder="1" applyAlignment="1">
      <alignment horizontal="right" vertical="center"/>
    </xf>
    <xf numFmtId="0" fontId="2" fillId="2" borderId="68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 applyProtection="1">
      <alignment horizontal="center" vertical="center"/>
      <protection locked="0"/>
    </xf>
    <xf numFmtId="0" fontId="2" fillId="0" borderId="65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50" xfId="0" applyBorder="1" applyAlignment="1">
      <alignment vertical="center"/>
    </xf>
    <xf numFmtId="0" fontId="2" fillId="0" borderId="5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9" fontId="2" fillId="0" borderId="71" xfId="17" applyNumberFormat="1" applyFont="1" applyBorder="1" applyAlignment="1">
      <alignment horizontal="right" vertical="center"/>
    </xf>
    <xf numFmtId="9" fontId="2" fillId="0" borderId="72" xfId="17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29"/>
  <sheetViews>
    <sheetView showGridLines="0" tabSelected="1" zoomScale="75" zoomScaleNormal="75" workbookViewId="0" topLeftCell="A1">
      <selection activeCell="V1" sqref="V1"/>
    </sheetView>
  </sheetViews>
  <sheetFormatPr defaultColWidth="9.00390625" defaultRowHeight="24.75" customHeight="1"/>
  <cols>
    <col min="1" max="2" width="2.625" style="1" customWidth="1"/>
    <col min="3" max="3" width="18.125" style="1" customWidth="1"/>
    <col min="4" max="35" width="4.625" style="1" customWidth="1"/>
    <col min="36" max="36" width="7.125" style="1" customWidth="1"/>
    <col min="37" max="16384" width="9.00390625" style="1" customWidth="1"/>
  </cols>
  <sheetData>
    <row r="1" spans="1:37" ht="24.75" customHeight="1">
      <c r="A1" s="64"/>
      <c r="B1" s="65"/>
      <c r="C1" s="65"/>
      <c r="D1" s="65"/>
      <c r="E1" s="65"/>
      <c r="F1" s="65"/>
      <c r="G1" s="65"/>
      <c r="H1" s="65"/>
      <c r="I1" s="65"/>
      <c r="J1" s="65" t="s">
        <v>97</v>
      </c>
      <c r="K1" s="65"/>
      <c r="L1" s="65"/>
      <c r="M1" s="65"/>
      <c r="N1" s="65"/>
      <c r="O1" s="65"/>
      <c r="P1" s="65"/>
      <c r="Q1" s="65"/>
      <c r="R1" s="65"/>
      <c r="T1" s="64"/>
      <c r="U1" s="66" t="s">
        <v>56</v>
      </c>
      <c r="V1" s="67"/>
      <c r="W1" s="68" t="s">
        <v>57</v>
      </c>
      <c r="X1" s="67"/>
      <c r="Y1" s="65" t="s">
        <v>44</v>
      </c>
      <c r="Z1" s="65"/>
      <c r="AA1" s="65"/>
      <c r="AB1" s="65"/>
      <c r="AC1" s="64"/>
      <c r="AD1" s="69"/>
      <c r="AE1" s="70"/>
      <c r="AF1" s="69"/>
      <c r="AG1" s="69"/>
      <c r="AH1" s="69"/>
      <c r="AI1" s="69"/>
      <c r="AJ1" s="69"/>
      <c r="AK1" s="17"/>
    </row>
    <row r="2" spans="1:36" ht="24.75" customHeight="1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4"/>
      <c r="Y2" s="64"/>
      <c r="Z2" s="64"/>
      <c r="AA2" s="64"/>
      <c r="AB2" s="64"/>
      <c r="AC2" s="64"/>
      <c r="AD2" s="69"/>
      <c r="AE2" s="69"/>
      <c r="AF2" s="69"/>
      <c r="AG2" s="69"/>
      <c r="AH2" s="69"/>
      <c r="AI2" s="69"/>
      <c r="AJ2" s="69"/>
    </row>
    <row r="3" spans="1:36" ht="24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54" t="s">
        <v>46</v>
      </c>
      <c r="R3" s="155"/>
      <c r="S3" s="156"/>
      <c r="T3" s="71"/>
      <c r="U3" s="147" t="s">
        <v>67</v>
      </c>
      <c r="V3" s="155"/>
      <c r="W3" s="156"/>
      <c r="X3" s="71"/>
      <c r="Y3" s="147" t="s">
        <v>48</v>
      </c>
      <c r="Z3" s="155"/>
      <c r="AA3" s="156"/>
      <c r="AB3" s="73"/>
      <c r="AC3" s="154" t="s">
        <v>33</v>
      </c>
      <c r="AD3" s="155"/>
      <c r="AE3" s="156"/>
      <c r="AF3" s="167"/>
      <c r="AG3" s="167"/>
      <c r="AH3" s="167"/>
      <c r="AI3" s="167"/>
      <c r="AJ3" s="168"/>
    </row>
    <row r="4" spans="1:36" ht="24.75" customHeight="1" thickBo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161" t="s">
        <v>45</v>
      </c>
      <c r="R4" s="162"/>
      <c r="S4" s="163"/>
      <c r="T4" s="75"/>
      <c r="U4" s="164" t="s">
        <v>47</v>
      </c>
      <c r="V4" s="162"/>
      <c r="W4" s="163"/>
      <c r="X4" s="75"/>
      <c r="Y4" s="164" t="s">
        <v>49</v>
      </c>
      <c r="Z4" s="162"/>
      <c r="AA4" s="163"/>
      <c r="AB4" s="76"/>
      <c r="AC4" s="161" t="s">
        <v>59</v>
      </c>
      <c r="AD4" s="162"/>
      <c r="AE4" s="163"/>
      <c r="AF4" s="169"/>
      <c r="AG4" s="169"/>
      <c r="AH4" s="169"/>
      <c r="AI4" s="169"/>
      <c r="AJ4" s="170"/>
    </row>
    <row r="5" spans="1:36" ht="24.75" customHeight="1" thickBo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78" t="s">
        <v>65</v>
      </c>
      <c r="V5" s="78" t="s">
        <v>69</v>
      </c>
      <c r="W5" s="79"/>
      <c r="X5" s="158" t="s">
        <v>60</v>
      </c>
      <c r="Y5" s="158"/>
      <c r="Z5" s="79"/>
      <c r="AA5" s="64" t="s">
        <v>105</v>
      </c>
      <c r="AB5" s="64"/>
      <c r="AC5" s="64"/>
      <c r="AD5" s="64"/>
      <c r="AE5" s="64"/>
      <c r="AF5" s="64"/>
      <c r="AG5" s="64"/>
      <c r="AH5" s="171" t="s">
        <v>34</v>
      </c>
      <c r="AI5" s="172"/>
      <c r="AJ5" s="80"/>
    </row>
    <row r="6" spans="1:36" ht="24.75" customHeight="1" thickBot="1">
      <c r="A6" s="69"/>
      <c r="B6" s="69"/>
      <c r="C6" s="69"/>
      <c r="D6" s="81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64"/>
    </row>
    <row r="7" spans="1:36" ht="24.75" customHeight="1">
      <c r="A7" s="157" t="s">
        <v>40</v>
      </c>
      <c r="B7" s="158"/>
      <c r="C7" s="158"/>
      <c r="D7" s="83"/>
      <c r="E7" s="84" t="s">
        <v>1</v>
      </c>
      <c r="F7" s="84" t="s">
        <v>2</v>
      </c>
      <c r="G7" s="84" t="s">
        <v>3</v>
      </c>
      <c r="H7" s="84" t="s">
        <v>4</v>
      </c>
      <c r="I7" s="84" t="s">
        <v>5</v>
      </c>
      <c r="J7" s="84" t="s">
        <v>6</v>
      </c>
      <c r="K7" s="84" t="s">
        <v>7</v>
      </c>
      <c r="L7" s="84" t="s">
        <v>8</v>
      </c>
      <c r="M7" s="84" t="s">
        <v>9</v>
      </c>
      <c r="N7" s="84" t="s">
        <v>10</v>
      </c>
      <c r="O7" s="84" t="s">
        <v>11</v>
      </c>
      <c r="P7" s="84" t="s">
        <v>12</v>
      </c>
      <c r="Q7" s="84" t="s">
        <v>13</v>
      </c>
      <c r="R7" s="84" t="s">
        <v>14</v>
      </c>
      <c r="S7" s="84" t="s">
        <v>15</v>
      </c>
      <c r="T7" s="84" t="s">
        <v>16</v>
      </c>
      <c r="U7" s="84" t="s">
        <v>17</v>
      </c>
      <c r="V7" s="84" t="s">
        <v>18</v>
      </c>
      <c r="W7" s="84" t="s">
        <v>19</v>
      </c>
      <c r="X7" s="84" t="s">
        <v>20</v>
      </c>
      <c r="Y7" s="84" t="s">
        <v>21</v>
      </c>
      <c r="Z7" s="84" t="s">
        <v>22</v>
      </c>
      <c r="AA7" s="84" t="s">
        <v>23</v>
      </c>
      <c r="AB7" s="84" t="s">
        <v>24</v>
      </c>
      <c r="AC7" s="84" t="s">
        <v>25</v>
      </c>
      <c r="AD7" s="84" t="s">
        <v>26</v>
      </c>
      <c r="AE7" s="84" t="s">
        <v>27</v>
      </c>
      <c r="AF7" s="84" t="s">
        <v>28</v>
      </c>
      <c r="AG7" s="84" t="s">
        <v>29</v>
      </c>
      <c r="AH7" s="84" t="s">
        <v>30</v>
      </c>
      <c r="AI7" s="84" t="s">
        <v>31</v>
      </c>
      <c r="AJ7" s="165" t="s">
        <v>76</v>
      </c>
    </row>
    <row r="8" spans="1:36" ht="24.75" customHeight="1" thickBot="1">
      <c r="A8" s="159"/>
      <c r="B8" s="160"/>
      <c r="C8" s="160"/>
      <c r="D8" s="85" t="s">
        <v>39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166"/>
    </row>
    <row r="9" spans="1:36" ht="24.75" customHeight="1">
      <c r="A9" s="87" t="s">
        <v>96</v>
      </c>
      <c r="B9" s="53"/>
      <c r="C9" s="53"/>
      <c r="D9" s="88" t="s">
        <v>71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90"/>
    </row>
    <row r="10" spans="1:36" ht="24.75" customHeight="1">
      <c r="A10" s="91" t="s">
        <v>0</v>
      </c>
      <c r="B10" s="55"/>
      <c r="C10" s="55"/>
      <c r="D10" s="92" t="s">
        <v>72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4"/>
    </row>
    <row r="11" spans="1:36" ht="24.75" customHeight="1">
      <c r="A11" s="95"/>
      <c r="B11" s="148" t="s">
        <v>41</v>
      </c>
      <c r="C11" s="96" t="s">
        <v>83</v>
      </c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9"/>
    </row>
    <row r="12" spans="1:36" ht="24.75" customHeight="1">
      <c r="A12" s="95"/>
      <c r="B12" s="149"/>
      <c r="C12" s="100" t="s">
        <v>32</v>
      </c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3"/>
    </row>
    <row r="13" spans="1:36" ht="24.75" customHeight="1">
      <c r="A13" s="95"/>
      <c r="B13" s="149"/>
      <c r="C13" s="100" t="s">
        <v>84</v>
      </c>
      <c r="D13" s="101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3"/>
    </row>
    <row r="14" spans="1:36" ht="24.75" customHeight="1">
      <c r="A14" s="95"/>
      <c r="B14" s="149"/>
      <c r="C14" s="104"/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7"/>
    </row>
    <row r="15" spans="1:36" ht="24.75" customHeight="1">
      <c r="A15" s="87"/>
      <c r="B15" s="150"/>
      <c r="C15" s="108" t="s">
        <v>42</v>
      </c>
      <c r="D15" s="109" t="s">
        <v>73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1"/>
    </row>
    <row r="16" spans="1:36" ht="24.75" customHeight="1">
      <c r="A16" s="112" t="s">
        <v>79</v>
      </c>
      <c r="B16" s="54"/>
      <c r="C16" s="54"/>
      <c r="D16" s="113" t="s">
        <v>74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1"/>
    </row>
    <row r="17" spans="1:36" ht="24.75" customHeight="1" thickBot="1">
      <c r="A17" s="145" t="s">
        <v>104</v>
      </c>
      <c r="B17" s="74"/>
      <c r="C17" s="74"/>
      <c r="D17" s="77" t="s">
        <v>75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5"/>
    </row>
    <row r="18" spans="1:28" ht="24.75" customHeight="1" thickBo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36" ht="24.75" customHeight="1">
      <c r="A19" s="117" t="s">
        <v>35</v>
      </c>
      <c r="B19" s="118"/>
      <c r="C19" s="118" t="s">
        <v>106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9"/>
      <c r="U19" s="64"/>
      <c r="V19" s="64"/>
      <c r="W19" s="64"/>
      <c r="X19" s="64"/>
      <c r="Y19" s="64"/>
      <c r="Z19" s="64"/>
      <c r="AA19" s="64"/>
      <c r="AB19" s="64"/>
      <c r="AC19" s="151" t="s">
        <v>50</v>
      </c>
      <c r="AD19" s="152"/>
      <c r="AE19" s="152"/>
      <c r="AF19" s="152"/>
      <c r="AG19" s="152"/>
      <c r="AH19" s="152"/>
      <c r="AI19" s="153"/>
      <c r="AJ19" s="116"/>
    </row>
    <row r="20" spans="1:36" ht="24.75" customHeight="1" thickBot="1">
      <c r="A20" s="121" t="s">
        <v>36</v>
      </c>
      <c r="B20" s="122"/>
      <c r="C20" s="122" t="s">
        <v>77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3"/>
      <c r="U20" s="64"/>
      <c r="V20" s="64"/>
      <c r="W20" s="64"/>
      <c r="X20" s="64"/>
      <c r="Y20" s="64"/>
      <c r="Z20" s="64"/>
      <c r="AA20" s="64"/>
      <c r="AB20" s="64"/>
      <c r="AC20" s="180" t="s">
        <v>51</v>
      </c>
      <c r="AD20" s="181"/>
      <c r="AE20" s="181"/>
      <c r="AF20" s="181"/>
      <c r="AG20" s="181"/>
      <c r="AH20" s="181"/>
      <c r="AI20" s="182"/>
      <c r="AJ20" s="120"/>
    </row>
    <row r="21" spans="1:36" ht="24.75" customHeight="1" thickBot="1">
      <c r="A21" s="121" t="s">
        <v>37</v>
      </c>
      <c r="B21" s="122"/>
      <c r="C21" s="122" t="s">
        <v>68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3"/>
      <c r="U21" s="64"/>
      <c r="V21" s="124" t="s">
        <v>55</v>
      </c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</row>
    <row r="22" spans="1:36" ht="24.75" customHeight="1" thickBot="1">
      <c r="A22" s="121"/>
      <c r="B22" s="122" t="s">
        <v>107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3"/>
      <c r="U22" s="64"/>
      <c r="V22" s="171" t="s">
        <v>58</v>
      </c>
      <c r="W22" s="177"/>
      <c r="X22" s="177"/>
      <c r="Y22" s="177"/>
      <c r="Z22" s="177"/>
      <c r="AA22" s="177"/>
      <c r="AB22" s="134"/>
      <c r="AC22" s="175" t="s">
        <v>52</v>
      </c>
      <c r="AD22" s="172"/>
      <c r="AE22" s="175" t="s">
        <v>53</v>
      </c>
      <c r="AF22" s="172"/>
      <c r="AG22" s="178" t="s">
        <v>94</v>
      </c>
      <c r="AH22" s="179"/>
      <c r="AI22" s="175" t="s">
        <v>54</v>
      </c>
      <c r="AJ22" s="176"/>
    </row>
    <row r="23" spans="1:36" ht="24.75" customHeight="1">
      <c r="A23" s="121" t="s">
        <v>38</v>
      </c>
      <c r="B23" s="122"/>
      <c r="C23" s="122" t="s">
        <v>108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3"/>
      <c r="U23" s="64"/>
      <c r="V23" s="136" t="s">
        <v>93</v>
      </c>
      <c r="W23" s="125"/>
      <c r="X23" s="88" t="s">
        <v>57</v>
      </c>
      <c r="Y23" s="53"/>
      <c r="Z23" s="139" t="s">
        <v>95</v>
      </c>
      <c r="AA23" s="139"/>
      <c r="AB23" s="72"/>
      <c r="AC23" s="191"/>
      <c r="AD23" s="192"/>
      <c r="AE23" s="191"/>
      <c r="AF23" s="192"/>
      <c r="AG23" s="191"/>
      <c r="AH23" s="192"/>
      <c r="AI23" s="183"/>
      <c r="AJ23" s="184"/>
    </row>
    <row r="24" spans="1:36" ht="24.75" customHeight="1">
      <c r="A24" s="121" t="s">
        <v>61</v>
      </c>
      <c r="B24" s="122"/>
      <c r="C24" s="122" t="s">
        <v>109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3"/>
      <c r="U24" s="64"/>
      <c r="V24" s="137" t="s">
        <v>93</v>
      </c>
      <c r="W24" s="126"/>
      <c r="X24" s="113" t="s">
        <v>57</v>
      </c>
      <c r="Y24" s="54"/>
      <c r="Z24" s="54" t="s">
        <v>95</v>
      </c>
      <c r="AA24" s="54"/>
      <c r="AB24" s="2"/>
      <c r="AC24" s="195"/>
      <c r="AD24" s="196"/>
      <c r="AE24" s="195"/>
      <c r="AF24" s="196"/>
      <c r="AG24" s="195"/>
      <c r="AH24" s="196"/>
      <c r="AI24" s="185"/>
      <c r="AJ24" s="186"/>
    </row>
    <row r="25" spans="1:36" ht="24.75" customHeight="1" thickBot="1">
      <c r="A25" s="121"/>
      <c r="B25" s="122" t="s">
        <v>78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3"/>
      <c r="U25" s="64"/>
      <c r="V25" s="138" t="s">
        <v>93</v>
      </c>
      <c r="W25" s="127"/>
      <c r="X25" s="135" t="s">
        <v>57</v>
      </c>
      <c r="Y25" s="55"/>
      <c r="Z25" s="55" t="s">
        <v>95</v>
      </c>
      <c r="AA25" s="55"/>
      <c r="AB25" s="25"/>
      <c r="AC25" s="173"/>
      <c r="AD25" s="174"/>
      <c r="AE25" s="173"/>
      <c r="AF25" s="174"/>
      <c r="AG25" s="173"/>
      <c r="AH25" s="174"/>
      <c r="AI25" s="187"/>
      <c r="AJ25" s="188"/>
    </row>
    <row r="26" spans="1:36" ht="24.75" customHeight="1" thickBot="1">
      <c r="A26" s="121" t="s">
        <v>62</v>
      </c>
      <c r="B26" s="122"/>
      <c r="C26" s="122" t="s">
        <v>85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3"/>
      <c r="U26" s="64"/>
      <c r="V26" s="171" t="s">
        <v>66</v>
      </c>
      <c r="W26" s="177"/>
      <c r="X26" s="177"/>
      <c r="Y26" s="177"/>
      <c r="Z26" s="177"/>
      <c r="AA26" s="177"/>
      <c r="AB26" s="134"/>
      <c r="AC26" s="193"/>
      <c r="AD26" s="194"/>
      <c r="AE26" s="193"/>
      <c r="AF26" s="194"/>
      <c r="AG26" s="193"/>
      <c r="AH26" s="194"/>
      <c r="AI26" s="189"/>
      <c r="AJ26" s="190"/>
    </row>
    <row r="27" spans="1:36" ht="24.75" customHeight="1">
      <c r="A27" s="48"/>
      <c r="B27" s="17" t="s">
        <v>86</v>
      </c>
      <c r="C27" s="17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3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128">
        <f>IF(AI26&gt;105%,"減算！","")</f>
      </c>
    </row>
    <row r="28" spans="1:36" ht="24.75" customHeight="1">
      <c r="A28" s="48" t="s">
        <v>63</v>
      </c>
      <c r="B28" s="17"/>
      <c r="C28" s="17" t="s">
        <v>80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3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</row>
    <row r="29" spans="1:36" ht="24.75" customHeight="1">
      <c r="A29" s="129" t="s">
        <v>81</v>
      </c>
      <c r="B29" s="130"/>
      <c r="C29" s="130" t="s">
        <v>82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1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</row>
  </sheetData>
  <sheetProtection/>
  <mergeCells count="39">
    <mergeCell ref="Y3:AA3"/>
    <mergeCell ref="Y4:AA4"/>
    <mergeCell ref="AC26:AD26"/>
    <mergeCell ref="AE26:AF26"/>
    <mergeCell ref="AE22:AF22"/>
    <mergeCell ref="AC23:AD23"/>
    <mergeCell ref="AC24:AD24"/>
    <mergeCell ref="AC25:AD25"/>
    <mergeCell ref="AE23:AF23"/>
    <mergeCell ref="AE24:AF24"/>
    <mergeCell ref="V26:AA26"/>
    <mergeCell ref="AC20:AI20"/>
    <mergeCell ref="AI23:AJ23"/>
    <mergeCell ref="AI24:AJ24"/>
    <mergeCell ref="AI25:AJ25"/>
    <mergeCell ref="AI26:AJ26"/>
    <mergeCell ref="AG23:AH23"/>
    <mergeCell ref="AG26:AH26"/>
    <mergeCell ref="AE25:AF25"/>
    <mergeCell ref="AG24:AH24"/>
    <mergeCell ref="AG25:AH25"/>
    <mergeCell ref="AI22:AJ22"/>
    <mergeCell ref="V22:AA22"/>
    <mergeCell ref="AG22:AH22"/>
    <mergeCell ref="AC22:AD22"/>
    <mergeCell ref="AJ7:AJ8"/>
    <mergeCell ref="AF3:AJ3"/>
    <mergeCell ref="AF4:AJ4"/>
    <mergeCell ref="AH5:AI5"/>
    <mergeCell ref="B11:B15"/>
    <mergeCell ref="AC19:AI19"/>
    <mergeCell ref="Q3:S3"/>
    <mergeCell ref="A7:C8"/>
    <mergeCell ref="AC3:AE3"/>
    <mergeCell ref="AC4:AE4"/>
    <mergeCell ref="X5:Y5"/>
    <mergeCell ref="Q4:S4"/>
    <mergeCell ref="U3:W3"/>
    <mergeCell ref="U4:W4"/>
  </mergeCells>
  <printOptions/>
  <pageMargins left="0.36" right="0.24" top="0.58" bottom="0.41" header="0.37" footer="0.32"/>
  <pageSetup horizontalDpi="600" verticalDpi="600" orientation="landscape" paperSize="9" scale="80" r:id="rId1"/>
  <headerFooter alignWithMargins="0">
    <oddHeader>&amp;R（様式５）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N30"/>
  <sheetViews>
    <sheetView showGridLines="0" zoomScale="75" zoomScaleNormal="75" workbookViewId="0" topLeftCell="A1">
      <selection activeCell="N3" sqref="N3:P3"/>
    </sheetView>
  </sheetViews>
  <sheetFormatPr defaultColWidth="9.00390625" defaultRowHeight="24.75" customHeight="1"/>
  <cols>
    <col min="1" max="2" width="2.625" style="1" customWidth="1"/>
    <col min="3" max="3" width="18.125" style="1" customWidth="1"/>
    <col min="4" max="35" width="4.625" style="1" customWidth="1"/>
    <col min="36" max="36" width="7.125" style="1" customWidth="1"/>
    <col min="37" max="39" width="9.00390625" style="1" customWidth="1"/>
    <col min="40" max="40" width="0" style="1" hidden="1" customWidth="1"/>
    <col min="41" max="16384" width="9.00390625" style="1" customWidth="1"/>
  </cols>
  <sheetData>
    <row r="1" spans="2:37" ht="24.75" customHeight="1">
      <c r="B1" s="9"/>
      <c r="C1" s="9"/>
      <c r="D1" s="9"/>
      <c r="E1" s="9"/>
      <c r="F1" s="9"/>
      <c r="G1" s="9"/>
      <c r="H1" s="9"/>
      <c r="I1" s="9"/>
      <c r="J1" s="65" t="s">
        <v>97</v>
      </c>
      <c r="K1" s="65"/>
      <c r="L1" s="65"/>
      <c r="M1" s="65"/>
      <c r="N1" s="65"/>
      <c r="O1" s="65"/>
      <c r="P1" s="65"/>
      <c r="Q1" s="65"/>
      <c r="R1" s="65"/>
      <c r="T1" s="64"/>
      <c r="U1" s="66" t="s">
        <v>56</v>
      </c>
      <c r="V1" s="146">
        <v>18</v>
      </c>
      <c r="W1" s="68" t="s">
        <v>57</v>
      </c>
      <c r="X1" s="146">
        <v>4</v>
      </c>
      <c r="Y1" s="65" t="s">
        <v>44</v>
      </c>
      <c r="Z1" s="65"/>
      <c r="AA1" s="65"/>
      <c r="AB1" s="65"/>
      <c r="AD1" s="16"/>
      <c r="AE1" s="18"/>
      <c r="AF1" s="16"/>
      <c r="AG1" s="16"/>
      <c r="AH1" s="16"/>
      <c r="AI1" s="16"/>
      <c r="AJ1" s="16"/>
      <c r="AK1" s="17"/>
    </row>
    <row r="2" spans="13:40" ht="24.75" customHeight="1" thickBot="1">
      <c r="M2" s="9"/>
      <c r="N2" s="9"/>
      <c r="O2" s="9"/>
      <c r="P2" s="9"/>
      <c r="Q2" s="9"/>
      <c r="R2" s="9"/>
      <c r="S2" s="9"/>
      <c r="T2" s="9"/>
      <c r="U2" s="9"/>
      <c r="V2" s="9"/>
      <c r="W2" s="9"/>
      <c r="AD2" s="16"/>
      <c r="AE2" s="16"/>
      <c r="AF2" s="16"/>
      <c r="AG2" s="16"/>
      <c r="AH2" s="16"/>
      <c r="AI2" s="16"/>
      <c r="AJ2" s="16"/>
      <c r="AN2" s="1" t="s">
        <v>98</v>
      </c>
    </row>
    <row r="3" spans="11:40" ht="24.75" customHeight="1" thickBot="1">
      <c r="K3" s="243" t="s">
        <v>111</v>
      </c>
      <c r="L3" s="244"/>
      <c r="M3" s="245"/>
      <c r="N3" s="241"/>
      <c r="O3" s="241"/>
      <c r="P3" s="242"/>
      <c r="Q3" s="229" t="s">
        <v>46</v>
      </c>
      <c r="R3" s="230"/>
      <c r="S3" s="231"/>
      <c r="T3" s="140">
        <f>IF($N$3=Q3,"○","")</f>
      </c>
      <c r="U3" s="223" t="s">
        <v>67</v>
      </c>
      <c r="V3" s="224"/>
      <c r="W3" s="225"/>
      <c r="X3" s="140">
        <f>IF($N$3=U3,"○","")</f>
      </c>
      <c r="Y3" s="223" t="s">
        <v>48</v>
      </c>
      <c r="Z3" s="224"/>
      <c r="AA3" s="225"/>
      <c r="AB3" s="141">
        <f>IF($N$3=Y3,"○","")</f>
      </c>
      <c r="AC3" s="220" t="s">
        <v>33</v>
      </c>
      <c r="AD3" s="221"/>
      <c r="AE3" s="222"/>
      <c r="AF3" s="209"/>
      <c r="AG3" s="209"/>
      <c r="AH3" s="209"/>
      <c r="AI3" s="209"/>
      <c r="AJ3" s="210"/>
      <c r="AN3" s="1" t="s">
        <v>46</v>
      </c>
    </row>
    <row r="4" spans="17:40" ht="24.75" customHeight="1" thickBot="1">
      <c r="Q4" s="232" t="s">
        <v>45</v>
      </c>
      <c r="R4" s="233"/>
      <c r="S4" s="234"/>
      <c r="T4" s="142">
        <f>IF($N$3=Q4,"○","")</f>
      </c>
      <c r="U4" s="226" t="s">
        <v>47</v>
      </c>
      <c r="V4" s="227"/>
      <c r="W4" s="228"/>
      <c r="X4" s="142">
        <f>IF($N$3=U4,"○","")</f>
      </c>
      <c r="Y4" s="226" t="s">
        <v>49</v>
      </c>
      <c r="Z4" s="227"/>
      <c r="AA4" s="228"/>
      <c r="AB4" s="143">
        <f>IF($N$3=Y4,"○","")</f>
      </c>
      <c r="AC4" s="215" t="s">
        <v>59</v>
      </c>
      <c r="AD4" s="216"/>
      <c r="AE4" s="217"/>
      <c r="AF4" s="211"/>
      <c r="AG4" s="211"/>
      <c r="AH4" s="211"/>
      <c r="AI4" s="211"/>
      <c r="AJ4" s="212"/>
      <c r="AN4" s="1" t="s">
        <v>45</v>
      </c>
    </row>
    <row r="5" spans="21:40" ht="24.75" customHeight="1" thickBot="1">
      <c r="U5" s="44" t="s">
        <v>65</v>
      </c>
      <c r="V5" s="44" t="s">
        <v>69</v>
      </c>
      <c r="W5" s="61"/>
      <c r="X5" s="198" t="s">
        <v>60</v>
      </c>
      <c r="Y5" s="198"/>
      <c r="Z5" s="61"/>
      <c r="AA5" s="1" t="s">
        <v>105</v>
      </c>
      <c r="AH5" s="213" t="s">
        <v>34</v>
      </c>
      <c r="AI5" s="214"/>
      <c r="AJ5" s="62"/>
      <c r="AN5" s="1" t="s">
        <v>101</v>
      </c>
    </row>
    <row r="6" spans="1:40" ht="24.75" customHeight="1" thickBot="1">
      <c r="A6" s="16"/>
      <c r="B6" s="16"/>
      <c r="C6" s="16" t="s">
        <v>110</v>
      </c>
      <c r="D6" s="10" t="s">
        <v>70</v>
      </c>
      <c r="E6" s="20">
        <f aca="true" t="shared" si="0" ref="E6:AI6">IF(AND(E9="",E10&gt;0),"注！","")</f>
      </c>
      <c r="F6" s="20">
        <f t="shared" si="0"/>
      </c>
      <c r="G6" s="20">
        <f t="shared" si="0"/>
      </c>
      <c r="H6" s="20">
        <f t="shared" si="0"/>
      </c>
      <c r="I6" s="20">
        <f t="shared" si="0"/>
      </c>
      <c r="J6" s="20">
        <f t="shared" si="0"/>
      </c>
      <c r="K6" s="20">
        <f t="shared" si="0"/>
      </c>
      <c r="L6" s="20">
        <f t="shared" si="0"/>
      </c>
      <c r="M6" s="20">
        <f t="shared" si="0"/>
      </c>
      <c r="N6" s="20">
        <f t="shared" si="0"/>
      </c>
      <c r="O6" s="20">
        <f t="shared" si="0"/>
      </c>
      <c r="P6" s="20">
        <f t="shared" si="0"/>
      </c>
      <c r="Q6" s="20">
        <f t="shared" si="0"/>
      </c>
      <c r="R6" s="20">
        <f t="shared" si="0"/>
      </c>
      <c r="S6" s="20">
        <f t="shared" si="0"/>
      </c>
      <c r="T6" s="20">
        <f t="shared" si="0"/>
      </c>
      <c r="U6" s="20">
        <f t="shared" si="0"/>
      </c>
      <c r="V6" s="20">
        <f t="shared" si="0"/>
      </c>
      <c r="W6" s="20">
        <f t="shared" si="0"/>
      </c>
      <c r="X6" s="20">
        <f t="shared" si="0"/>
      </c>
      <c r="Y6" s="20">
        <f t="shared" si="0"/>
      </c>
      <c r="Z6" s="20">
        <f t="shared" si="0"/>
      </c>
      <c r="AA6" s="20">
        <f t="shared" si="0"/>
      </c>
      <c r="AB6" s="20">
        <f t="shared" si="0"/>
      </c>
      <c r="AC6" s="20">
        <f t="shared" si="0"/>
      </c>
      <c r="AD6" s="20">
        <f t="shared" si="0"/>
      </c>
      <c r="AE6" s="20">
        <f t="shared" si="0"/>
      </c>
      <c r="AF6" s="20">
        <f t="shared" si="0"/>
      </c>
      <c r="AG6" s="20">
        <f t="shared" si="0"/>
      </c>
      <c r="AH6" s="20">
        <f t="shared" si="0"/>
      </c>
      <c r="AI6" s="20">
        <f t="shared" si="0"/>
      </c>
      <c r="AN6" s="1" t="s">
        <v>102</v>
      </c>
    </row>
    <row r="7" spans="1:40" ht="24.75" customHeight="1">
      <c r="A7" s="197" t="s">
        <v>40</v>
      </c>
      <c r="B7" s="198"/>
      <c r="C7" s="198"/>
      <c r="D7" s="27"/>
      <c r="E7" s="28" t="s">
        <v>1</v>
      </c>
      <c r="F7" s="28" t="s">
        <v>2</v>
      </c>
      <c r="G7" s="28" t="s">
        <v>3</v>
      </c>
      <c r="H7" s="28" t="s">
        <v>4</v>
      </c>
      <c r="I7" s="28" t="s">
        <v>5</v>
      </c>
      <c r="J7" s="28" t="s">
        <v>6</v>
      </c>
      <c r="K7" s="28" t="s">
        <v>7</v>
      </c>
      <c r="L7" s="28" t="s">
        <v>8</v>
      </c>
      <c r="M7" s="28" t="s">
        <v>9</v>
      </c>
      <c r="N7" s="28" t="s">
        <v>10</v>
      </c>
      <c r="O7" s="28" t="s">
        <v>11</v>
      </c>
      <c r="P7" s="28" t="s">
        <v>12</v>
      </c>
      <c r="Q7" s="28" t="s">
        <v>13</v>
      </c>
      <c r="R7" s="28" t="s">
        <v>14</v>
      </c>
      <c r="S7" s="28" t="s">
        <v>15</v>
      </c>
      <c r="T7" s="28" t="s">
        <v>16</v>
      </c>
      <c r="U7" s="28" t="s">
        <v>17</v>
      </c>
      <c r="V7" s="28" t="s">
        <v>18</v>
      </c>
      <c r="W7" s="28" t="s">
        <v>19</v>
      </c>
      <c r="X7" s="28" t="s">
        <v>20</v>
      </c>
      <c r="Y7" s="28" t="s">
        <v>21</v>
      </c>
      <c r="Z7" s="28" t="s">
        <v>22</v>
      </c>
      <c r="AA7" s="28" t="s">
        <v>23</v>
      </c>
      <c r="AB7" s="28" t="s">
        <v>24</v>
      </c>
      <c r="AC7" s="28" t="s">
        <v>25</v>
      </c>
      <c r="AD7" s="28" t="s">
        <v>26</v>
      </c>
      <c r="AE7" s="28" t="s">
        <v>27</v>
      </c>
      <c r="AF7" s="28" t="s">
        <v>28</v>
      </c>
      <c r="AG7" s="28" t="s">
        <v>29</v>
      </c>
      <c r="AH7" s="28" t="s">
        <v>30</v>
      </c>
      <c r="AI7" s="28" t="s">
        <v>31</v>
      </c>
      <c r="AJ7" s="235" t="s">
        <v>76</v>
      </c>
      <c r="AN7" s="1" t="s">
        <v>48</v>
      </c>
    </row>
    <row r="8" spans="1:40" ht="24.75" customHeight="1" thickBot="1">
      <c r="A8" s="199"/>
      <c r="B8" s="200"/>
      <c r="C8" s="200"/>
      <c r="D8" s="41" t="s">
        <v>39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236"/>
      <c r="AN8" s="1" t="s">
        <v>49</v>
      </c>
    </row>
    <row r="9" spans="1:36" ht="24.75" customHeight="1">
      <c r="A9" s="36" t="s">
        <v>96</v>
      </c>
      <c r="B9" s="23"/>
      <c r="C9" s="23"/>
      <c r="D9" s="8" t="s">
        <v>99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40">
        <f>COUNTIF(E9:AI9,"○")</f>
        <v>0</v>
      </c>
    </row>
    <row r="10" spans="1:36" ht="24.75" customHeight="1">
      <c r="A10" s="30" t="s">
        <v>0</v>
      </c>
      <c r="B10" s="19"/>
      <c r="C10" s="19"/>
      <c r="D10" s="7" t="s">
        <v>72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31">
        <f aca="true" t="shared" si="1" ref="AJ10:AJ16">SUM(E10:AI10)</f>
        <v>0</v>
      </c>
    </row>
    <row r="11" spans="1:36" ht="24.75" customHeight="1">
      <c r="A11" s="32"/>
      <c r="B11" s="201" t="s">
        <v>41</v>
      </c>
      <c r="C11" s="96" t="s">
        <v>83</v>
      </c>
      <c r="D11" s="13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33">
        <f t="shared" si="1"/>
        <v>0</v>
      </c>
    </row>
    <row r="12" spans="1:36" ht="24.75" customHeight="1">
      <c r="A12" s="32"/>
      <c r="B12" s="202"/>
      <c r="C12" s="100" t="s">
        <v>32</v>
      </c>
      <c r="D12" s="14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34">
        <f t="shared" si="1"/>
        <v>0</v>
      </c>
    </row>
    <row r="13" spans="1:36" ht="24.75" customHeight="1">
      <c r="A13" s="32"/>
      <c r="B13" s="202"/>
      <c r="C13" s="100" t="s">
        <v>84</v>
      </c>
      <c r="D13" s="14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34">
        <f t="shared" si="1"/>
        <v>0</v>
      </c>
    </row>
    <row r="14" spans="1:36" ht="24.75" customHeight="1">
      <c r="A14" s="32"/>
      <c r="B14" s="202"/>
      <c r="C14" s="11"/>
      <c r="D14" s="15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35">
        <f t="shared" si="1"/>
        <v>0</v>
      </c>
    </row>
    <row r="15" spans="1:36" ht="24.75" customHeight="1">
      <c r="A15" s="36"/>
      <c r="B15" s="203"/>
      <c r="C15" s="12" t="s">
        <v>42</v>
      </c>
      <c r="D15" s="5" t="s">
        <v>100</v>
      </c>
      <c r="E15" s="4">
        <f aca="true" t="shared" si="2" ref="E15:AI15">SUM(E11:E14)</f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">
        <f t="shared" si="2"/>
        <v>0</v>
      </c>
      <c r="Q15" s="4">
        <f t="shared" si="2"/>
        <v>0</v>
      </c>
      <c r="R15" s="4">
        <f t="shared" si="2"/>
        <v>0</v>
      </c>
      <c r="S15" s="4">
        <f t="shared" si="2"/>
        <v>0</v>
      </c>
      <c r="T15" s="4">
        <f t="shared" si="2"/>
        <v>0</v>
      </c>
      <c r="U15" s="4">
        <f t="shared" si="2"/>
        <v>0</v>
      </c>
      <c r="V15" s="4">
        <f t="shared" si="2"/>
        <v>0</v>
      </c>
      <c r="W15" s="4">
        <f t="shared" si="2"/>
        <v>0</v>
      </c>
      <c r="X15" s="4">
        <f t="shared" si="2"/>
        <v>0</v>
      </c>
      <c r="Y15" s="4">
        <f t="shared" si="2"/>
        <v>0</v>
      </c>
      <c r="Z15" s="4">
        <f t="shared" si="2"/>
        <v>0</v>
      </c>
      <c r="AA15" s="4">
        <f t="shared" si="2"/>
        <v>0</v>
      </c>
      <c r="AB15" s="4">
        <f t="shared" si="2"/>
        <v>0</v>
      </c>
      <c r="AC15" s="4">
        <f t="shared" si="2"/>
        <v>0</v>
      </c>
      <c r="AD15" s="4">
        <f t="shared" si="2"/>
        <v>0</v>
      </c>
      <c r="AE15" s="4">
        <f t="shared" si="2"/>
        <v>0</v>
      </c>
      <c r="AF15" s="4">
        <f t="shared" si="2"/>
        <v>0</v>
      </c>
      <c r="AG15" s="4">
        <f t="shared" si="2"/>
        <v>0</v>
      </c>
      <c r="AH15" s="4">
        <f t="shared" si="2"/>
        <v>0</v>
      </c>
      <c r="AI15" s="4">
        <f t="shared" si="2"/>
        <v>0</v>
      </c>
      <c r="AJ15" s="37">
        <f t="shared" si="1"/>
        <v>0</v>
      </c>
    </row>
    <row r="16" spans="1:36" ht="24.75" customHeight="1">
      <c r="A16" s="29" t="s">
        <v>79</v>
      </c>
      <c r="B16" s="3"/>
      <c r="C16" s="3"/>
      <c r="D16" s="6" t="s">
        <v>74</v>
      </c>
      <c r="E16" s="4">
        <f aca="true" t="shared" si="3" ref="E16:AI16">E10-E15</f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0</v>
      </c>
      <c r="J16" s="4">
        <f t="shared" si="3"/>
        <v>0</v>
      </c>
      <c r="K16" s="4">
        <f t="shared" si="3"/>
        <v>0</v>
      </c>
      <c r="L16" s="4">
        <f t="shared" si="3"/>
        <v>0</v>
      </c>
      <c r="M16" s="4">
        <f t="shared" si="3"/>
        <v>0</v>
      </c>
      <c r="N16" s="4">
        <f t="shared" si="3"/>
        <v>0</v>
      </c>
      <c r="O16" s="4">
        <f t="shared" si="3"/>
        <v>0</v>
      </c>
      <c r="P16" s="4">
        <f t="shared" si="3"/>
        <v>0</v>
      </c>
      <c r="Q16" s="4">
        <f t="shared" si="3"/>
        <v>0</v>
      </c>
      <c r="R16" s="4">
        <f t="shared" si="3"/>
        <v>0</v>
      </c>
      <c r="S16" s="4">
        <f t="shared" si="3"/>
        <v>0</v>
      </c>
      <c r="T16" s="4">
        <f t="shared" si="3"/>
        <v>0</v>
      </c>
      <c r="U16" s="4">
        <f t="shared" si="3"/>
        <v>0</v>
      </c>
      <c r="V16" s="4">
        <f t="shared" si="3"/>
        <v>0</v>
      </c>
      <c r="W16" s="4">
        <f t="shared" si="3"/>
        <v>0</v>
      </c>
      <c r="X16" s="4">
        <f t="shared" si="3"/>
        <v>0</v>
      </c>
      <c r="Y16" s="4">
        <f t="shared" si="3"/>
        <v>0</v>
      </c>
      <c r="Z16" s="4">
        <f t="shared" si="3"/>
        <v>0</v>
      </c>
      <c r="AA16" s="4">
        <f t="shared" si="3"/>
        <v>0</v>
      </c>
      <c r="AB16" s="4">
        <f t="shared" si="3"/>
        <v>0</v>
      </c>
      <c r="AC16" s="4">
        <f t="shared" si="3"/>
        <v>0</v>
      </c>
      <c r="AD16" s="4">
        <f t="shared" si="3"/>
        <v>0</v>
      </c>
      <c r="AE16" s="4">
        <f t="shared" si="3"/>
        <v>0</v>
      </c>
      <c r="AF16" s="4">
        <f t="shared" si="3"/>
        <v>0</v>
      </c>
      <c r="AG16" s="4">
        <f t="shared" si="3"/>
        <v>0</v>
      </c>
      <c r="AH16" s="4">
        <f t="shared" si="3"/>
        <v>0</v>
      </c>
      <c r="AI16" s="4">
        <f t="shared" si="3"/>
        <v>0</v>
      </c>
      <c r="AJ16" s="37">
        <f t="shared" si="1"/>
        <v>0</v>
      </c>
    </row>
    <row r="17" spans="1:36" ht="24.75" customHeight="1" thickBot="1">
      <c r="A17" s="144" t="s">
        <v>104</v>
      </c>
      <c r="B17" s="24"/>
      <c r="C17" s="24"/>
      <c r="D17" s="26" t="s">
        <v>75</v>
      </c>
      <c r="E17" s="38" t="str">
        <f aca="true" t="shared" si="4" ref="E17:AI17">IF(OR($T$3="○",$T$4="○",$X$3="○",$X$4="○",AND($AB$3="○",$AJ$5&lt;=50)),IF(E16&gt;$AJ$5*120/100,"○",""),IF(AND($AB$3="○",$AJ$5&gt;50),IF(E16&gt;($AJ$5+10+($AJ$5-50)*10/100),"○",""),IF(AND($AB$4="○",$AJ$5&gt;50),IF(E16&gt;($AJ$5+5+($AJ$5-50)*5/100),"○",""),IF(AND($AB$4="○",$AJ$5&lt;=50),IF(E16&gt;$AJ$5*110/100,"○",""),"E"))))</f>
        <v>E</v>
      </c>
      <c r="F17" s="38" t="str">
        <f t="shared" si="4"/>
        <v>E</v>
      </c>
      <c r="G17" s="38" t="str">
        <f t="shared" si="4"/>
        <v>E</v>
      </c>
      <c r="H17" s="38" t="str">
        <f t="shared" si="4"/>
        <v>E</v>
      </c>
      <c r="I17" s="38" t="str">
        <f t="shared" si="4"/>
        <v>E</v>
      </c>
      <c r="J17" s="38" t="str">
        <f t="shared" si="4"/>
        <v>E</v>
      </c>
      <c r="K17" s="38" t="str">
        <f t="shared" si="4"/>
        <v>E</v>
      </c>
      <c r="L17" s="38" t="str">
        <f t="shared" si="4"/>
        <v>E</v>
      </c>
      <c r="M17" s="38" t="str">
        <f t="shared" si="4"/>
        <v>E</v>
      </c>
      <c r="N17" s="38" t="str">
        <f t="shared" si="4"/>
        <v>E</v>
      </c>
      <c r="O17" s="38" t="str">
        <f t="shared" si="4"/>
        <v>E</v>
      </c>
      <c r="P17" s="38" t="str">
        <f t="shared" si="4"/>
        <v>E</v>
      </c>
      <c r="Q17" s="38" t="str">
        <f t="shared" si="4"/>
        <v>E</v>
      </c>
      <c r="R17" s="38" t="str">
        <f t="shared" si="4"/>
        <v>E</v>
      </c>
      <c r="S17" s="38" t="str">
        <f t="shared" si="4"/>
        <v>E</v>
      </c>
      <c r="T17" s="38" t="str">
        <f t="shared" si="4"/>
        <v>E</v>
      </c>
      <c r="U17" s="38" t="str">
        <f t="shared" si="4"/>
        <v>E</v>
      </c>
      <c r="V17" s="38" t="str">
        <f t="shared" si="4"/>
        <v>E</v>
      </c>
      <c r="W17" s="38" t="str">
        <f t="shared" si="4"/>
        <v>E</v>
      </c>
      <c r="X17" s="38" t="str">
        <f t="shared" si="4"/>
        <v>E</v>
      </c>
      <c r="Y17" s="38" t="str">
        <f t="shared" si="4"/>
        <v>E</v>
      </c>
      <c r="Z17" s="38" t="str">
        <f t="shared" si="4"/>
        <v>E</v>
      </c>
      <c r="AA17" s="38" t="str">
        <f t="shared" si="4"/>
        <v>E</v>
      </c>
      <c r="AB17" s="38" t="str">
        <f t="shared" si="4"/>
        <v>E</v>
      </c>
      <c r="AC17" s="38" t="str">
        <f t="shared" si="4"/>
        <v>E</v>
      </c>
      <c r="AD17" s="38" t="str">
        <f t="shared" si="4"/>
        <v>E</v>
      </c>
      <c r="AE17" s="38" t="str">
        <f t="shared" si="4"/>
        <v>E</v>
      </c>
      <c r="AF17" s="38" t="str">
        <f t="shared" si="4"/>
        <v>E</v>
      </c>
      <c r="AG17" s="38" t="str">
        <f t="shared" si="4"/>
        <v>E</v>
      </c>
      <c r="AH17" s="38" t="str">
        <f t="shared" si="4"/>
        <v>E</v>
      </c>
      <c r="AI17" s="38" t="str">
        <f t="shared" si="4"/>
        <v>E</v>
      </c>
      <c r="AJ17" s="39">
        <f>COUNTIF(E17:AI17,"○")</f>
        <v>0</v>
      </c>
    </row>
    <row r="18" spans="3:35" ht="24.75" customHeight="1" thickBot="1">
      <c r="C18" s="1" t="s">
        <v>87</v>
      </c>
      <c r="D18" s="133" t="s">
        <v>92</v>
      </c>
      <c r="E18" s="132">
        <f aca="true" t="shared" si="5" ref="E18:AI18">IF(E13&gt;$AJ$5*0.05,"超過","")</f>
      </c>
      <c r="F18" s="132">
        <f t="shared" si="5"/>
      </c>
      <c r="G18" s="132">
        <f t="shared" si="5"/>
      </c>
      <c r="H18" s="132">
        <f t="shared" si="5"/>
      </c>
      <c r="I18" s="132">
        <f t="shared" si="5"/>
      </c>
      <c r="J18" s="132">
        <f t="shared" si="5"/>
      </c>
      <c r="K18" s="132">
        <f t="shared" si="5"/>
      </c>
      <c r="L18" s="132">
        <f t="shared" si="5"/>
      </c>
      <c r="M18" s="132">
        <f t="shared" si="5"/>
      </c>
      <c r="N18" s="132">
        <f t="shared" si="5"/>
      </c>
      <c r="O18" s="132">
        <f t="shared" si="5"/>
      </c>
      <c r="P18" s="132">
        <f t="shared" si="5"/>
      </c>
      <c r="Q18" s="132">
        <f t="shared" si="5"/>
      </c>
      <c r="R18" s="132">
        <f t="shared" si="5"/>
      </c>
      <c r="S18" s="132">
        <f t="shared" si="5"/>
      </c>
      <c r="T18" s="132">
        <f t="shared" si="5"/>
      </c>
      <c r="U18" s="132">
        <f t="shared" si="5"/>
      </c>
      <c r="V18" s="132">
        <f t="shared" si="5"/>
      </c>
      <c r="W18" s="132">
        <f t="shared" si="5"/>
      </c>
      <c r="X18" s="132">
        <f t="shared" si="5"/>
      </c>
      <c r="Y18" s="132">
        <f t="shared" si="5"/>
      </c>
      <c r="Z18" s="132">
        <f t="shared" si="5"/>
      </c>
      <c r="AA18" s="132">
        <f t="shared" si="5"/>
      </c>
      <c r="AB18" s="132">
        <f t="shared" si="5"/>
      </c>
      <c r="AC18" s="132">
        <f t="shared" si="5"/>
      </c>
      <c r="AD18" s="132">
        <f t="shared" si="5"/>
      </c>
      <c r="AE18" s="132">
        <f t="shared" si="5"/>
      </c>
      <c r="AF18" s="132">
        <f t="shared" si="5"/>
      </c>
      <c r="AG18" s="132">
        <f t="shared" si="5"/>
      </c>
      <c r="AH18" s="132">
        <f t="shared" si="5"/>
      </c>
      <c r="AI18" s="132">
        <f t="shared" si="5"/>
      </c>
    </row>
    <row r="19" spans="1:36" ht="24.75" customHeight="1">
      <c r="A19" s="45" t="s">
        <v>35</v>
      </c>
      <c r="B19" s="46"/>
      <c r="C19" s="46" t="s">
        <v>103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AC19" s="204" t="s">
        <v>50</v>
      </c>
      <c r="AD19" s="205"/>
      <c r="AE19" s="205"/>
      <c r="AF19" s="205"/>
      <c r="AG19" s="205"/>
      <c r="AH19" s="205"/>
      <c r="AI19" s="206"/>
      <c r="AJ19" s="42">
        <f>IF(ISERROR(ROUNDUP(AJ16/AJ9,0)),0,ROUNDUP(AJ16/AJ9,0))</f>
        <v>0</v>
      </c>
    </row>
    <row r="20" spans="1:36" ht="24.75" customHeight="1" thickBot="1">
      <c r="A20" s="48" t="s">
        <v>36</v>
      </c>
      <c r="B20" s="17"/>
      <c r="C20" s="17" t="s">
        <v>112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49"/>
      <c r="AC20" s="246" t="s">
        <v>51</v>
      </c>
      <c r="AD20" s="247"/>
      <c r="AE20" s="247"/>
      <c r="AF20" s="247"/>
      <c r="AG20" s="247"/>
      <c r="AH20" s="247"/>
      <c r="AI20" s="248"/>
      <c r="AJ20" s="43">
        <f>IF(ISERROR(ROUNDUP(AJ19/$AJ$5,2)),0,ROUNDUP(AJ19/$AJ$5,2))</f>
        <v>0</v>
      </c>
    </row>
    <row r="21" spans="1:22" ht="24.75" customHeight="1" thickBot="1">
      <c r="A21" s="48" t="s">
        <v>37</v>
      </c>
      <c r="B21" s="17"/>
      <c r="C21" s="17" t="s">
        <v>68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49"/>
      <c r="V21" s="21" t="s">
        <v>55</v>
      </c>
    </row>
    <row r="22" spans="1:36" ht="24.75" customHeight="1" thickBot="1">
      <c r="A22" s="48"/>
      <c r="B22" s="17" t="s">
        <v>113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49"/>
      <c r="V22" s="171" t="s">
        <v>58</v>
      </c>
      <c r="W22" s="177"/>
      <c r="X22" s="177"/>
      <c r="Y22" s="177"/>
      <c r="Z22" s="177"/>
      <c r="AA22" s="177"/>
      <c r="AB22" s="134"/>
      <c r="AC22" s="175" t="s">
        <v>52</v>
      </c>
      <c r="AD22" s="172"/>
      <c r="AE22" s="175" t="s">
        <v>53</v>
      </c>
      <c r="AF22" s="172"/>
      <c r="AG22" s="178" t="s">
        <v>94</v>
      </c>
      <c r="AH22" s="179"/>
      <c r="AI22" s="207" t="s">
        <v>54</v>
      </c>
      <c r="AJ22" s="208"/>
    </row>
    <row r="23" spans="1:36" ht="24.75" customHeight="1">
      <c r="A23" s="48" t="s">
        <v>38</v>
      </c>
      <c r="B23" s="17"/>
      <c r="C23" s="17" t="s">
        <v>114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49"/>
      <c r="V23" s="136" t="s">
        <v>93</v>
      </c>
      <c r="W23" s="88"/>
      <c r="X23" s="88" t="s">
        <v>57</v>
      </c>
      <c r="Y23" s="88"/>
      <c r="Z23" s="139" t="s">
        <v>95</v>
      </c>
      <c r="AA23" s="139"/>
      <c r="AB23" s="72"/>
      <c r="AC23" s="191"/>
      <c r="AD23" s="192"/>
      <c r="AE23" s="191"/>
      <c r="AF23" s="192"/>
      <c r="AG23" s="191"/>
      <c r="AH23" s="192"/>
      <c r="AI23" s="239"/>
      <c r="AJ23" s="240"/>
    </row>
    <row r="24" spans="1:36" ht="24.75" customHeight="1">
      <c r="A24" s="48"/>
      <c r="B24" s="17" t="s">
        <v>89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49"/>
      <c r="V24" s="137" t="s">
        <v>93</v>
      </c>
      <c r="W24" s="113"/>
      <c r="X24" s="113" t="s">
        <v>57</v>
      </c>
      <c r="Y24" s="113"/>
      <c r="Z24" s="54" t="s">
        <v>95</v>
      </c>
      <c r="AA24" s="54"/>
      <c r="AB24" s="2"/>
      <c r="AC24" s="195"/>
      <c r="AD24" s="196"/>
      <c r="AE24" s="195"/>
      <c r="AF24" s="196"/>
      <c r="AG24" s="195"/>
      <c r="AH24" s="196"/>
      <c r="AI24" s="249"/>
      <c r="AJ24" s="250"/>
    </row>
    <row r="25" spans="1:36" ht="24.75" customHeight="1" thickBot="1">
      <c r="A25" s="48" t="s">
        <v>61</v>
      </c>
      <c r="B25" s="17"/>
      <c r="C25" s="17" t="s">
        <v>115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49"/>
      <c r="V25" s="138" t="s">
        <v>93</v>
      </c>
      <c r="W25" s="135"/>
      <c r="X25" s="135" t="s">
        <v>57</v>
      </c>
      <c r="Y25" s="135"/>
      <c r="Z25" s="55" t="s">
        <v>95</v>
      </c>
      <c r="AA25" s="55"/>
      <c r="AB25" s="25"/>
      <c r="AC25" s="173"/>
      <c r="AD25" s="174"/>
      <c r="AE25" s="173"/>
      <c r="AF25" s="174"/>
      <c r="AG25" s="173"/>
      <c r="AH25" s="174"/>
      <c r="AI25" s="218"/>
      <c r="AJ25" s="219"/>
    </row>
    <row r="26" spans="1:36" ht="24.75" customHeight="1" thickBot="1">
      <c r="A26" s="48"/>
      <c r="B26" s="17" t="s">
        <v>64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49"/>
      <c r="V26" s="171" t="s">
        <v>66</v>
      </c>
      <c r="W26" s="177"/>
      <c r="X26" s="177"/>
      <c r="Y26" s="177"/>
      <c r="Z26" s="177"/>
      <c r="AA26" s="177"/>
      <c r="AB26" s="134"/>
      <c r="AC26" s="193">
        <f>SUM(AC23:AD25)</f>
        <v>0</v>
      </c>
      <c r="AD26" s="194"/>
      <c r="AE26" s="193">
        <f>SUM(AE23:AF25)</f>
        <v>0</v>
      </c>
      <c r="AF26" s="194"/>
      <c r="AG26" s="193">
        <f>IF(ISERROR(ROUNDUP(AC26/AE26,0)),0,ROUNDUP(AC26/AE26,0))</f>
        <v>0</v>
      </c>
      <c r="AH26" s="194"/>
      <c r="AI26" s="237">
        <f>IF(ISERROR(ROUNDUP(AG26/$AJ$5,2)),0,ROUNDUP(AG26/$AJ$5,2))</f>
        <v>0</v>
      </c>
      <c r="AJ26" s="238"/>
    </row>
    <row r="27" spans="1:36" ht="24.75" customHeight="1">
      <c r="A27" s="48" t="s">
        <v>62</v>
      </c>
      <c r="B27" s="122"/>
      <c r="C27" s="122" t="s">
        <v>85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49"/>
      <c r="AJ27" s="22">
        <f>IF(AI26&gt;105%,"減算！","")</f>
      </c>
    </row>
    <row r="28" spans="1:36" ht="24.75" customHeight="1">
      <c r="A28" s="48"/>
      <c r="B28" s="17" t="s">
        <v>86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46"/>
      <c r="V28" s="46" t="s">
        <v>63</v>
      </c>
      <c r="W28" s="46" t="s">
        <v>90</v>
      </c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7"/>
    </row>
    <row r="29" spans="1:36" ht="24.75" customHeight="1">
      <c r="A29" s="50"/>
      <c r="B29" s="51" t="s">
        <v>88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 t="s">
        <v>91</v>
      </c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2"/>
    </row>
    <row r="30" spans="1:20" ht="24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</sheetData>
  <sheetProtection sheet="1" objects="1" scenarios="1"/>
  <mergeCells count="41">
    <mergeCell ref="AE26:AF26"/>
    <mergeCell ref="AG26:AH26"/>
    <mergeCell ref="N3:P3"/>
    <mergeCell ref="K3:M3"/>
    <mergeCell ref="AC20:AI20"/>
    <mergeCell ref="AI24:AJ24"/>
    <mergeCell ref="Y4:AA4"/>
    <mergeCell ref="AC24:AD24"/>
    <mergeCell ref="AE24:AF24"/>
    <mergeCell ref="AG24:AH24"/>
    <mergeCell ref="X5:Y5"/>
    <mergeCell ref="Q4:S4"/>
    <mergeCell ref="AJ7:AJ8"/>
    <mergeCell ref="AI26:AJ26"/>
    <mergeCell ref="AI23:AJ23"/>
    <mergeCell ref="V26:AA26"/>
    <mergeCell ref="AC23:AD23"/>
    <mergeCell ref="AE23:AF23"/>
    <mergeCell ref="AG23:AH23"/>
    <mergeCell ref="AC26:AD26"/>
    <mergeCell ref="U3:W3"/>
    <mergeCell ref="U4:W4"/>
    <mergeCell ref="Y3:AA3"/>
    <mergeCell ref="Q3:S3"/>
    <mergeCell ref="AF3:AJ3"/>
    <mergeCell ref="AF4:AJ4"/>
    <mergeCell ref="AH5:AI5"/>
    <mergeCell ref="AC25:AD25"/>
    <mergeCell ref="AE25:AF25"/>
    <mergeCell ref="AG25:AH25"/>
    <mergeCell ref="AC4:AE4"/>
    <mergeCell ref="AI25:AJ25"/>
    <mergeCell ref="AG22:AH22"/>
    <mergeCell ref="AC3:AE3"/>
    <mergeCell ref="A7:C8"/>
    <mergeCell ref="B11:B15"/>
    <mergeCell ref="AC19:AI19"/>
    <mergeCell ref="AI22:AJ22"/>
    <mergeCell ref="V22:AA22"/>
    <mergeCell ref="AC22:AD22"/>
    <mergeCell ref="AE22:AF22"/>
  </mergeCells>
  <dataValidations count="7">
    <dataValidation type="whole" allowBlank="1" showInputMessage="1" showErrorMessage="1" imeMode="off" sqref="E11:AI14">
      <formula1>0</formula1>
      <formula2>999</formula2>
    </dataValidation>
    <dataValidation showInputMessage="1" showErrorMessage="1" sqref="T3:T4 X3:X4 AB3:AB4"/>
    <dataValidation allowBlank="1" showInputMessage="1" showErrorMessage="1" imeMode="off" sqref="AF3:AJ3"/>
    <dataValidation type="list" allowBlank="1" showInputMessage="1" showErrorMessage="1" sqref="N3:P3">
      <formula1>$AN$3:$AN$8</formula1>
    </dataValidation>
    <dataValidation type="whole" allowBlank="1" showInputMessage="1" showErrorMessage="1" sqref="V1">
      <formula1>18</formula1>
      <formula2>21</formula2>
    </dataValidation>
    <dataValidation type="whole" allowBlank="1" showInputMessage="1" showErrorMessage="1" sqref="X1">
      <formula1>1</formula1>
      <formula2>12</formula2>
    </dataValidation>
    <dataValidation type="whole" allowBlank="1" showInputMessage="1" showErrorMessage="1" imeMode="off" sqref="E10:AI10">
      <formula1>0</formula1>
      <formula2>1000</formula2>
    </dataValidation>
  </dataValidations>
  <printOptions/>
  <pageMargins left="0.36" right="0.24" top="0.53" bottom="0.35" header="0.38" footer="0.28"/>
  <pageSetup horizontalDpi="600" verticalDpi="600" orientation="landscape" paperSize="9" scale="80" r:id="rId1"/>
  <headerFooter alignWithMargins="0">
    <oddHeader>&amp;R（様式５）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N30"/>
  <sheetViews>
    <sheetView showGridLines="0" zoomScale="75" zoomScaleNormal="75" workbookViewId="0" topLeftCell="A1">
      <selection activeCell="N3" sqref="N3:P3"/>
    </sheetView>
  </sheetViews>
  <sheetFormatPr defaultColWidth="9.00390625" defaultRowHeight="24.75" customHeight="1"/>
  <cols>
    <col min="1" max="2" width="2.625" style="1" customWidth="1"/>
    <col min="3" max="3" width="18.125" style="1" customWidth="1"/>
    <col min="4" max="35" width="4.625" style="1" customWidth="1"/>
    <col min="36" max="36" width="7.125" style="1" customWidth="1"/>
    <col min="37" max="39" width="9.00390625" style="1" customWidth="1"/>
    <col min="40" max="40" width="0" style="1" hidden="1" customWidth="1"/>
    <col min="41" max="16384" width="9.00390625" style="1" customWidth="1"/>
  </cols>
  <sheetData>
    <row r="1" spans="2:37" ht="24.75" customHeight="1">
      <c r="B1" s="9"/>
      <c r="C1" s="9"/>
      <c r="D1" s="9"/>
      <c r="E1" s="9"/>
      <c r="F1" s="9"/>
      <c r="G1" s="9"/>
      <c r="H1" s="9"/>
      <c r="I1" s="9"/>
      <c r="J1" s="65" t="s">
        <v>97</v>
      </c>
      <c r="K1" s="65"/>
      <c r="L1" s="65"/>
      <c r="M1" s="65"/>
      <c r="N1" s="65"/>
      <c r="O1" s="65"/>
      <c r="P1" s="65"/>
      <c r="Q1" s="65"/>
      <c r="R1" s="65"/>
      <c r="T1" s="64"/>
      <c r="U1" s="66" t="s">
        <v>56</v>
      </c>
      <c r="V1" s="146">
        <v>18</v>
      </c>
      <c r="W1" s="68" t="s">
        <v>57</v>
      </c>
      <c r="X1" s="146">
        <v>5</v>
      </c>
      <c r="Y1" s="65" t="s">
        <v>44</v>
      </c>
      <c r="Z1" s="65"/>
      <c r="AA1" s="65"/>
      <c r="AB1" s="65"/>
      <c r="AD1" s="16"/>
      <c r="AE1" s="18"/>
      <c r="AF1" s="16"/>
      <c r="AG1" s="16"/>
      <c r="AH1" s="16"/>
      <c r="AI1" s="16"/>
      <c r="AJ1" s="16"/>
      <c r="AK1" s="17"/>
    </row>
    <row r="2" spans="13:40" ht="24.75" customHeight="1" thickBot="1">
      <c r="M2" s="9"/>
      <c r="N2" s="9"/>
      <c r="O2" s="9"/>
      <c r="P2" s="9"/>
      <c r="Q2" s="9"/>
      <c r="R2" s="9"/>
      <c r="S2" s="9"/>
      <c r="T2" s="9"/>
      <c r="U2" s="9"/>
      <c r="V2" s="9"/>
      <c r="W2" s="9"/>
      <c r="AD2" s="16"/>
      <c r="AE2" s="16"/>
      <c r="AF2" s="16"/>
      <c r="AG2" s="16"/>
      <c r="AH2" s="16"/>
      <c r="AI2" s="16"/>
      <c r="AJ2" s="16"/>
      <c r="AN2" s="1" t="s">
        <v>98</v>
      </c>
    </row>
    <row r="3" spans="11:40" ht="24.75" customHeight="1" thickBot="1">
      <c r="K3" s="243" t="s">
        <v>111</v>
      </c>
      <c r="L3" s="244"/>
      <c r="M3" s="245"/>
      <c r="N3" s="241"/>
      <c r="O3" s="241"/>
      <c r="P3" s="242"/>
      <c r="Q3" s="229" t="s">
        <v>46</v>
      </c>
      <c r="R3" s="230"/>
      <c r="S3" s="231"/>
      <c r="T3" s="140">
        <f>IF($N$3=Q3,"○","")</f>
      </c>
      <c r="U3" s="223" t="s">
        <v>67</v>
      </c>
      <c r="V3" s="224"/>
      <c r="W3" s="225"/>
      <c r="X3" s="140">
        <f>IF($N$3=U3,"○","")</f>
      </c>
      <c r="Y3" s="223" t="s">
        <v>48</v>
      </c>
      <c r="Z3" s="224"/>
      <c r="AA3" s="225"/>
      <c r="AB3" s="141">
        <f>IF($N$3=Y3,"○","")</f>
      </c>
      <c r="AC3" s="220" t="s">
        <v>33</v>
      </c>
      <c r="AD3" s="221"/>
      <c r="AE3" s="222"/>
      <c r="AF3" s="209"/>
      <c r="AG3" s="209"/>
      <c r="AH3" s="209"/>
      <c r="AI3" s="209"/>
      <c r="AJ3" s="210"/>
      <c r="AN3" s="1" t="s">
        <v>46</v>
      </c>
    </row>
    <row r="4" spans="17:40" ht="24.75" customHeight="1" thickBot="1">
      <c r="Q4" s="232" t="s">
        <v>45</v>
      </c>
      <c r="R4" s="233"/>
      <c r="S4" s="234"/>
      <c r="T4" s="142">
        <f>IF($N$3=Q4,"○","")</f>
      </c>
      <c r="U4" s="226" t="s">
        <v>47</v>
      </c>
      <c r="V4" s="227"/>
      <c r="W4" s="228"/>
      <c r="X4" s="142">
        <f>IF($N$3=U4,"○","")</f>
      </c>
      <c r="Y4" s="226" t="s">
        <v>49</v>
      </c>
      <c r="Z4" s="227"/>
      <c r="AA4" s="228"/>
      <c r="AB4" s="143">
        <f>IF($N$3=Y4,"○","")</f>
      </c>
      <c r="AC4" s="215" t="s">
        <v>59</v>
      </c>
      <c r="AD4" s="216"/>
      <c r="AE4" s="217"/>
      <c r="AF4" s="211"/>
      <c r="AG4" s="211"/>
      <c r="AH4" s="211"/>
      <c r="AI4" s="211"/>
      <c r="AJ4" s="212"/>
      <c r="AN4" s="1" t="s">
        <v>45</v>
      </c>
    </row>
    <row r="5" spans="21:40" ht="24.75" customHeight="1" thickBot="1">
      <c r="U5" s="44" t="s">
        <v>65</v>
      </c>
      <c r="V5" s="44" t="s">
        <v>69</v>
      </c>
      <c r="W5" s="61"/>
      <c r="X5" s="198" t="s">
        <v>60</v>
      </c>
      <c r="Y5" s="198"/>
      <c r="Z5" s="61"/>
      <c r="AA5" s="1" t="s">
        <v>105</v>
      </c>
      <c r="AH5" s="213" t="s">
        <v>34</v>
      </c>
      <c r="AI5" s="214"/>
      <c r="AJ5" s="62"/>
      <c r="AN5" s="1" t="s">
        <v>116</v>
      </c>
    </row>
    <row r="6" spans="1:40" ht="24.75" customHeight="1" thickBot="1">
      <c r="A6" s="16"/>
      <c r="B6" s="16"/>
      <c r="C6" s="16" t="s">
        <v>110</v>
      </c>
      <c r="D6" s="10" t="s">
        <v>70</v>
      </c>
      <c r="E6" s="20">
        <f aca="true" t="shared" si="0" ref="E6:AI6">IF(AND(E9="",E10&gt;0),"注！","")</f>
      </c>
      <c r="F6" s="20">
        <f t="shared" si="0"/>
      </c>
      <c r="G6" s="20">
        <f t="shared" si="0"/>
      </c>
      <c r="H6" s="20">
        <f t="shared" si="0"/>
      </c>
      <c r="I6" s="20">
        <f t="shared" si="0"/>
      </c>
      <c r="J6" s="20">
        <f t="shared" si="0"/>
      </c>
      <c r="K6" s="20">
        <f t="shared" si="0"/>
      </c>
      <c r="L6" s="20">
        <f t="shared" si="0"/>
      </c>
      <c r="M6" s="20">
        <f t="shared" si="0"/>
      </c>
      <c r="N6" s="20">
        <f t="shared" si="0"/>
      </c>
      <c r="O6" s="20">
        <f t="shared" si="0"/>
      </c>
      <c r="P6" s="20">
        <f t="shared" si="0"/>
      </c>
      <c r="Q6" s="20">
        <f t="shared" si="0"/>
      </c>
      <c r="R6" s="20">
        <f t="shared" si="0"/>
      </c>
      <c r="S6" s="20">
        <f t="shared" si="0"/>
      </c>
      <c r="T6" s="20">
        <f t="shared" si="0"/>
      </c>
      <c r="U6" s="20">
        <f t="shared" si="0"/>
      </c>
      <c r="V6" s="20">
        <f t="shared" si="0"/>
      </c>
      <c r="W6" s="20">
        <f t="shared" si="0"/>
      </c>
      <c r="X6" s="20">
        <f t="shared" si="0"/>
      </c>
      <c r="Y6" s="20">
        <f t="shared" si="0"/>
      </c>
      <c r="Z6" s="20">
        <f t="shared" si="0"/>
      </c>
      <c r="AA6" s="20">
        <f t="shared" si="0"/>
      </c>
      <c r="AB6" s="20">
        <f t="shared" si="0"/>
      </c>
      <c r="AC6" s="20">
        <f t="shared" si="0"/>
      </c>
      <c r="AD6" s="20">
        <f t="shared" si="0"/>
      </c>
      <c r="AE6" s="20">
        <f t="shared" si="0"/>
      </c>
      <c r="AF6" s="20">
        <f t="shared" si="0"/>
      </c>
      <c r="AG6" s="20">
        <f t="shared" si="0"/>
      </c>
      <c r="AH6" s="20">
        <f t="shared" si="0"/>
      </c>
      <c r="AI6" s="20">
        <f t="shared" si="0"/>
      </c>
      <c r="AN6" s="1" t="s">
        <v>117</v>
      </c>
    </row>
    <row r="7" spans="1:40" ht="24.75" customHeight="1">
      <c r="A7" s="197" t="s">
        <v>40</v>
      </c>
      <c r="B7" s="198"/>
      <c r="C7" s="198"/>
      <c r="D7" s="27"/>
      <c r="E7" s="28" t="s">
        <v>1</v>
      </c>
      <c r="F7" s="28" t="s">
        <v>2</v>
      </c>
      <c r="G7" s="28" t="s">
        <v>3</v>
      </c>
      <c r="H7" s="28" t="s">
        <v>4</v>
      </c>
      <c r="I7" s="28" t="s">
        <v>5</v>
      </c>
      <c r="J7" s="28" t="s">
        <v>6</v>
      </c>
      <c r="K7" s="28" t="s">
        <v>7</v>
      </c>
      <c r="L7" s="28" t="s">
        <v>8</v>
      </c>
      <c r="M7" s="28" t="s">
        <v>9</v>
      </c>
      <c r="N7" s="28" t="s">
        <v>10</v>
      </c>
      <c r="O7" s="28" t="s">
        <v>11</v>
      </c>
      <c r="P7" s="28" t="s">
        <v>12</v>
      </c>
      <c r="Q7" s="28" t="s">
        <v>13</v>
      </c>
      <c r="R7" s="28" t="s">
        <v>14</v>
      </c>
      <c r="S7" s="28" t="s">
        <v>15</v>
      </c>
      <c r="T7" s="28" t="s">
        <v>16</v>
      </c>
      <c r="U7" s="28" t="s">
        <v>17</v>
      </c>
      <c r="V7" s="28" t="s">
        <v>18</v>
      </c>
      <c r="W7" s="28" t="s">
        <v>19</v>
      </c>
      <c r="X7" s="28" t="s">
        <v>20</v>
      </c>
      <c r="Y7" s="28" t="s">
        <v>21</v>
      </c>
      <c r="Z7" s="28" t="s">
        <v>22</v>
      </c>
      <c r="AA7" s="28" t="s">
        <v>23</v>
      </c>
      <c r="AB7" s="28" t="s">
        <v>24</v>
      </c>
      <c r="AC7" s="28" t="s">
        <v>25</v>
      </c>
      <c r="AD7" s="28" t="s">
        <v>26</v>
      </c>
      <c r="AE7" s="28" t="s">
        <v>27</v>
      </c>
      <c r="AF7" s="28" t="s">
        <v>28</v>
      </c>
      <c r="AG7" s="28" t="s">
        <v>29</v>
      </c>
      <c r="AH7" s="28" t="s">
        <v>30</v>
      </c>
      <c r="AI7" s="28" t="s">
        <v>31</v>
      </c>
      <c r="AJ7" s="235" t="s">
        <v>76</v>
      </c>
      <c r="AN7" s="1" t="s">
        <v>48</v>
      </c>
    </row>
    <row r="8" spans="1:40" ht="24.75" customHeight="1" thickBot="1">
      <c r="A8" s="199"/>
      <c r="B8" s="200"/>
      <c r="C8" s="200"/>
      <c r="D8" s="41" t="s">
        <v>39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236"/>
      <c r="AN8" s="1" t="s">
        <v>49</v>
      </c>
    </row>
    <row r="9" spans="1:36" ht="24.75" customHeight="1">
      <c r="A9" s="36" t="s">
        <v>96</v>
      </c>
      <c r="B9" s="23"/>
      <c r="C9" s="23"/>
      <c r="D9" s="8" t="s">
        <v>99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40">
        <f>COUNTIF(E9:AI9,"○")</f>
        <v>0</v>
      </c>
    </row>
    <row r="10" spans="1:36" ht="24.75" customHeight="1">
      <c r="A10" s="30" t="s">
        <v>0</v>
      </c>
      <c r="B10" s="19"/>
      <c r="C10" s="19"/>
      <c r="D10" s="7" t="s">
        <v>72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31">
        <f aca="true" t="shared" si="1" ref="AJ10:AJ16">SUM(E10:AI10)</f>
        <v>0</v>
      </c>
    </row>
    <row r="11" spans="1:36" ht="24.75" customHeight="1">
      <c r="A11" s="32"/>
      <c r="B11" s="201" t="s">
        <v>41</v>
      </c>
      <c r="C11" s="96" t="s">
        <v>83</v>
      </c>
      <c r="D11" s="13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33">
        <f t="shared" si="1"/>
        <v>0</v>
      </c>
    </row>
    <row r="12" spans="1:36" ht="24.75" customHeight="1">
      <c r="A12" s="32"/>
      <c r="B12" s="202"/>
      <c r="C12" s="100" t="s">
        <v>32</v>
      </c>
      <c r="D12" s="14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34">
        <f t="shared" si="1"/>
        <v>0</v>
      </c>
    </row>
    <row r="13" spans="1:36" ht="24.75" customHeight="1">
      <c r="A13" s="32"/>
      <c r="B13" s="202"/>
      <c r="C13" s="100" t="s">
        <v>84</v>
      </c>
      <c r="D13" s="14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34">
        <f t="shared" si="1"/>
        <v>0</v>
      </c>
    </row>
    <row r="14" spans="1:36" ht="24.75" customHeight="1">
      <c r="A14" s="32"/>
      <c r="B14" s="202"/>
      <c r="C14" s="11"/>
      <c r="D14" s="15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35">
        <f t="shared" si="1"/>
        <v>0</v>
      </c>
    </row>
    <row r="15" spans="1:36" ht="24.75" customHeight="1">
      <c r="A15" s="36"/>
      <c r="B15" s="203"/>
      <c r="C15" s="12" t="s">
        <v>42</v>
      </c>
      <c r="D15" s="5" t="s">
        <v>118</v>
      </c>
      <c r="E15" s="4">
        <f aca="true" t="shared" si="2" ref="E15:AI15">SUM(E11:E14)</f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">
        <f t="shared" si="2"/>
        <v>0</v>
      </c>
      <c r="Q15" s="4">
        <f t="shared" si="2"/>
        <v>0</v>
      </c>
      <c r="R15" s="4">
        <f t="shared" si="2"/>
        <v>0</v>
      </c>
      <c r="S15" s="4">
        <f t="shared" si="2"/>
        <v>0</v>
      </c>
      <c r="T15" s="4">
        <f t="shared" si="2"/>
        <v>0</v>
      </c>
      <c r="U15" s="4">
        <f t="shared" si="2"/>
        <v>0</v>
      </c>
      <c r="V15" s="4">
        <f t="shared" si="2"/>
        <v>0</v>
      </c>
      <c r="W15" s="4">
        <f t="shared" si="2"/>
        <v>0</v>
      </c>
      <c r="X15" s="4">
        <f t="shared" si="2"/>
        <v>0</v>
      </c>
      <c r="Y15" s="4">
        <f t="shared" si="2"/>
        <v>0</v>
      </c>
      <c r="Z15" s="4">
        <f t="shared" si="2"/>
        <v>0</v>
      </c>
      <c r="AA15" s="4">
        <f t="shared" si="2"/>
        <v>0</v>
      </c>
      <c r="AB15" s="4">
        <f t="shared" si="2"/>
        <v>0</v>
      </c>
      <c r="AC15" s="4">
        <f t="shared" si="2"/>
        <v>0</v>
      </c>
      <c r="AD15" s="4">
        <f t="shared" si="2"/>
        <v>0</v>
      </c>
      <c r="AE15" s="4">
        <f t="shared" si="2"/>
        <v>0</v>
      </c>
      <c r="AF15" s="4">
        <f t="shared" si="2"/>
        <v>0</v>
      </c>
      <c r="AG15" s="4">
        <f t="shared" si="2"/>
        <v>0</v>
      </c>
      <c r="AH15" s="4">
        <f t="shared" si="2"/>
        <v>0</v>
      </c>
      <c r="AI15" s="4">
        <f t="shared" si="2"/>
        <v>0</v>
      </c>
      <c r="AJ15" s="37">
        <f t="shared" si="1"/>
        <v>0</v>
      </c>
    </row>
    <row r="16" spans="1:36" ht="24.75" customHeight="1">
      <c r="A16" s="29" t="s">
        <v>79</v>
      </c>
      <c r="B16" s="3"/>
      <c r="C16" s="3"/>
      <c r="D16" s="6" t="s">
        <v>74</v>
      </c>
      <c r="E16" s="4">
        <f aca="true" t="shared" si="3" ref="E16:AI16">E10-E15</f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0</v>
      </c>
      <c r="J16" s="4">
        <f t="shared" si="3"/>
        <v>0</v>
      </c>
      <c r="K16" s="4">
        <f t="shared" si="3"/>
        <v>0</v>
      </c>
      <c r="L16" s="4">
        <f t="shared" si="3"/>
        <v>0</v>
      </c>
      <c r="M16" s="4">
        <f t="shared" si="3"/>
        <v>0</v>
      </c>
      <c r="N16" s="4">
        <f t="shared" si="3"/>
        <v>0</v>
      </c>
      <c r="O16" s="4">
        <f t="shared" si="3"/>
        <v>0</v>
      </c>
      <c r="P16" s="4">
        <f t="shared" si="3"/>
        <v>0</v>
      </c>
      <c r="Q16" s="4">
        <f t="shared" si="3"/>
        <v>0</v>
      </c>
      <c r="R16" s="4">
        <f t="shared" si="3"/>
        <v>0</v>
      </c>
      <c r="S16" s="4">
        <f t="shared" si="3"/>
        <v>0</v>
      </c>
      <c r="T16" s="4">
        <f t="shared" si="3"/>
        <v>0</v>
      </c>
      <c r="U16" s="4">
        <f t="shared" si="3"/>
        <v>0</v>
      </c>
      <c r="V16" s="4">
        <f t="shared" si="3"/>
        <v>0</v>
      </c>
      <c r="W16" s="4">
        <f t="shared" si="3"/>
        <v>0</v>
      </c>
      <c r="X16" s="4">
        <f t="shared" si="3"/>
        <v>0</v>
      </c>
      <c r="Y16" s="4">
        <f t="shared" si="3"/>
        <v>0</v>
      </c>
      <c r="Z16" s="4">
        <f t="shared" si="3"/>
        <v>0</v>
      </c>
      <c r="AA16" s="4">
        <f t="shared" si="3"/>
        <v>0</v>
      </c>
      <c r="AB16" s="4">
        <f t="shared" si="3"/>
        <v>0</v>
      </c>
      <c r="AC16" s="4">
        <f t="shared" si="3"/>
        <v>0</v>
      </c>
      <c r="AD16" s="4">
        <f t="shared" si="3"/>
        <v>0</v>
      </c>
      <c r="AE16" s="4">
        <f t="shared" si="3"/>
        <v>0</v>
      </c>
      <c r="AF16" s="4">
        <f t="shared" si="3"/>
        <v>0</v>
      </c>
      <c r="AG16" s="4">
        <f t="shared" si="3"/>
        <v>0</v>
      </c>
      <c r="AH16" s="4">
        <f t="shared" si="3"/>
        <v>0</v>
      </c>
      <c r="AI16" s="4">
        <f t="shared" si="3"/>
        <v>0</v>
      </c>
      <c r="AJ16" s="37">
        <f t="shared" si="1"/>
        <v>0</v>
      </c>
    </row>
    <row r="17" spans="1:36" ht="24.75" customHeight="1" thickBot="1">
      <c r="A17" s="144" t="s">
        <v>104</v>
      </c>
      <c r="B17" s="24"/>
      <c r="C17" s="24"/>
      <c r="D17" s="26" t="s">
        <v>119</v>
      </c>
      <c r="E17" s="38" t="str">
        <f aca="true" t="shared" si="4" ref="E17:AI17">IF(OR($T$3="○",$T$4="○",$X$3="○",$X$4="○",AND($AB$3="○",$AJ$5&lt;=50)),IF(E16&gt;$AJ$5*120/100,"○",""),IF(AND($AB$3="○",$AJ$5&gt;50),IF(E16&gt;($AJ$5+10+($AJ$5-50)*10/100),"○",""),IF(AND($AB$4="○",$AJ$5&gt;50),IF(E16&gt;($AJ$5+5+($AJ$5-50)*5/100),"○",""),IF(AND($AB$4="○",$AJ$5&lt;=50),IF(E16&gt;$AJ$5*110/100,"○",""),"E"))))</f>
        <v>E</v>
      </c>
      <c r="F17" s="38" t="str">
        <f t="shared" si="4"/>
        <v>E</v>
      </c>
      <c r="G17" s="38" t="str">
        <f t="shared" si="4"/>
        <v>E</v>
      </c>
      <c r="H17" s="38" t="str">
        <f t="shared" si="4"/>
        <v>E</v>
      </c>
      <c r="I17" s="38" t="str">
        <f t="shared" si="4"/>
        <v>E</v>
      </c>
      <c r="J17" s="38" t="str">
        <f t="shared" si="4"/>
        <v>E</v>
      </c>
      <c r="K17" s="38" t="str">
        <f t="shared" si="4"/>
        <v>E</v>
      </c>
      <c r="L17" s="38" t="str">
        <f t="shared" si="4"/>
        <v>E</v>
      </c>
      <c r="M17" s="38" t="str">
        <f t="shared" si="4"/>
        <v>E</v>
      </c>
      <c r="N17" s="38" t="str">
        <f t="shared" si="4"/>
        <v>E</v>
      </c>
      <c r="O17" s="38" t="str">
        <f t="shared" si="4"/>
        <v>E</v>
      </c>
      <c r="P17" s="38" t="str">
        <f t="shared" si="4"/>
        <v>E</v>
      </c>
      <c r="Q17" s="38" t="str">
        <f t="shared" si="4"/>
        <v>E</v>
      </c>
      <c r="R17" s="38" t="str">
        <f t="shared" si="4"/>
        <v>E</v>
      </c>
      <c r="S17" s="38" t="str">
        <f t="shared" si="4"/>
        <v>E</v>
      </c>
      <c r="T17" s="38" t="str">
        <f t="shared" si="4"/>
        <v>E</v>
      </c>
      <c r="U17" s="38" t="str">
        <f t="shared" si="4"/>
        <v>E</v>
      </c>
      <c r="V17" s="38" t="str">
        <f t="shared" si="4"/>
        <v>E</v>
      </c>
      <c r="W17" s="38" t="str">
        <f t="shared" si="4"/>
        <v>E</v>
      </c>
      <c r="X17" s="38" t="str">
        <f t="shared" si="4"/>
        <v>E</v>
      </c>
      <c r="Y17" s="38" t="str">
        <f t="shared" si="4"/>
        <v>E</v>
      </c>
      <c r="Z17" s="38" t="str">
        <f t="shared" si="4"/>
        <v>E</v>
      </c>
      <c r="AA17" s="38" t="str">
        <f t="shared" si="4"/>
        <v>E</v>
      </c>
      <c r="AB17" s="38" t="str">
        <f t="shared" si="4"/>
        <v>E</v>
      </c>
      <c r="AC17" s="38" t="str">
        <f t="shared" si="4"/>
        <v>E</v>
      </c>
      <c r="AD17" s="38" t="str">
        <f t="shared" si="4"/>
        <v>E</v>
      </c>
      <c r="AE17" s="38" t="str">
        <f t="shared" si="4"/>
        <v>E</v>
      </c>
      <c r="AF17" s="38" t="str">
        <f t="shared" si="4"/>
        <v>E</v>
      </c>
      <c r="AG17" s="38" t="str">
        <f t="shared" si="4"/>
        <v>E</v>
      </c>
      <c r="AH17" s="38" t="str">
        <f t="shared" si="4"/>
        <v>E</v>
      </c>
      <c r="AI17" s="38" t="str">
        <f t="shared" si="4"/>
        <v>E</v>
      </c>
      <c r="AJ17" s="39">
        <f>COUNTIF(E17:AI17,"○")</f>
        <v>0</v>
      </c>
    </row>
    <row r="18" spans="3:35" ht="24.75" customHeight="1" thickBot="1">
      <c r="C18" s="1" t="s">
        <v>87</v>
      </c>
      <c r="D18" s="133" t="s">
        <v>92</v>
      </c>
      <c r="E18" s="132">
        <f aca="true" t="shared" si="5" ref="E18:AI18">IF(E13&gt;$AJ$5*0.05,"超過","")</f>
      </c>
      <c r="F18" s="132">
        <f t="shared" si="5"/>
      </c>
      <c r="G18" s="132">
        <f t="shared" si="5"/>
      </c>
      <c r="H18" s="132">
        <f t="shared" si="5"/>
      </c>
      <c r="I18" s="132">
        <f t="shared" si="5"/>
      </c>
      <c r="J18" s="132">
        <f t="shared" si="5"/>
      </c>
      <c r="K18" s="132">
        <f t="shared" si="5"/>
      </c>
      <c r="L18" s="132">
        <f t="shared" si="5"/>
      </c>
      <c r="M18" s="132">
        <f t="shared" si="5"/>
      </c>
      <c r="N18" s="132">
        <f t="shared" si="5"/>
      </c>
      <c r="O18" s="132">
        <f t="shared" si="5"/>
      </c>
      <c r="P18" s="132">
        <f t="shared" si="5"/>
      </c>
      <c r="Q18" s="132">
        <f t="shared" si="5"/>
      </c>
      <c r="R18" s="132">
        <f t="shared" si="5"/>
      </c>
      <c r="S18" s="132">
        <f t="shared" si="5"/>
      </c>
      <c r="T18" s="132">
        <f t="shared" si="5"/>
      </c>
      <c r="U18" s="132">
        <f t="shared" si="5"/>
      </c>
      <c r="V18" s="132">
        <f t="shared" si="5"/>
      </c>
      <c r="W18" s="132">
        <f t="shared" si="5"/>
      </c>
      <c r="X18" s="132">
        <f t="shared" si="5"/>
      </c>
      <c r="Y18" s="132">
        <f t="shared" si="5"/>
      </c>
      <c r="Z18" s="132">
        <f t="shared" si="5"/>
      </c>
      <c r="AA18" s="132">
        <f t="shared" si="5"/>
      </c>
      <c r="AB18" s="132">
        <f t="shared" si="5"/>
      </c>
      <c r="AC18" s="132">
        <f t="shared" si="5"/>
      </c>
      <c r="AD18" s="132">
        <f t="shared" si="5"/>
      </c>
      <c r="AE18" s="132">
        <f t="shared" si="5"/>
      </c>
      <c r="AF18" s="132">
        <f t="shared" si="5"/>
      </c>
      <c r="AG18" s="132">
        <f t="shared" si="5"/>
      </c>
      <c r="AH18" s="132">
        <f t="shared" si="5"/>
      </c>
      <c r="AI18" s="132">
        <f t="shared" si="5"/>
      </c>
    </row>
    <row r="19" spans="1:36" ht="24.75" customHeight="1">
      <c r="A19" s="45" t="s">
        <v>35</v>
      </c>
      <c r="B19" s="46"/>
      <c r="C19" s="46" t="s">
        <v>103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AC19" s="204" t="s">
        <v>50</v>
      </c>
      <c r="AD19" s="205"/>
      <c r="AE19" s="205"/>
      <c r="AF19" s="205"/>
      <c r="AG19" s="205"/>
      <c r="AH19" s="205"/>
      <c r="AI19" s="206"/>
      <c r="AJ19" s="42">
        <f>IF(ISERROR(ROUNDUP(AJ16/AJ9,0)),0,ROUNDUP(AJ16/AJ9,0))</f>
        <v>0</v>
      </c>
    </row>
    <row r="20" spans="1:36" ht="24.75" customHeight="1" thickBot="1">
      <c r="A20" s="48" t="s">
        <v>36</v>
      </c>
      <c r="B20" s="17"/>
      <c r="C20" s="17" t="s">
        <v>112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49"/>
      <c r="AC20" s="246" t="s">
        <v>51</v>
      </c>
      <c r="AD20" s="247"/>
      <c r="AE20" s="247"/>
      <c r="AF20" s="247"/>
      <c r="AG20" s="247"/>
      <c r="AH20" s="247"/>
      <c r="AI20" s="248"/>
      <c r="AJ20" s="43">
        <f>IF(ISERROR(ROUNDUP(AJ19/$AJ$5,2)),0,ROUNDUP(AJ19/$AJ$5,2))</f>
        <v>0</v>
      </c>
    </row>
    <row r="21" spans="1:22" ht="24.75" customHeight="1" thickBot="1">
      <c r="A21" s="48" t="s">
        <v>37</v>
      </c>
      <c r="B21" s="17"/>
      <c r="C21" s="17" t="s">
        <v>68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49"/>
      <c r="V21" s="21" t="s">
        <v>55</v>
      </c>
    </row>
    <row r="22" spans="1:36" ht="24.75" customHeight="1" thickBot="1">
      <c r="A22" s="48"/>
      <c r="B22" s="17" t="s">
        <v>113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49"/>
      <c r="V22" s="171" t="s">
        <v>58</v>
      </c>
      <c r="W22" s="177"/>
      <c r="X22" s="177"/>
      <c r="Y22" s="177"/>
      <c r="Z22" s="177"/>
      <c r="AA22" s="177"/>
      <c r="AB22" s="134"/>
      <c r="AC22" s="175" t="s">
        <v>52</v>
      </c>
      <c r="AD22" s="172"/>
      <c r="AE22" s="175" t="s">
        <v>53</v>
      </c>
      <c r="AF22" s="172"/>
      <c r="AG22" s="178" t="s">
        <v>94</v>
      </c>
      <c r="AH22" s="179"/>
      <c r="AI22" s="207" t="s">
        <v>54</v>
      </c>
      <c r="AJ22" s="208"/>
    </row>
    <row r="23" spans="1:36" ht="24.75" customHeight="1">
      <c r="A23" s="48" t="s">
        <v>38</v>
      </c>
      <c r="B23" s="17"/>
      <c r="C23" s="17" t="s">
        <v>114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49"/>
      <c r="V23" s="136" t="s">
        <v>93</v>
      </c>
      <c r="W23" s="88"/>
      <c r="X23" s="88" t="s">
        <v>57</v>
      </c>
      <c r="Y23" s="88"/>
      <c r="Z23" s="139" t="s">
        <v>95</v>
      </c>
      <c r="AA23" s="139"/>
      <c r="AB23" s="72"/>
      <c r="AC23" s="191"/>
      <c r="AD23" s="192"/>
      <c r="AE23" s="191"/>
      <c r="AF23" s="192"/>
      <c r="AG23" s="191"/>
      <c r="AH23" s="192"/>
      <c r="AI23" s="239"/>
      <c r="AJ23" s="240"/>
    </row>
    <row r="24" spans="1:36" ht="24.75" customHeight="1">
      <c r="A24" s="48"/>
      <c r="B24" s="17" t="s">
        <v>89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49"/>
      <c r="V24" s="137" t="s">
        <v>93</v>
      </c>
      <c r="W24" s="113"/>
      <c r="X24" s="113" t="s">
        <v>57</v>
      </c>
      <c r="Y24" s="113"/>
      <c r="Z24" s="54" t="s">
        <v>95</v>
      </c>
      <c r="AA24" s="54"/>
      <c r="AB24" s="2"/>
      <c r="AC24" s="195"/>
      <c r="AD24" s="196"/>
      <c r="AE24" s="195"/>
      <c r="AF24" s="196"/>
      <c r="AG24" s="195"/>
      <c r="AH24" s="196"/>
      <c r="AI24" s="249"/>
      <c r="AJ24" s="250"/>
    </row>
    <row r="25" spans="1:36" ht="24.75" customHeight="1" thickBot="1">
      <c r="A25" s="48" t="s">
        <v>61</v>
      </c>
      <c r="B25" s="17"/>
      <c r="C25" s="17" t="s">
        <v>115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49"/>
      <c r="V25" s="138" t="s">
        <v>93</v>
      </c>
      <c r="W25" s="135"/>
      <c r="X25" s="135" t="s">
        <v>57</v>
      </c>
      <c r="Y25" s="135"/>
      <c r="Z25" s="55" t="s">
        <v>95</v>
      </c>
      <c r="AA25" s="55"/>
      <c r="AB25" s="25"/>
      <c r="AC25" s="173"/>
      <c r="AD25" s="174"/>
      <c r="AE25" s="173"/>
      <c r="AF25" s="174"/>
      <c r="AG25" s="173"/>
      <c r="AH25" s="174"/>
      <c r="AI25" s="218"/>
      <c r="AJ25" s="219"/>
    </row>
    <row r="26" spans="1:36" ht="24.75" customHeight="1" thickBot="1">
      <c r="A26" s="48"/>
      <c r="B26" s="17" t="s">
        <v>64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49"/>
      <c r="V26" s="171" t="s">
        <v>66</v>
      </c>
      <c r="W26" s="177"/>
      <c r="X26" s="177"/>
      <c r="Y26" s="177"/>
      <c r="Z26" s="177"/>
      <c r="AA26" s="177"/>
      <c r="AB26" s="134"/>
      <c r="AC26" s="193">
        <f>SUM(AC23:AD25)</f>
        <v>0</v>
      </c>
      <c r="AD26" s="194"/>
      <c r="AE26" s="193">
        <f>SUM(AE23:AF25)</f>
        <v>0</v>
      </c>
      <c r="AF26" s="194"/>
      <c r="AG26" s="193">
        <f>IF(ISERROR(ROUNDUP(AC26/AE26,0)),0,ROUNDUP(AC26/AE26,0))</f>
        <v>0</v>
      </c>
      <c r="AH26" s="194"/>
      <c r="AI26" s="237">
        <f>IF(ISERROR(ROUNDUP(AG26/$AJ$5,2)),0,ROUNDUP(AG26/$AJ$5,2))</f>
        <v>0</v>
      </c>
      <c r="AJ26" s="238"/>
    </row>
    <row r="27" spans="1:36" ht="24.75" customHeight="1">
      <c r="A27" s="48" t="s">
        <v>62</v>
      </c>
      <c r="B27" s="122"/>
      <c r="C27" s="122" t="s">
        <v>85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49"/>
      <c r="AJ27" s="22">
        <f>IF(AI26&gt;105%,"減算！","")</f>
      </c>
    </row>
    <row r="28" spans="1:36" ht="24.75" customHeight="1">
      <c r="A28" s="48"/>
      <c r="B28" s="17" t="s">
        <v>86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46"/>
      <c r="V28" s="46" t="s">
        <v>63</v>
      </c>
      <c r="W28" s="46" t="s">
        <v>90</v>
      </c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7"/>
    </row>
    <row r="29" spans="1:36" ht="24.75" customHeight="1">
      <c r="A29" s="50"/>
      <c r="B29" s="51" t="s">
        <v>88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 t="s">
        <v>91</v>
      </c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2"/>
    </row>
    <row r="30" spans="1:20" ht="24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</sheetData>
  <sheetProtection sheet="1" objects="1" scenarios="1"/>
  <mergeCells count="41">
    <mergeCell ref="A7:C8"/>
    <mergeCell ref="B11:B15"/>
    <mergeCell ref="AC19:AI19"/>
    <mergeCell ref="AI22:AJ22"/>
    <mergeCell ref="V22:AA22"/>
    <mergeCell ref="AC22:AD22"/>
    <mergeCell ref="AE22:AF22"/>
    <mergeCell ref="AF3:AJ3"/>
    <mergeCell ref="AF4:AJ4"/>
    <mergeCell ref="AH5:AI5"/>
    <mergeCell ref="AC25:AD25"/>
    <mergeCell ref="AE25:AF25"/>
    <mergeCell ref="AG25:AH25"/>
    <mergeCell ref="AC4:AE4"/>
    <mergeCell ref="AI25:AJ25"/>
    <mergeCell ref="AG22:AH22"/>
    <mergeCell ref="AC3:AE3"/>
    <mergeCell ref="U3:W3"/>
    <mergeCell ref="U4:W4"/>
    <mergeCell ref="Y3:AA3"/>
    <mergeCell ref="Q3:S3"/>
    <mergeCell ref="X5:Y5"/>
    <mergeCell ref="Q4:S4"/>
    <mergeCell ref="AJ7:AJ8"/>
    <mergeCell ref="AI26:AJ26"/>
    <mergeCell ref="AI23:AJ23"/>
    <mergeCell ref="V26:AA26"/>
    <mergeCell ref="AC23:AD23"/>
    <mergeCell ref="AE23:AF23"/>
    <mergeCell ref="AG23:AH23"/>
    <mergeCell ref="AC26:AD26"/>
    <mergeCell ref="AE26:AF26"/>
    <mergeCell ref="AG26:AH26"/>
    <mergeCell ref="N3:P3"/>
    <mergeCell ref="K3:M3"/>
    <mergeCell ref="AC20:AI20"/>
    <mergeCell ref="AI24:AJ24"/>
    <mergeCell ref="Y4:AA4"/>
    <mergeCell ref="AC24:AD24"/>
    <mergeCell ref="AE24:AF24"/>
    <mergeCell ref="AG24:AH24"/>
  </mergeCells>
  <dataValidations count="7">
    <dataValidation type="whole" allowBlank="1" showInputMessage="1" showErrorMessage="1" imeMode="off" sqref="E11:AI14">
      <formula1>0</formula1>
      <formula2>999</formula2>
    </dataValidation>
    <dataValidation showInputMessage="1" showErrorMessage="1" sqref="T3:T4 X3:X4 AB3:AB4"/>
    <dataValidation allowBlank="1" showInputMessage="1" showErrorMessage="1" imeMode="off" sqref="AF3:AJ3"/>
    <dataValidation type="list" allowBlank="1" showInputMessage="1" showErrorMessage="1" sqref="N3:P3">
      <formula1>$AN$3:$AN$8</formula1>
    </dataValidation>
    <dataValidation type="whole" allowBlank="1" showInputMessage="1" showErrorMessage="1" sqref="V1">
      <formula1>18</formula1>
      <formula2>21</formula2>
    </dataValidation>
    <dataValidation type="whole" allowBlank="1" showInputMessage="1" showErrorMessage="1" sqref="X1">
      <formula1>1</formula1>
      <formula2>12</formula2>
    </dataValidation>
    <dataValidation type="whole" allowBlank="1" showInputMessage="1" showErrorMessage="1" imeMode="off" sqref="E10:AI10">
      <formula1>0</formula1>
      <formula2>1000</formula2>
    </dataValidation>
  </dataValidations>
  <printOptions/>
  <pageMargins left="0.36" right="0.24" top="0.53" bottom="0.35" header="0.38" footer="0.28"/>
  <pageSetup horizontalDpi="600" verticalDpi="600" orientation="landscape" paperSize="9" scale="80" r:id="rId1"/>
  <headerFooter alignWithMargins="0">
    <oddHeader>&amp;R（様式５）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N30"/>
  <sheetViews>
    <sheetView showGridLines="0" zoomScale="75" zoomScaleNormal="75" workbookViewId="0" topLeftCell="A1">
      <selection activeCell="N3" sqref="N3:P3"/>
    </sheetView>
  </sheetViews>
  <sheetFormatPr defaultColWidth="9.00390625" defaultRowHeight="24.75" customHeight="1"/>
  <cols>
    <col min="1" max="2" width="2.625" style="1" customWidth="1"/>
    <col min="3" max="3" width="18.125" style="1" customWidth="1"/>
    <col min="4" max="35" width="4.625" style="1" customWidth="1"/>
    <col min="36" max="36" width="7.125" style="1" customWidth="1"/>
    <col min="37" max="39" width="9.00390625" style="1" customWidth="1"/>
    <col min="40" max="40" width="0" style="1" hidden="1" customWidth="1"/>
    <col min="41" max="16384" width="9.00390625" style="1" customWidth="1"/>
  </cols>
  <sheetData>
    <row r="1" spans="2:37" ht="24.75" customHeight="1">
      <c r="B1" s="9"/>
      <c r="C1" s="9"/>
      <c r="D1" s="9"/>
      <c r="E1" s="9"/>
      <c r="F1" s="9"/>
      <c r="G1" s="9"/>
      <c r="H1" s="9"/>
      <c r="I1" s="9"/>
      <c r="J1" s="65" t="s">
        <v>97</v>
      </c>
      <c r="K1" s="65"/>
      <c r="L1" s="65"/>
      <c r="M1" s="65"/>
      <c r="N1" s="65"/>
      <c r="O1" s="65"/>
      <c r="P1" s="65"/>
      <c r="Q1" s="65"/>
      <c r="R1" s="65"/>
      <c r="T1" s="64"/>
      <c r="U1" s="66" t="s">
        <v>56</v>
      </c>
      <c r="V1" s="146">
        <v>18</v>
      </c>
      <c r="W1" s="68" t="s">
        <v>57</v>
      </c>
      <c r="X1" s="146">
        <v>6</v>
      </c>
      <c r="Y1" s="65" t="s">
        <v>44</v>
      </c>
      <c r="Z1" s="65"/>
      <c r="AA1" s="65"/>
      <c r="AB1" s="65"/>
      <c r="AD1" s="16"/>
      <c r="AE1" s="18"/>
      <c r="AF1" s="16"/>
      <c r="AG1" s="16"/>
      <c r="AH1" s="16"/>
      <c r="AI1" s="16"/>
      <c r="AJ1" s="16"/>
      <c r="AK1" s="17"/>
    </row>
    <row r="2" spans="13:40" ht="24.75" customHeight="1" thickBot="1">
      <c r="M2" s="9"/>
      <c r="N2" s="9"/>
      <c r="O2" s="9"/>
      <c r="P2" s="9"/>
      <c r="Q2" s="9"/>
      <c r="R2" s="9"/>
      <c r="S2" s="9"/>
      <c r="T2" s="9"/>
      <c r="U2" s="9"/>
      <c r="V2" s="9"/>
      <c r="W2" s="9"/>
      <c r="AD2" s="16"/>
      <c r="AE2" s="16"/>
      <c r="AF2" s="16"/>
      <c r="AG2" s="16"/>
      <c r="AH2" s="16"/>
      <c r="AI2" s="16"/>
      <c r="AJ2" s="16"/>
      <c r="AN2" s="1" t="s">
        <v>98</v>
      </c>
    </row>
    <row r="3" spans="11:40" ht="24.75" customHeight="1" thickBot="1">
      <c r="K3" s="243" t="s">
        <v>111</v>
      </c>
      <c r="L3" s="244"/>
      <c r="M3" s="245"/>
      <c r="N3" s="241"/>
      <c r="O3" s="241"/>
      <c r="P3" s="242"/>
      <c r="Q3" s="229" t="s">
        <v>46</v>
      </c>
      <c r="R3" s="230"/>
      <c r="S3" s="231"/>
      <c r="T3" s="140">
        <f>IF($N$3=Q3,"○","")</f>
      </c>
      <c r="U3" s="223" t="s">
        <v>67</v>
      </c>
      <c r="V3" s="224"/>
      <c r="W3" s="225"/>
      <c r="X3" s="140">
        <f>IF($N$3=U3,"○","")</f>
      </c>
      <c r="Y3" s="223" t="s">
        <v>48</v>
      </c>
      <c r="Z3" s="224"/>
      <c r="AA3" s="225"/>
      <c r="AB3" s="141">
        <f>IF($N$3=Y3,"○","")</f>
      </c>
      <c r="AC3" s="220" t="s">
        <v>33</v>
      </c>
      <c r="AD3" s="221"/>
      <c r="AE3" s="222"/>
      <c r="AF3" s="209"/>
      <c r="AG3" s="209"/>
      <c r="AH3" s="209"/>
      <c r="AI3" s="209"/>
      <c r="AJ3" s="210"/>
      <c r="AN3" s="1" t="s">
        <v>46</v>
      </c>
    </row>
    <row r="4" spans="17:40" ht="24.75" customHeight="1" thickBot="1">
      <c r="Q4" s="232" t="s">
        <v>45</v>
      </c>
      <c r="R4" s="233"/>
      <c r="S4" s="234"/>
      <c r="T4" s="142">
        <f>IF($N$3=Q4,"○","")</f>
      </c>
      <c r="U4" s="226" t="s">
        <v>47</v>
      </c>
      <c r="V4" s="227"/>
      <c r="W4" s="228"/>
      <c r="X4" s="142">
        <f>IF($N$3=U4,"○","")</f>
      </c>
      <c r="Y4" s="226" t="s">
        <v>49</v>
      </c>
      <c r="Z4" s="227"/>
      <c r="AA4" s="228"/>
      <c r="AB4" s="143">
        <f>IF($N$3=Y4,"○","")</f>
      </c>
      <c r="AC4" s="215" t="s">
        <v>59</v>
      </c>
      <c r="AD4" s="216"/>
      <c r="AE4" s="217"/>
      <c r="AF4" s="211"/>
      <c r="AG4" s="211"/>
      <c r="AH4" s="211"/>
      <c r="AI4" s="211"/>
      <c r="AJ4" s="212"/>
      <c r="AN4" s="1" t="s">
        <v>45</v>
      </c>
    </row>
    <row r="5" spans="21:40" ht="24.75" customHeight="1" thickBot="1">
      <c r="U5" s="44" t="s">
        <v>65</v>
      </c>
      <c r="V5" s="44" t="s">
        <v>69</v>
      </c>
      <c r="W5" s="61"/>
      <c r="X5" s="198" t="s">
        <v>60</v>
      </c>
      <c r="Y5" s="198"/>
      <c r="Z5" s="61"/>
      <c r="AA5" s="1" t="s">
        <v>105</v>
      </c>
      <c r="AH5" s="213" t="s">
        <v>34</v>
      </c>
      <c r="AI5" s="214"/>
      <c r="AJ5" s="62"/>
      <c r="AN5" s="1" t="s">
        <v>116</v>
      </c>
    </row>
    <row r="6" spans="1:40" ht="24.75" customHeight="1" thickBot="1">
      <c r="A6" s="16"/>
      <c r="B6" s="16"/>
      <c r="C6" s="16" t="s">
        <v>110</v>
      </c>
      <c r="D6" s="10" t="s">
        <v>70</v>
      </c>
      <c r="E6" s="20">
        <f aca="true" t="shared" si="0" ref="E6:AI6">IF(AND(E9="",E10&gt;0),"注！","")</f>
      </c>
      <c r="F6" s="20">
        <f t="shared" si="0"/>
      </c>
      <c r="G6" s="20">
        <f t="shared" si="0"/>
      </c>
      <c r="H6" s="20">
        <f t="shared" si="0"/>
      </c>
      <c r="I6" s="20">
        <f t="shared" si="0"/>
      </c>
      <c r="J6" s="20">
        <f t="shared" si="0"/>
      </c>
      <c r="K6" s="20">
        <f t="shared" si="0"/>
      </c>
      <c r="L6" s="20">
        <f t="shared" si="0"/>
      </c>
      <c r="M6" s="20">
        <f t="shared" si="0"/>
      </c>
      <c r="N6" s="20">
        <f t="shared" si="0"/>
      </c>
      <c r="O6" s="20">
        <f t="shared" si="0"/>
      </c>
      <c r="P6" s="20">
        <f t="shared" si="0"/>
      </c>
      <c r="Q6" s="20">
        <f t="shared" si="0"/>
      </c>
      <c r="R6" s="20">
        <f t="shared" si="0"/>
      </c>
      <c r="S6" s="20">
        <f t="shared" si="0"/>
      </c>
      <c r="T6" s="20">
        <f t="shared" si="0"/>
      </c>
      <c r="U6" s="20">
        <f t="shared" si="0"/>
      </c>
      <c r="V6" s="20">
        <f t="shared" si="0"/>
      </c>
      <c r="W6" s="20">
        <f t="shared" si="0"/>
      </c>
      <c r="X6" s="20">
        <f t="shared" si="0"/>
      </c>
      <c r="Y6" s="20">
        <f t="shared" si="0"/>
      </c>
      <c r="Z6" s="20">
        <f t="shared" si="0"/>
      </c>
      <c r="AA6" s="20">
        <f t="shared" si="0"/>
      </c>
      <c r="AB6" s="20">
        <f t="shared" si="0"/>
      </c>
      <c r="AC6" s="20">
        <f t="shared" si="0"/>
      </c>
      <c r="AD6" s="20">
        <f t="shared" si="0"/>
      </c>
      <c r="AE6" s="20">
        <f t="shared" si="0"/>
      </c>
      <c r="AF6" s="20">
        <f t="shared" si="0"/>
      </c>
      <c r="AG6" s="20">
        <f t="shared" si="0"/>
      </c>
      <c r="AH6" s="20">
        <f t="shared" si="0"/>
      </c>
      <c r="AI6" s="20">
        <f t="shared" si="0"/>
      </c>
      <c r="AN6" s="1" t="s">
        <v>117</v>
      </c>
    </row>
    <row r="7" spans="1:40" ht="24.75" customHeight="1">
      <c r="A7" s="197" t="s">
        <v>40</v>
      </c>
      <c r="B7" s="198"/>
      <c r="C7" s="198"/>
      <c r="D7" s="27"/>
      <c r="E7" s="28" t="s">
        <v>1</v>
      </c>
      <c r="F7" s="28" t="s">
        <v>2</v>
      </c>
      <c r="G7" s="28" t="s">
        <v>3</v>
      </c>
      <c r="H7" s="28" t="s">
        <v>4</v>
      </c>
      <c r="I7" s="28" t="s">
        <v>5</v>
      </c>
      <c r="J7" s="28" t="s">
        <v>6</v>
      </c>
      <c r="K7" s="28" t="s">
        <v>7</v>
      </c>
      <c r="L7" s="28" t="s">
        <v>8</v>
      </c>
      <c r="M7" s="28" t="s">
        <v>9</v>
      </c>
      <c r="N7" s="28" t="s">
        <v>10</v>
      </c>
      <c r="O7" s="28" t="s">
        <v>11</v>
      </c>
      <c r="P7" s="28" t="s">
        <v>12</v>
      </c>
      <c r="Q7" s="28" t="s">
        <v>13</v>
      </c>
      <c r="R7" s="28" t="s">
        <v>14</v>
      </c>
      <c r="S7" s="28" t="s">
        <v>15</v>
      </c>
      <c r="T7" s="28" t="s">
        <v>16</v>
      </c>
      <c r="U7" s="28" t="s">
        <v>17</v>
      </c>
      <c r="V7" s="28" t="s">
        <v>18</v>
      </c>
      <c r="W7" s="28" t="s">
        <v>19</v>
      </c>
      <c r="X7" s="28" t="s">
        <v>20</v>
      </c>
      <c r="Y7" s="28" t="s">
        <v>21</v>
      </c>
      <c r="Z7" s="28" t="s">
        <v>22</v>
      </c>
      <c r="AA7" s="28" t="s">
        <v>23</v>
      </c>
      <c r="AB7" s="28" t="s">
        <v>24</v>
      </c>
      <c r="AC7" s="28" t="s">
        <v>25</v>
      </c>
      <c r="AD7" s="28" t="s">
        <v>26</v>
      </c>
      <c r="AE7" s="28" t="s">
        <v>27</v>
      </c>
      <c r="AF7" s="28" t="s">
        <v>28</v>
      </c>
      <c r="AG7" s="28" t="s">
        <v>29</v>
      </c>
      <c r="AH7" s="28" t="s">
        <v>30</v>
      </c>
      <c r="AI7" s="28" t="s">
        <v>31</v>
      </c>
      <c r="AJ7" s="235" t="s">
        <v>76</v>
      </c>
      <c r="AN7" s="1" t="s">
        <v>48</v>
      </c>
    </row>
    <row r="8" spans="1:40" ht="24.75" customHeight="1" thickBot="1">
      <c r="A8" s="199"/>
      <c r="B8" s="200"/>
      <c r="C8" s="200"/>
      <c r="D8" s="41" t="s">
        <v>39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236"/>
      <c r="AN8" s="1" t="s">
        <v>49</v>
      </c>
    </row>
    <row r="9" spans="1:36" ht="24.75" customHeight="1">
      <c r="A9" s="36" t="s">
        <v>96</v>
      </c>
      <c r="B9" s="23"/>
      <c r="C9" s="23"/>
      <c r="D9" s="8" t="s">
        <v>99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40">
        <f>COUNTIF(E9:AI9,"○")</f>
        <v>0</v>
      </c>
    </row>
    <row r="10" spans="1:36" ht="24.75" customHeight="1">
      <c r="A10" s="30" t="s">
        <v>0</v>
      </c>
      <c r="B10" s="19"/>
      <c r="C10" s="19"/>
      <c r="D10" s="7" t="s">
        <v>72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31">
        <f aca="true" t="shared" si="1" ref="AJ10:AJ16">SUM(E10:AI10)</f>
        <v>0</v>
      </c>
    </row>
    <row r="11" spans="1:36" ht="24.75" customHeight="1">
      <c r="A11" s="32"/>
      <c r="B11" s="201" t="s">
        <v>41</v>
      </c>
      <c r="C11" s="96" t="s">
        <v>83</v>
      </c>
      <c r="D11" s="13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33">
        <f t="shared" si="1"/>
        <v>0</v>
      </c>
    </row>
    <row r="12" spans="1:36" ht="24.75" customHeight="1">
      <c r="A12" s="32"/>
      <c r="B12" s="202"/>
      <c r="C12" s="100" t="s">
        <v>32</v>
      </c>
      <c r="D12" s="14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34">
        <f t="shared" si="1"/>
        <v>0</v>
      </c>
    </row>
    <row r="13" spans="1:36" ht="24.75" customHeight="1">
      <c r="A13" s="32"/>
      <c r="B13" s="202"/>
      <c r="C13" s="100" t="s">
        <v>84</v>
      </c>
      <c r="D13" s="14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34">
        <f t="shared" si="1"/>
        <v>0</v>
      </c>
    </row>
    <row r="14" spans="1:36" ht="24.75" customHeight="1">
      <c r="A14" s="32"/>
      <c r="B14" s="202"/>
      <c r="C14" s="11"/>
      <c r="D14" s="15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35">
        <f t="shared" si="1"/>
        <v>0</v>
      </c>
    </row>
    <row r="15" spans="1:36" ht="24.75" customHeight="1">
      <c r="A15" s="36"/>
      <c r="B15" s="203"/>
      <c r="C15" s="12" t="s">
        <v>42</v>
      </c>
      <c r="D15" s="5" t="s">
        <v>43</v>
      </c>
      <c r="E15" s="4">
        <f aca="true" t="shared" si="2" ref="E15:AI15">SUM(E11:E14)</f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">
        <f t="shared" si="2"/>
        <v>0</v>
      </c>
      <c r="Q15" s="4">
        <f t="shared" si="2"/>
        <v>0</v>
      </c>
      <c r="R15" s="4">
        <f t="shared" si="2"/>
        <v>0</v>
      </c>
      <c r="S15" s="4">
        <f t="shared" si="2"/>
        <v>0</v>
      </c>
      <c r="T15" s="4">
        <f t="shared" si="2"/>
        <v>0</v>
      </c>
      <c r="U15" s="4">
        <f t="shared" si="2"/>
        <v>0</v>
      </c>
      <c r="V15" s="4">
        <f t="shared" si="2"/>
        <v>0</v>
      </c>
      <c r="W15" s="4">
        <f t="shared" si="2"/>
        <v>0</v>
      </c>
      <c r="X15" s="4">
        <f t="shared" si="2"/>
        <v>0</v>
      </c>
      <c r="Y15" s="4">
        <f t="shared" si="2"/>
        <v>0</v>
      </c>
      <c r="Z15" s="4">
        <f t="shared" si="2"/>
        <v>0</v>
      </c>
      <c r="AA15" s="4">
        <f t="shared" si="2"/>
        <v>0</v>
      </c>
      <c r="AB15" s="4">
        <f t="shared" si="2"/>
        <v>0</v>
      </c>
      <c r="AC15" s="4">
        <f t="shared" si="2"/>
        <v>0</v>
      </c>
      <c r="AD15" s="4">
        <f t="shared" si="2"/>
        <v>0</v>
      </c>
      <c r="AE15" s="4">
        <f t="shared" si="2"/>
        <v>0</v>
      </c>
      <c r="AF15" s="4">
        <f t="shared" si="2"/>
        <v>0</v>
      </c>
      <c r="AG15" s="4">
        <f t="shared" si="2"/>
        <v>0</v>
      </c>
      <c r="AH15" s="4">
        <f t="shared" si="2"/>
        <v>0</v>
      </c>
      <c r="AI15" s="4">
        <f t="shared" si="2"/>
        <v>0</v>
      </c>
      <c r="AJ15" s="37">
        <f t="shared" si="1"/>
        <v>0</v>
      </c>
    </row>
    <row r="16" spans="1:36" ht="24.75" customHeight="1">
      <c r="A16" s="29" t="s">
        <v>79</v>
      </c>
      <c r="B16" s="3"/>
      <c r="C16" s="3"/>
      <c r="D16" s="6" t="s">
        <v>74</v>
      </c>
      <c r="E16" s="4">
        <f aca="true" t="shared" si="3" ref="E16:AI16">E10-E15</f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0</v>
      </c>
      <c r="J16" s="4">
        <f t="shared" si="3"/>
        <v>0</v>
      </c>
      <c r="K16" s="4">
        <f t="shared" si="3"/>
        <v>0</v>
      </c>
      <c r="L16" s="4">
        <f t="shared" si="3"/>
        <v>0</v>
      </c>
      <c r="M16" s="4">
        <f t="shared" si="3"/>
        <v>0</v>
      </c>
      <c r="N16" s="4">
        <f t="shared" si="3"/>
        <v>0</v>
      </c>
      <c r="O16" s="4">
        <f t="shared" si="3"/>
        <v>0</v>
      </c>
      <c r="P16" s="4">
        <f t="shared" si="3"/>
        <v>0</v>
      </c>
      <c r="Q16" s="4">
        <f t="shared" si="3"/>
        <v>0</v>
      </c>
      <c r="R16" s="4">
        <f t="shared" si="3"/>
        <v>0</v>
      </c>
      <c r="S16" s="4">
        <f t="shared" si="3"/>
        <v>0</v>
      </c>
      <c r="T16" s="4">
        <f t="shared" si="3"/>
        <v>0</v>
      </c>
      <c r="U16" s="4">
        <f t="shared" si="3"/>
        <v>0</v>
      </c>
      <c r="V16" s="4">
        <f t="shared" si="3"/>
        <v>0</v>
      </c>
      <c r="W16" s="4">
        <f t="shared" si="3"/>
        <v>0</v>
      </c>
      <c r="X16" s="4">
        <f t="shared" si="3"/>
        <v>0</v>
      </c>
      <c r="Y16" s="4">
        <f t="shared" si="3"/>
        <v>0</v>
      </c>
      <c r="Z16" s="4">
        <f t="shared" si="3"/>
        <v>0</v>
      </c>
      <c r="AA16" s="4">
        <f t="shared" si="3"/>
        <v>0</v>
      </c>
      <c r="AB16" s="4">
        <f t="shared" si="3"/>
        <v>0</v>
      </c>
      <c r="AC16" s="4">
        <f t="shared" si="3"/>
        <v>0</v>
      </c>
      <c r="AD16" s="4">
        <f t="shared" si="3"/>
        <v>0</v>
      </c>
      <c r="AE16" s="4">
        <f t="shared" si="3"/>
        <v>0</v>
      </c>
      <c r="AF16" s="4">
        <f t="shared" si="3"/>
        <v>0</v>
      </c>
      <c r="AG16" s="4">
        <f t="shared" si="3"/>
        <v>0</v>
      </c>
      <c r="AH16" s="4">
        <f t="shared" si="3"/>
        <v>0</v>
      </c>
      <c r="AI16" s="4">
        <f t="shared" si="3"/>
        <v>0</v>
      </c>
      <c r="AJ16" s="37">
        <f t="shared" si="1"/>
        <v>0</v>
      </c>
    </row>
    <row r="17" spans="1:36" ht="24.75" customHeight="1" thickBot="1">
      <c r="A17" s="144" t="s">
        <v>104</v>
      </c>
      <c r="B17" s="24"/>
      <c r="C17" s="24"/>
      <c r="D17" s="26" t="s">
        <v>119</v>
      </c>
      <c r="E17" s="38" t="str">
        <f aca="true" t="shared" si="4" ref="E17:AI17">IF(OR($T$3="○",$T$4="○",$X$3="○",$X$4="○",AND($AB$3="○",$AJ$5&lt;=50)),IF(E16&gt;$AJ$5*120/100,"○",""),IF(AND($AB$3="○",$AJ$5&gt;50),IF(E16&gt;($AJ$5+10+($AJ$5-50)*10/100),"○",""),IF(AND($AB$4="○",$AJ$5&gt;50),IF(E16&gt;($AJ$5+5+($AJ$5-50)*5/100),"○",""),IF(AND($AB$4="○",$AJ$5&lt;=50),IF(E16&gt;$AJ$5*110/100,"○",""),"E"))))</f>
        <v>E</v>
      </c>
      <c r="F17" s="38" t="str">
        <f t="shared" si="4"/>
        <v>E</v>
      </c>
      <c r="G17" s="38" t="str">
        <f t="shared" si="4"/>
        <v>E</v>
      </c>
      <c r="H17" s="38" t="str">
        <f t="shared" si="4"/>
        <v>E</v>
      </c>
      <c r="I17" s="38" t="str">
        <f t="shared" si="4"/>
        <v>E</v>
      </c>
      <c r="J17" s="38" t="str">
        <f t="shared" si="4"/>
        <v>E</v>
      </c>
      <c r="K17" s="38" t="str">
        <f t="shared" si="4"/>
        <v>E</v>
      </c>
      <c r="L17" s="38" t="str">
        <f t="shared" si="4"/>
        <v>E</v>
      </c>
      <c r="M17" s="38" t="str">
        <f t="shared" si="4"/>
        <v>E</v>
      </c>
      <c r="N17" s="38" t="str">
        <f t="shared" si="4"/>
        <v>E</v>
      </c>
      <c r="O17" s="38" t="str">
        <f t="shared" si="4"/>
        <v>E</v>
      </c>
      <c r="P17" s="38" t="str">
        <f t="shared" si="4"/>
        <v>E</v>
      </c>
      <c r="Q17" s="38" t="str">
        <f t="shared" si="4"/>
        <v>E</v>
      </c>
      <c r="R17" s="38" t="str">
        <f t="shared" si="4"/>
        <v>E</v>
      </c>
      <c r="S17" s="38" t="str">
        <f t="shared" si="4"/>
        <v>E</v>
      </c>
      <c r="T17" s="38" t="str">
        <f t="shared" si="4"/>
        <v>E</v>
      </c>
      <c r="U17" s="38" t="str">
        <f t="shared" si="4"/>
        <v>E</v>
      </c>
      <c r="V17" s="38" t="str">
        <f t="shared" si="4"/>
        <v>E</v>
      </c>
      <c r="W17" s="38" t="str">
        <f t="shared" si="4"/>
        <v>E</v>
      </c>
      <c r="X17" s="38" t="str">
        <f t="shared" si="4"/>
        <v>E</v>
      </c>
      <c r="Y17" s="38" t="str">
        <f t="shared" si="4"/>
        <v>E</v>
      </c>
      <c r="Z17" s="38" t="str">
        <f t="shared" si="4"/>
        <v>E</v>
      </c>
      <c r="AA17" s="38" t="str">
        <f t="shared" si="4"/>
        <v>E</v>
      </c>
      <c r="AB17" s="38" t="str">
        <f t="shared" si="4"/>
        <v>E</v>
      </c>
      <c r="AC17" s="38" t="str">
        <f t="shared" si="4"/>
        <v>E</v>
      </c>
      <c r="AD17" s="38" t="str">
        <f t="shared" si="4"/>
        <v>E</v>
      </c>
      <c r="AE17" s="38" t="str">
        <f t="shared" si="4"/>
        <v>E</v>
      </c>
      <c r="AF17" s="38" t="str">
        <f t="shared" si="4"/>
        <v>E</v>
      </c>
      <c r="AG17" s="38" t="str">
        <f t="shared" si="4"/>
        <v>E</v>
      </c>
      <c r="AH17" s="38" t="str">
        <f t="shared" si="4"/>
        <v>E</v>
      </c>
      <c r="AI17" s="38" t="str">
        <f t="shared" si="4"/>
        <v>E</v>
      </c>
      <c r="AJ17" s="39">
        <f>COUNTIF(E17:AI17,"○")</f>
        <v>0</v>
      </c>
    </row>
    <row r="18" spans="3:35" ht="24.75" customHeight="1" thickBot="1">
      <c r="C18" s="1" t="s">
        <v>87</v>
      </c>
      <c r="D18" s="133" t="s">
        <v>92</v>
      </c>
      <c r="E18" s="132">
        <f aca="true" t="shared" si="5" ref="E18:AI18">IF(E13&gt;$AJ$5*0.05,"超過","")</f>
      </c>
      <c r="F18" s="132">
        <f t="shared" si="5"/>
      </c>
      <c r="G18" s="132">
        <f t="shared" si="5"/>
      </c>
      <c r="H18" s="132">
        <f t="shared" si="5"/>
      </c>
      <c r="I18" s="132">
        <f t="shared" si="5"/>
      </c>
      <c r="J18" s="132">
        <f t="shared" si="5"/>
      </c>
      <c r="K18" s="132">
        <f t="shared" si="5"/>
      </c>
      <c r="L18" s="132">
        <f t="shared" si="5"/>
      </c>
      <c r="M18" s="132">
        <f t="shared" si="5"/>
      </c>
      <c r="N18" s="132">
        <f t="shared" si="5"/>
      </c>
      <c r="O18" s="132">
        <f t="shared" si="5"/>
      </c>
      <c r="P18" s="132">
        <f t="shared" si="5"/>
      </c>
      <c r="Q18" s="132">
        <f t="shared" si="5"/>
      </c>
      <c r="R18" s="132">
        <f t="shared" si="5"/>
      </c>
      <c r="S18" s="132">
        <f t="shared" si="5"/>
      </c>
      <c r="T18" s="132">
        <f t="shared" si="5"/>
      </c>
      <c r="U18" s="132">
        <f t="shared" si="5"/>
      </c>
      <c r="V18" s="132">
        <f t="shared" si="5"/>
      </c>
      <c r="W18" s="132">
        <f t="shared" si="5"/>
      </c>
      <c r="X18" s="132">
        <f t="shared" si="5"/>
      </c>
      <c r="Y18" s="132">
        <f t="shared" si="5"/>
      </c>
      <c r="Z18" s="132">
        <f t="shared" si="5"/>
      </c>
      <c r="AA18" s="132">
        <f t="shared" si="5"/>
      </c>
      <c r="AB18" s="132">
        <f t="shared" si="5"/>
      </c>
      <c r="AC18" s="132">
        <f t="shared" si="5"/>
      </c>
      <c r="AD18" s="132">
        <f t="shared" si="5"/>
      </c>
      <c r="AE18" s="132">
        <f t="shared" si="5"/>
      </c>
      <c r="AF18" s="132">
        <f t="shared" si="5"/>
      </c>
      <c r="AG18" s="132">
        <f t="shared" si="5"/>
      </c>
      <c r="AH18" s="132">
        <f t="shared" si="5"/>
      </c>
      <c r="AI18" s="132">
        <f t="shared" si="5"/>
      </c>
    </row>
    <row r="19" spans="1:36" ht="24.75" customHeight="1">
      <c r="A19" s="45" t="s">
        <v>35</v>
      </c>
      <c r="B19" s="46"/>
      <c r="C19" s="46" t="s">
        <v>103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AC19" s="204" t="s">
        <v>50</v>
      </c>
      <c r="AD19" s="205"/>
      <c r="AE19" s="205"/>
      <c r="AF19" s="205"/>
      <c r="AG19" s="205"/>
      <c r="AH19" s="205"/>
      <c r="AI19" s="206"/>
      <c r="AJ19" s="42">
        <f>IF(ISERROR(ROUNDUP(AJ16/AJ9,0)),0,ROUNDUP(AJ16/AJ9,0))</f>
        <v>0</v>
      </c>
    </row>
    <row r="20" spans="1:36" ht="24.75" customHeight="1" thickBot="1">
      <c r="A20" s="48" t="s">
        <v>36</v>
      </c>
      <c r="B20" s="17"/>
      <c r="C20" s="17" t="s">
        <v>112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49"/>
      <c r="AC20" s="246" t="s">
        <v>51</v>
      </c>
      <c r="AD20" s="247"/>
      <c r="AE20" s="247"/>
      <c r="AF20" s="247"/>
      <c r="AG20" s="247"/>
      <c r="AH20" s="247"/>
      <c r="AI20" s="248"/>
      <c r="AJ20" s="43">
        <f>IF(ISERROR(ROUNDUP(AJ19/$AJ$5,2)),0,ROUNDUP(AJ19/$AJ$5,2))</f>
        <v>0</v>
      </c>
    </row>
    <row r="21" spans="1:22" ht="24.75" customHeight="1" thickBot="1">
      <c r="A21" s="48" t="s">
        <v>37</v>
      </c>
      <c r="B21" s="17"/>
      <c r="C21" s="17" t="s">
        <v>68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49"/>
      <c r="V21" s="21" t="s">
        <v>55</v>
      </c>
    </row>
    <row r="22" spans="1:36" ht="24.75" customHeight="1" thickBot="1">
      <c r="A22" s="48"/>
      <c r="B22" s="17" t="s">
        <v>113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49"/>
      <c r="V22" s="171" t="s">
        <v>58</v>
      </c>
      <c r="W22" s="177"/>
      <c r="X22" s="177"/>
      <c r="Y22" s="177"/>
      <c r="Z22" s="177"/>
      <c r="AA22" s="177"/>
      <c r="AB22" s="134"/>
      <c r="AC22" s="175" t="s">
        <v>52</v>
      </c>
      <c r="AD22" s="172"/>
      <c r="AE22" s="175" t="s">
        <v>53</v>
      </c>
      <c r="AF22" s="172"/>
      <c r="AG22" s="178" t="s">
        <v>94</v>
      </c>
      <c r="AH22" s="179"/>
      <c r="AI22" s="207" t="s">
        <v>54</v>
      </c>
      <c r="AJ22" s="208"/>
    </row>
    <row r="23" spans="1:36" ht="24.75" customHeight="1">
      <c r="A23" s="48" t="s">
        <v>38</v>
      </c>
      <c r="B23" s="17"/>
      <c r="C23" s="17" t="s">
        <v>114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49"/>
      <c r="V23" s="136" t="s">
        <v>93</v>
      </c>
      <c r="W23" s="88"/>
      <c r="X23" s="88" t="s">
        <v>57</v>
      </c>
      <c r="Y23" s="88"/>
      <c r="Z23" s="139" t="s">
        <v>95</v>
      </c>
      <c r="AA23" s="139"/>
      <c r="AB23" s="72"/>
      <c r="AC23" s="191"/>
      <c r="AD23" s="192"/>
      <c r="AE23" s="191"/>
      <c r="AF23" s="192"/>
      <c r="AG23" s="191"/>
      <c r="AH23" s="192"/>
      <c r="AI23" s="239"/>
      <c r="AJ23" s="240"/>
    </row>
    <row r="24" spans="1:36" ht="24.75" customHeight="1">
      <c r="A24" s="48"/>
      <c r="B24" s="17" t="s">
        <v>89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49"/>
      <c r="V24" s="137" t="s">
        <v>93</v>
      </c>
      <c r="W24" s="113"/>
      <c r="X24" s="113" t="s">
        <v>57</v>
      </c>
      <c r="Y24" s="113"/>
      <c r="Z24" s="54" t="s">
        <v>95</v>
      </c>
      <c r="AA24" s="54"/>
      <c r="AB24" s="2"/>
      <c r="AC24" s="195"/>
      <c r="AD24" s="196"/>
      <c r="AE24" s="195"/>
      <c r="AF24" s="196"/>
      <c r="AG24" s="195"/>
      <c r="AH24" s="196"/>
      <c r="AI24" s="249"/>
      <c r="AJ24" s="250"/>
    </row>
    <row r="25" spans="1:36" ht="24.75" customHeight="1" thickBot="1">
      <c r="A25" s="48" t="s">
        <v>61</v>
      </c>
      <c r="B25" s="17"/>
      <c r="C25" s="17" t="s">
        <v>115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49"/>
      <c r="V25" s="138" t="s">
        <v>93</v>
      </c>
      <c r="W25" s="135"/>
      <c r="X25" s="135" t="s">
        <v>57</v>
      </c>
      <c r="Y25" s="135"/>
      <c r="Z25" s="55" t="s">
        <v>95</v>
      </c>
      <c r="AA25" s="55"/>
      <c r="AB25" s="25"/>
      <c r="AC25" s="173"/>
      <c r="AD25" s="174"/>
      <c r="AE25" s="173"/>
      <c r="AF25" s="174"/>
      <c r="AG25" s="173"/>
      <c r="AH25" s="174"/>
      <c r="AI25" s="218"/>
      <c r="AJ25" s="219"/>
    </row>
    <row r="26" spans="1:36" ht="24.75" customHeight="1" thickBot="1">
      <c r="A26" s="48"/>
      <c r="B26" s="17" t="s">
        <v>64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49"/>
      <c r="V26" s="171" t="s">
        <v>66</v>
      </c>
      <c r="W26" s="177"/>
      <c r="X26" s="177"/>
      <c r="Y26" s="177"/>
      <c r="Z26" s="177"/>
      <c r="AA26" s="177"/>
      <c r="AB26" s="134"/>
      <c r="AC26" s="193">
        <f>SUM(AC23:AD25)</f>
        <v>0</v>
      </c>
      <c r="AD26" s="194"/>
      <c r="AE26" s="193">
        <f>SUM(AE23:AF25)</f>
        <v>0</v>
      </c>
      <c r="AF26" s="194"/>
      <c r="AG26" s="193">
        <f>IF(ISERROR(ROUNDUP(AC26/AE26,0)),0,ROUNDUP(AC26/AE26,0))</f>
        <v>0</v>
      </c>
      <c r="AH26" s="194"/>
      <c r="AI26" s="237">
        <f>IF(ISERROR(ROUNDUP(AG26/$AJ$5,2)),0,ROUNDUP(AG26/$AJ$5,2))</f>
        <v>0</v>
      </c>
      <c r="AJ26" s="238"/>
    </row>
    <row r="27" spans="1:36" ht="24.75" customHeight="1">
      <c r="A27" s="48" t="s">
        <v>62</v>
      </c>
      <c r="B27" s="122"/>
      <c r="C27" s="122" t="s">
        <v>85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49"/>
      <c r="AJ27" s="22">
        <f>IF(AI26&gt;105%,"減算！","")</f>
      </c>
    </row>
    <row r="28" spans="1:36" ht="24.75" customHeight="1">
      <c r="A28" s="48"/>
      <c r="B28" s="17" t="s">
        <v>86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46"/>
      <c r="V28" s="46" t="s">
        <v>63</v>
      </c>
      <c r="W28" s="46" t="s">
        <v>90</v>
      </c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7"/>
    </row>
    <row r="29" spans="1:36" ht="24.75" customHeight="1">
      <c r="A29" s="50"/>
      <c r="B29" s="51" t="s">
        <v>88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 t="s">
        <v>91</v>
      </c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2"/>
    </row>
    <row r="30" spans="1:20" ht="24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</sheetData>
  <sheetProtection sheet="1" objects="1" scenarios="1"/>
  <mergeCells count="41">
    <mergeCell ref="AE26:AF26"/>
    <mergeCell ref="AG26:AH26"/>
    <mergeCell ref="N3:P3"/>
    <mergeCell ref="K3:M3"/>
    <mergeCell ref="AC20:AI20"/>
    <mergeCell ref="AI24:AJ24"/>
    <mergeCell ref="Y4:AA4"/>
    <mergeCell ref="AC24:AD24"/>
    <mergeCell ref="AE24:AF24"/>
    <mergeCell ref="AG24:AH24"/>
    <mergeCell ref="X5:Y5"/>
    <mergeCell ref="Q4:S4"/>
    <mergeCell ref="AJ7:AJ8"/>
    <mergeCell ref="AI26:AJ26"/>
    <mergeCell ref="AI23:AJ23"/>
    <mergeCell ref="V26:AA26"/>
    <mergeCell ref="AC23:AD23"/>
    <mergeCell ref="AE23:AF23"/>
    <mergeCell ref="AG23:AH23"/>
    <mergeCell ref="AC26:AD26"/>
    <mergeCell ref="U3:W3"/>
    <mergeCell ref="U4:W4"/>
    <mergeCell ref="Y3:AA3"/>
    <mergeCell ref="Q3:S3"/>
    <mergeCell ref="AF3:AJ3"/>
    <mergeCell ref="AF4:AJ4"/>
    <mergeCell ref="AH5:AI5"/>
    <mergeCell ref="AC25:AD25"/>
    <mergeCell ref="AE25:AF25"/>
    <mergeCell ref="AG25:AH25"/>
    <mergeCell ref="AC4:AE4"/>
    <mergeCell ref="AI25:AJ25"/>
    <mergeCell ref="AG22:AH22"/>
    <mergeCell ref="AC3:AE3"/>
    <mergeCell ref="A7:C8"/>
    <mergeCell ref="B11:B15"/>
    <mergeCell ref="AC19:AI19"/>
    <mergeCell ref="AI22:AJ22"/>
    <mergeCell ref="V22:AA22"/>
    <mergeCell ref="AC22:AD22"/>
    <mergeCell ref="AE22:AF22"/>
  </mergeCells>
  <dataValidations count="7">
    <dataValidation type="whole" allowBlank="1" showInputMessage="1" showErrorMessage="1" imeMode="off" sqref="E11:AI14">
      <formula1>0</formula1>
      <formula2>999</formula2>
    </dataValidation>
    <dataValidation showInputMessage="1" showErrorMessage="1" sqref="T3:T4 X3:X4 AB3:AB4"/>
    <dataValidation allowBlank="1" showInputMessage="1" showErrorMessage="1" imeMode="off" sqref="AF3:AJ3"/>
    <dataValidation type="list" allowBlank="1" showInputMessage="1" showErrorMessage="1" sqref="N3:P3">
      <formula1>$AN$3:$AN$8</formula1>
    </dataValidation>
    <dataValidation type="whole" allowBlank="1" showInputMessage="1" showErrorMessage="1" sqref="V1">
      <formula1>18</formula1>
      <formula2>21</formula2>
    </dataValidation>
    <dataValidation type="whole" allowBlank="1" showInputMessage="1" showErrorMessage="1" sqref="X1">
      <formula1>1</formula1>
      <formula2>12</formula2>
    </dataValidation>
    <dataValidation type="whole" allowBlank="1" showInputMessage="1" showErrorMessage="1" imeMode="off" sqref="E10:AI10">
      <formula1>0</formula1>
      <formula2>1000</formula2>
    </dataValidation>
  </dataValidations>
  <printOptions/>
  <pageMargins left="0.36" right="0.24" top="0.53" bottom="0.35" header="0.38" footer="0.28"/>
  <pageSetup horizontalDpi="600" verticalDpi="600" orientation="landscape" paperSize="9" scale="80" r:id="rId1"/>
  <headerFooter alignWithMargins="0">
    <oddHeader>&amp;R（様式５）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N30"/>
  <sheetViews>
    <sheetView showGridLines="0" zoomScale="75" zoomScaleNormal="75" workbookViewId="0" topLeftCell="A1">
      <selection activeCell="N3" sqref="N3:P3"/>
    </sheetView>
  </sheetViews>
  <sheetFormatPr defaultColWidth="9.00390625" defaultRowHeight="24.75" customHeight="1"/>
  <cols>
    <col min="1" max="2" width="2.625" style="1" customWidth="1"/>
    <col min="3" max="3" width="18.125" style="1" customWidth="1"/>
    <col min="4" max="35" width="4.625" style="1" customWidth="1"/>
    <col min="36" max="36" width="7.125" style="1" customWidth="1"/>
    <col min="37" max="39" width="9.00390625" style="1" customWidth="1"/>
    <col min="40" max="40" width="0" style="1" hidden="1" customWidth="1"/>
    <col min="41" max="16384" width="9.00390625" style="1" customWidth="1"/>
  </cols>
  <sheetData>
    <row r="1" spans="2:37" ht="24.75" customHeight="1">
      <c r="B1" s="9"/>
      <c r="C1" s="9"/>
      <c r="D1" s="9"/>
      <c r="E1" s="9"/>
      <c r="F1" s="9"/>
      <c r="G1" s="9"/>
      <c r="H1" s="9"/>
      <c r="I1" s="9"/>
      <c r="J1" s="65" t="s">
        <v>97</v>
      </c>
      <c r="K1" s="65"/>
      <c r="L1" s="65"/>
      <c r="M1" s="65"/>
      <c r="N1" s="65"/>
      <c r="O1" s="65"/>
      <c r="P1" s="65"/>
      <c r="Q1" s="65"/>
      <c r="R1" s="65"/>
      <c r="T1" s="64"/>
      <c r="U1" s="66" t="s">
        <v>56</v>
      </c>
      <c r="V1" s="146">
        <v>18</v>
      </c>
      <c r="W1" s="68" t="s">
        <v>57</v>
      </c>
      <c r="X1" s="146">
        <v>7</v>
      </c>
      <c r="Y1" s="65" t="s">
        <v>44</v>
      </c>
      <c r="Z1" s="65"/>
      <c r="AA1" s="65"/>
      <c r="AB1" s="65"/>
      <c r="AD1" s="16"/>
      <c r="AE1" s="18"/>
      <c r="AF1" s="16"/>
      <c r="AG1" s="16"/>
      <c r="AH1" s="16"/>
      <c r="AI1" s="16"/>
      <c r="AJ1" s="16"/>
      <c r="AK1" s="17"/>
    </row>
    <row r="2" spans="13:40" ht="24.75" customHeight="1" thickBot="1">
      <c r="M2" s="9"/>
      <c r="N2" s="9"/>
      <c r="O2" s="9"/>
      <c r="P2" s="9"/>
      <c r="Q2" s="9"/>
      <c r="R2" s="9"/>
      <c r="S2" s="9"/>
      <c r="T2" s="9"/>
      <c r="U2" s="9"/>
      <c r="V2" s="9"/>
      <c r="W2" s="9"/>
      <c r="AD2" s="16"/>
      <c r="AE2" s="16"/>
      <c r="AF2" s="16"/>
      <c r="AG2" s="16"/>
      <c r="AH2" s="16"/>
      <c r="AI2" s="16"/>
      <c r="AJ2" s="16"/>
      <c r="AN2" s="1" t="s">
        <v>98</v>
      </c>
    </row>
    <row r="3" spans="11:40" ht="24.75" customHeight="1" thickBot="1">
      <c r="K3" s="243" t="s">
        <v>111</v>
      </c>
      <c r="L3" s="244"/>
      <c r="M3" s="245"/>
      <c r="N3" s="241"/>
      <c r="O3" s="241"/>
      <c r="P3" s="242"/>
      <c r="Q3" s="229" t="s">
        <v>46</v>
      </c>
      <c r="R3" s="230"/>
      <c r="S3" s="231"/>
      <c r="T3" s="140">
        <f>IF($N$3=Q3,"○","")</f>
      </c>
      <c r="U3" s="223" t="s">
        <v>67</v>
      </c>
      <c r="V3" s="224"/>
      <c r="W3" s="225"/>
      <c r="X3" s="140">
        <f>IF($N$3=U3,"○","")</f>
      </c>
      <c r="Y3" s="223" t="s">
        <v>48</v>
      </c>
      <c r="Z3" s="224"/>
      <c r="AA3" s="225"/>
      <c r="AB3" s="141">
        <f>IF($N$3=Y3,"○","")</f>
      </c>
      <c r="AC3" s="220" t="s">
        <v>33</v>
      </c>
      <c r="AD3" s="221"/>
      <c r="AE3" s="222"/>
      <c r="AF3" s="209"/>
      <c r="AG3" s="209"/>
      <c r="AH3" s="209"/>
      <c r="AI3" s="209"/>
      <c r="AJ3" s="210"/>
      <c r="AN3" s="1" t="s">
        <v>46</v>
      </c>
    </row>
    <row r="4" spans="17:40" ht="24.75" customHeight="1" thickBot="1">
      <c r="Q4" s="232" t="s">
        <v>45</v>
      </c>
      <c r="R4" s="233"/>
      <c r="S4" s="234"/>
      <c r="T4" s="142">
        <f>IF($N$3=Q4,"○","")</f>
      </c>
      <c r="U4" s="226" t="s">
        <v>47</v>
      </c>
      <c r="V4" s="227"/>
      <c r="W4" s="228"/>
      <c r="X4" s="142">
        <f>IF($N$3=U4,"○","")</f>
      </c>
      <c r="Y4" s="226" t="s">
        <v>49</v>
      </c>
      <c r="Z4" s="227"/>
      <c r="AA4" s="228"/>
      <c r="AB4" s="143">
        <f>IF($N$3=Y4,"○","")</f>
      </c>
      <c r="AC4" s="215" t="s">
        <v>59</v>
      </c>
      <c r="AD4" s="216"/>
      <c r="AE4" s="217"/>
      <c r="AF4" s="211"/>
      <c r="AG4" s="211"/>
      <c r="AH4" s="211"/>
      <c r="AI4" s="211"/>
      <c r="AJ4" s="212"/>
      <c r="AN4" s="1" t="s">
        <v>45</v>
      </c>
    </row>
    <row r="5" spans="21:40" ht="24.75" customHeight="1" thickBot="1">
      <c r="U5" s="44" t="s">
        <v>65</v>
      </c>
      <c r="V5" s="44" t="s">
        <v>69</v>
      </c>
      <c r="W5" s="61"/>
      <c r="X5" s="198" t="s">
        <v>60</v>
      </c>
      <c r="Y5" s="198"/>
      <c r="Z5" s="61"/>
      <c r="AA5" s="1" t="s">
        <v>105</v>
      </c>
      <c r="AH5" s="213" t="s">
        <v>34</v>
      </c>
      <c r="AI5" s="214"/>
      <c r="AJ5" s="62"/>
      <c r="AN5" s="1" t="s">
        <v>116</v>
      </c>
    </row>
    <row r="6" spans="1:40" ht="24.75" customHeight="1" thickBot="1">
      <c r="A6" s="16"/>
      <c r="B6" s="16"/>
      <c r="C6" s="16" t="s">
        <v>110</v>
      </c>
      <c r="D6" s="10" t="s">
        <v>70</v>
      </c>
      <c r="E6" s="20">
        <f aca="true" t="shared" si="0" ref="E6:AI6">IF(AND(E9="",E10&gt;0),"注！","")</f>
      </c>
      <c r="F6" s="20">
        <f t="shared" si="0"/>
      </c>
      <c r="G6" s="20">
        <f t="shared" si="0"/>
      </c>
      <c r="H6" s="20">
        <f t="shared" si="0"/>
      </c>
      <c r="I6" s="20">
        <f t="shared" si="0"/>
      </c>
      <c r="J6" s="20">
        <f t="shared" si="0"/>
      </c>
      <c r="K6" s="20">
        <f t="shared" si="0"/>
      </c>
      <c r="L6" s="20">
        <f t="shared" si="0"/>
      </c>
      <c r="M6" s="20">
        <f t="shared" si="0"/>
      </c>
      <c r="N6" s="20">
        <f t="shared" si="0"/>
      </c>
      <c r="O6" s="20">
        <f t="shared" si="0"/>
      </c>
      <c r="P6" s="20">
        <f t="shared" si="0"/>
      </c>
      <c r="Q6" s="20">
        <f t="shared" si="0"/>
      </c>
      <c r="R6" s="20">
        <f t="shared" si="0"/>
      </c>
      <c r="S6" s="20">
        <f t="shared" si="0"/>
      </c>
      <c r="T6" s="20">
        <f t="shared" si="0"/>
      </c>
      <c r="U6" s="20">
        <f t="shared" si="0"/>
      </c>
      <c r="V6" s="20">
        <f t="shared" si="0"/>
      </c>
      <c r="W6" s="20">
        <f t="shared" si="0"/>
      </c>
      <c r="X6" s="20">
        <f t="shared" si="0"/>
      </c>
      <c r="Y6" s="20">
        <f t="shared" si="0"/>
      </c>
      <c r="Z6" s="20">
        <f t="shared" si="0"/>
      </c>
      <c r="AA6" s="20">
        <f t="shared" si="0"/>
      </c>
      <c r="AB6" s="20">
        <f t="shared" si="0"/>
      </c>
      <c r="AC6" s="20">
        <f t="shared" si="0"/>
      </c>
      <c r="AD6" s="20">
        <f t="shared" si="0"/>
      </c>
      <c r="AE6" s="20">
        <f t="shared" si="0"/>
      </c>
      <c r="AF6" s="20">
        <f t="shared" si="0"/>
      </c>
      <c r="AG6" s="20">
        <f t="shared" si="0"/>
      </c>
      <c r="AH6" s="20">
        <f t="shared" si="0"/>
      </c>
      <c r="AI6" s="20">
        <f t="shared" si="0"/>
      </c>
      <c r="AN6" s="1" t="s">
        <v>117</v>
      </c>
    </row>
    <row r="7" spans="1:40" ht="24.75" customHeight="1">
      <c r="A7" s="197" t="s">
        <v>40</v>
      </c>
      <c r="B7" s="198"/>
      <c r="C7" s="198"/>
      <c r="D7" s="27"/>
      <c r="E7" s="28" t="s">
        <v>1</v>
      </c>
      <c r="F7" s="28" t="s">
        <v>2</v>
      </c>
      <c r="G7" s="28" t="s">
        <v>3</v>
      </c>
      <c r="H7" s="28" t="s">
        <v>4</v>
      </c>
      <c r="I7" s="28" t="s">
        <v>5</v>
      </c>
      <c r="J7" s="28" t="s">
        <v>6</v>
      </c>
      <c r="K7" s="28" t="s">
        <v>7</v>
      </c>
      <c r="L7" s="28" t="s">
        <v>8</v>
      </c>
      <c r="M7" s="28" t="s">
        <v>9</v>
      </c>
      <c r="N7" s="28" t="s">
        <v>10</v>
      </c>
      <c r="O7" s="28" t="s">
        <v>11</v>
      </c>
      <c r="P7" s="28" t="s">
        <v>12</v>
      </c>
      <c r="Q7" s="28" t="s">
        <v>13</v>
      </c>
      <c r="R7" s="28" t="s">
        <v>14</v>
      </c>
      <c r="S7" s="28" t="s">
        <v>15</v>
      </c>
      <c r="T7" s="28" t="s">
        <v>16</v>
      </c>
      <c r="U7" s="28" t="s">
        <v>17</v>
      </c>
      <c r="V7" s="28" t="s">
        <v>18</v>
      </c>
      <c r="W7" s="28" t="s">
        <v>19</v>
      </c>
      <c r="X7" s="28" t="s">
        <v>20</v>
      </c>
      <c r="Y7" s="28" t="s">
        <v>21</v>
      </c>
      <c r="Z7" s="28" t="s">
        <v>22</v>
      </c>
      <c r="AA7" s="28" t="s">
        <v>23</v>
      </c>
      <c r="AB7" s="28" t="s">
        <v>24</v>
      </c>
      <c r="AC7" s="28" t="s">
        <v>25</v>
      </c>
      <c r="AD7" s="28" t="s">
        <v>26</v>
      </c>
      <c r="AE7" s="28" t="s">
        <v>27</v>
      </c>
      <c r="AF7" s="28" t="s">
        <v>28</v>
      </c>
      <c r="AG7" s="28" t="s">
        <v>29</v>
      </c>
      <c r="AH7" s="28" t="s">
        <v>30</v>
      </c>
      <c r="AI7" s="28" t="s">
        <v>31</v>
      </c>
      <c r="AJ7" s="235" t="s">
        <v>76</v>
      </c>
      <c r="AN7" s="1" t="s">
        <v>48</v>
      </c>
    </row>
    <row r="8" spans="1:40" ht="24.75" customHeight="1" thickBot="1">
      <c r="A8" s="199"/>
      <c r="B8" s="200"/>
      <c r="C8" s="200"/>
      <c r="D8" s="41" t="s">
        <v>39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236"/>
      <c r="AN8" s="1" t="s">
        <v>49</v>
      </c>
    </row>
    <row r="9" spans="1:36" ht="24.75" customHeight="1">
      <c r="A9" s="36" t="s">
        <v>96</v>
      </c>
      <c r="B9" s="23"/>
      <c r="C9" s="23"/>
      <c r="D9" s="8" t="s">
        <v>99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40">
        <f>COUNTIF(E9:AI9,"○")</f>
        <v>0</v>
      </c>
    </row>
    <row r="10" spans="1:36" ht="24.75" customHeight="1">
      <c r="A10" s="30" t="s">
        <v>0</v>
      </c>
      <c r="B10" s="19"/>
      <c r="C10" s="19"/>
      <c r="D10" s="7" t="s">
        <v>72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31">
        <f aca="true" t="shared" si="1" ref="AJ10:AJ16">SUM(E10:AI10)</f>
        <v>0</v>
      </c>
    </row>
    <row r="11" spans="1:36" ht="24.75" customHeight="1">
      <c r="A11" s="32"/>
      <c r="B11" s="201" t="s">
        <v>41</v>
      </c>
      <c r="C11" s="96" t="s">
        <v>83</v>
      </c>
      <c r="D11" s="13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33">
        <f t="shared" si="1"/>
        <v>0</v>
      </c>
    </row>
    <row r="12" spans="1:36" ht="24.75" customHeight="1">
      <c r="A12" s="32"/>
      <c r="B12" s="202"/>
      <c r="C12" s="100" t="s">
        <v>32</v>
      </c>
      <c r="D12" s="14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34">
        <f t="shared" si="1"/>
        <v>0</v>
      </c>
    </row>
    <row r="13" spans="1:36" ht="24.75" customHeight="1">
      <c r="A13" s="32"/>
      <c r="B13" s="202"/>
      <c r="C13" s="100" t="s">
        <v>84</v>
      </c>
      <c r="D13" s="14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34">
        <f t="shared" si="1"/>
        <v>0</v>
      </c>
    </row>
    <row r="14" spans="1:36" ht="24.75" customHeight="1">
      <c r="A14" s="32"/>
      <c r="B14" s="202"/>
      <c r="C14" s="11"/>
      <c r="D14" s="15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35">
        <f t="shared" si="1"/>
        <v>0</v>
      </c>
    </row>
    <row r="15" spans="1:36" ht="24.75" customHeight="1">
      <c r="A15" s="36"/>
      <c r="B15" s="203"/>
      <c r="C15" s="12" t="s">
        <v>42</v>
      </c>
      <c r="D15" s="5" t="s">
        <v>120</v>
      </c>
      <c r="E15" s="4">
        <f aca="true" t="shared" si="2" ref="E15:AI15">SUM(E11:E14)</f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">
        <f t="shared" si="2"/>
        <v>0</v>
      </c>
      <c r="Q15" s="4">
        <f t="shared" si="2"/>
        <v>0</v>
      </c>
      <c r="R15" s="4">
        <f t="shared" si="2"/>
        <v>0</v>
      </c>
      <c r="S15" s="4">
        <f t="shared" si="2"/>
        <v>0</v>
      </c>
      <c r="T15" s="4">
        <f t="shared" si="2"/>
        <v>0</v>
      </c>
      <c r="U15" s="4">
        <f t="shared" si="2"/>
        <v>0</v>
      </c>
      <c r="V15" s="4">
        <f t="shared" si="2"/>
        <v>0</v>
      </c>
      <c r="W15" s="4">
        <f t="shared" si="2"/>
        <v>0</v>
      </c>
      <c r="X15" s="4">
        <f t="shared" si="2"/>
        <v>0</v>
      </c>
      <c r="Y15" s="4">
        <f t="shared" si="2"/>
        <v>0</v>
      </c>
      <c r="Z15" s="4">
        <f t="shared" si="2"/>
        <v>0</v>
      </c>
      <c r="AA15" s="4">
        <f t="shared" si="2"/>
        <v>0</v>
      </c>
      <c r="AB15" s="4">
        <f t="shared" si="2"/>
        <v>0</v>
      </c>
      <c r="AC15" s="4">
        <f t="shared" si="2"/>
        <v>0</v>
      </c>
      <c r="AD15" s="4">
        <f t="shared" si="2"/>
        <v>0</v>
      </c>
      <c r="AE15" s="4">
        <f t="shared" si="2"/>
        <v>0</v>
      </c>
      <c r="AF15" s="4">
        <f t="shared" si="2"/>
        <v>0</v>
      </c>
      <c r="AG15" s="4">
        <f t="shared" si="2"/>
        <v>0</v>
      </c>
      <c r="AH15" s="4">
        <f t="shared" si="2"/>
        <v>0</v>
      </c>
      <c r="AI15" s="4">
        <f t="shared" si="2"/>
        <v>0</v>
      </c>
      <c r="AJ15" s="37">
        <f t="shared" si="1"/>
        <v>0</v>
      </c>
    </row>
    <row r="16" spans="1:36" ht="24.75" customHeight="1">
      <c r="A16" s="29" t="s">
        <v>79</v>
      </c>
      <c r="B16" s="3"/>
      <c r="C16" s="3"/>
      <c r="D16" s="6" t="s">
        <v>74</v>
      </c>
      <c r="E16" s="4">
        <f aca="true" t="shared" si="3" ref="E16:AI16">E10-E15</f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0</v>
      </c>
      <c r="J16" s="4">
        <f t="shared" si="3"/>
        <v>0</v>
      </c>
      <c r="K16" s="4">
        <f t="shared" si="3"/>
        <v>0</v>
      </c>
      <c r="L16" s="4">
        <f t="shared" si="3"/>
        <v>0</v>
      </c>
      <c r="M16" s="4">
        <f t="shared" si="3"/>
        <v>0</v>
      </c>
      <c r="N16" s="4">
        <f t="shared" si="3"/>
        <v>0</v>
      </c>
      <c r="O16" s="4">
        <f t="shared" si="3"/>
        <v>0</v>
      </c>
      <c r="P16" s="4">
        <f t="shared" si="3"/>
        <v>0</v>
      </c>
      <c r="Q16" s="4">
        <f t="shared" si="3"/>
        <v>0</v>
      </c>
      <c r="R16" s="4">
        <f t="shared" si="3"/>
        <v>0</v>
      </c>
      <c r="S16" s="4">
        <f t="shared" si="3"/>
        <v>0</v>
      </c>
      <c r="T16" s="4">
        <f t="shared" si="3"/>
        <v>0</v>
      </c>
      <c r="U16" s="4">
        <f t="shared" si="3"/>
        <v>0</v>
      </c>
      <c r="V16" s="4">
        <f t="shared" si="3"/>
        <v>0</v>
      </c>
      <c r="W16" s="4">
        <f t="shared" si="3"/>
        <v>0</v>
      </c>
      <c r="X16" s="4">
        <f t="shared" si="3"/>
        <v>0</v>
      </c>
      <c r="Y16" s="4">
        <f t="shared" si="3"/>
        <v>0</v>
      </c>
      <c r="Z16" s="4">
        <f t="shared" si="3"/>
        <v>0</v>
      </c>
      <c r="AA16" s="4">
        <f t="shared" si="3"/>
        <v>0</v>
      </c>
      <c r="AB16" s="4">
        <f t="shared" si="3"/>
        <v>0</v>
      </c>
      <c r="AC16" s="4">
        <f t="shared" si="3"/>
        <v>0</v>
      </c>
      <c r="AD16" s="4">
        <f t="shared" si="3"/>
        <v>0</v>
      </c>
      <c r="AE16" s="4">
        <f t="shared" si="3"/>
        <v>0</v>
      </c>
      <c r="AF16" s="4">
        <f t="shared" si="3"/>
        <v>0</v>
      </c>
      <c r="AG16" s="4">
        <f t="shared" si="3"/>
        <v>0</v>
      </c>
      <c r="AH16" s="4">
        <f t="shared" si="3"/>
        <v>0</v>
      </c>
      <c r="AI16" s="4">
        <f t="shared" si="3"/>
        <v>0</v>
      </c>
      <c r="AJ16" s="37">
        <f t="shared" si="1"/>
        <v>0</v>
      </c>
    </row>
    <row r="17" spans="1:36" ht="24.75" customHeight="1" thickBot="1">
      <c r="A17" s="144" t="s">
        <v>104</v>
      </c>
      <c r="B17" s="24"/>
      <c r="C17" s="24"/>
      <c r="D17" s="26" t="s">
        <v>119</v>
      </c>
      <c r="E17" s="38" t="str">
        <f aca="true" t="shared" si="4" ref="E17:AI17">IF(OR($T$3="○",$T$4="○",$X$3="○",$X$4="○",AND($AB$3="○",$AJ$5&lt;=50)),IF(E16&gt;$AJ$5*120/100,"○",""),IF(AND($AB$3="○",$AJ$5&gt;50),IF(E16&gt;($AJ$5+10+($AJ$5-50)*10/100),"○",""),IF(AND($AB$4="○",$AJ$5&gt;50),IF(E16&gt;($AJ$5+5+($AJ$5-50)*5/100),"○",""),IF(AND($AB$4="○",$AJ$5&lt;=50),IF(E16&gt;$AJ$5*110/100,"○",""),"E"))))</f>
        <v>E</v>
      </c>
      <c r="F17" s="38" t="str">
        <f t="shared" si="4"/>
        <v>E</v>
      </c>
      <c r="G17" s="38" t="str">
        <f t="shared" si="4"/>
        <v>E</v>
      </c>
      <c r="H17" s="38" t="str">
        <f t="shared" si="4"/>
        <v>E</v>
      </c>
      <c r="I17" s="38" t="str">
        <f t="shared" si="4"/>
        <v>E</v>
      </c>
      <c r="J17" s="38" t="str">
        <f t="shared" si="4"/>
        <v>E</v>
      </c>
      <c r="K17" s="38" t="str">
        <f t="shared" si="4"/>
        <v>E</v>
      </c>
      <c r="L17" s="38" t="str">
        <f t="shared" si="4"/>
        <v>E</v>
      </c>
      <c r="M17" s="38" t="str">
        <f t="shared" si="4"/>
        <v>E</v>
      </c>
      <c r="N17" s="38" t="str">
        <f t="shared" si="4"/>
        <v>E</v>
      </c>
      <c r="O17" s="38" t="str">
        <f t="shared" si="4"/>
        <v>E</v>
      </c>
      <c r="P17" s="38" t="str">
        <f t="shared" si="4"/>
        <v>E</v>
      </c>
      <c r="Q17" s="38" t="str">
        <f t="shared" si="4"/>
        <v>E</v>
      </c>
      <c r="R17" s="38" t="str">
        <f t="shared" si="4"/>
        <v>E</v>
      </c>
      <c r="S17" s="38" t="str">
        <f t="shared" si="4"/>
        <v>E</v>
      </c>
      <c r="T17" s="38" t="str">
        <f t="shared" si="4"/>
        <v>E</v>
      </c>
      <c r="U17" s="38" t="str">
        <f t="shared" si="4"/>
        <v>E</v>
      </c>
      <c r="V17" s="38" t="str">
        <f t="shared" si="4"/>
        <v>E</v>
      </c>
      <c r="W17" s="38" t="str">
        <f t="shared" si="4"/>
        <v>E</v>
      </c>
      <c r="X17" s="38" t="str">
        <f t="shared" si="4"/>
        <v>E</v>
      </c>
      <c r="Y17" s="38" t="str">
        <f t="shared" si="4"/>
        <v>E</v>
      </c>
      <c r="Z17" s="38" t="str">
        <f t="shared" si="4"/>
        <v>E</v>
      </c>
      <c r="AA17" s="38" t="str">
        <f t="shared" si="4"/>
        <v>E</v>
      </c>
      <c r="AB17" s="38" t="str">
        <f t="shared" si="4"/>
        <v>E</v>
      </c>
      <c r="AC17" s="38" t="str">
        <f t="shared" si="4"/>
        <v>E</v>
      </c>
      <c r="AD17" s="38" t="str">
        <f t="shared" si="4"/>
        <v>E</v>
      </c>
      <c r="AE17" s="38" t="str">
        <f t="shared" si="4"/>
        <v>E</v>
      </c>
      <c r="AF17" s="38" t="str">
        <f t="shared" si="4"/>
        <v>E</v>
      </c>
      <c r="AG17" s="38" t="str">
        <f t="shared" si="4"/>
        <v>E</v>
      </c>
      <c r="AH17" s="38" t="str">
        <f t="shared" si="4"/>
        <v>E</v>
      </c>
      <c r="AI17" s="38" t="str">
        <f t="shared" si="4"/>
        <v>E</v>
      </c>
      <c r="AJ17" s="39">
        <f>COUNTIF(E17:AI17,"○")</f>
        <v>0</v>
      </c>
    </row>
    <row r="18" spans="3:35" ht="24.75" customHeight="1" thickBot="1">
      <c r="C18" s="1" t="s">
        <v>87</v>
      </c>
      <c r="D18" s="133" t="s">
        <v>92</v>
      </c>
      <c r="E18" s="132">
        <f aca="true" t="shared" si="5" ref="E18:AI18">IF(E13&gt;$AJ$5*0.05,"超過","")</f>
      </c>
      <c r="F18" s="132">
        <f t="shared" si="5"/>
      </c>
      <c r="G18" s="132">
        <f t="shared" si="5"/>
      </c>
      <c r="H18" s="132">
        <f t="shared" si="5"/>
      </c>
      <c r="I18" s="132">
        <f t="shared" si="5"/>
      </c>
      <c r="J18" s="132">
        <f t="shared" si="5"/>
      </c>
      <c r="K18" s="132">
        <f t="shared" si="5"/>
      </c>
      <c r="L18" s="132">
        <f t="shared" si="5"/>
      </c>
      <c r="M18" s="132">
        <f t="shared" si="5"/>
      </c>
      <c r="N18" s="132">
        <f t="shared" si="5"/>
      </c>
      <c r="O18" s="132">
        <f t="shared" si="5"/>
      </c>
      <c r="P18" s="132">
        <f t="shared" si="5"/>
      </c>
      <c r="Q18" s="132">
        <f t="shared" si="5"/>
      </c>
      <c r="R18" s="132">
        <f t="shared" si="5"/>
      </c>
      <c r="S18" s="132">
        <f t="shared" si="5"/>
      </c>
      <c r="T18" s="132">
        <f t="shared" si="5"/>
      </c>
      <c r="U18" s="132">
        <f t="shared" si="5"/>
      </c>
      <c r="V18" s="132">
        <f t="shared" si="5"/>
      </c>
      <c r="W18" s="132">
        <f t="shared" si="5"/>
      </c>
      <c r="X18" s="132">
        <f t="shared" si="5"/>
      </c>
      <c r="Y18" s="132">
        <f t="shared" si="5"/>
      </c>
      <c r="Z18" s="132">
        <f t="shared" si="5"/>
      </c>
      <c r="AA18" s="132">
        <f t="shared" si="5"/>
      </c>
      <c r="AB18" s="132">
        <f t="shared" si="5"/>
      </c>
      <c r="AC18" s="132">
        <f t="shared" si="5"/>
      </c>
      <c r="AD18" s="132">
        <f t="shared" si="5"/>
      </c>
      <c r="AE18" s="132">
        <f t="shared" si="5"/>
      </c>
      <c r="AF18" s="132">
        <f t="shared" si="5"/>
      </c>
      <c r="AG18" s="132">
        <f t="shared" si="5"/>
      </c>
      <c r="AH18" s="132">
        <f t="shared" si="5"/>
      </c>
      <c r="AI18" s="132">
        <f t="shared" si="5"/>
      </c>
    </row>
    <row r="19" spans="1:36" ht="24.75" customHeight="1">
      <c r="A19" s="45" t="s">
        <v>35</v>
      </c>
      <c r="B19" s="46"/>
      <c r="C19" s="46" t="s">
        <v>103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AC19" s="204" t="s">
        <v>50</v>
      </c>
      <c r="AD19" s="205"/>
      <c r="AE19" s="205"/>
      <c r="AF19" s="205"/>
      <c r="AG19" s="205"/>
      <c r="AH19" s="205"/>
      <c r="AI19" s="206"/>
      <c r="AJ19" s="42">
        <f>IF(ISERROR(ROUNDUP(AJ16/AJ9,0)),0,ROUNDUP(AJ16/AJ9,0))</f>
        <v>0</v>
      </c>
    </row>
    <row r="20" spans="1:36" ht="24.75" customHeight="1" thickBot="1">
      <c r="A20" s="48" t="s">
        <v>36</v>
      </c>
      <c r="B20" s="17"/>
      <c r="C20" s="17" t="s">
        <v>112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49"/>
      <c r="AC20" s="246" t="s">
        <v>51</v>
      </c>
      <c r="AD20" s="247"/>
      <c r="AE20" s="247"/>
      <c r="AF20" s="247"/>
      <c r="AG20" s="247"/>
      <c r="AH20" s="247"/>
      <c r="AI20" s="248"/>
      <c r="AJ20" s="43">
        <f>IF(ISERROR(ROUNDUP(AJ19/$AJ$5,2)),0,ROUNDUP(AJ19/$AJ$5,2))</f>
        <v>0</v>
      </c>
    </row>
    <row r="21" spans="1:22" ht="24.75" customHeight="1" thickBot="1">
      <c r="A21" s="48" t="s">
        <v>37</v>
      </c>
      <c r="B21" s="17"/>
      <c r="C21" s="17" t="s">
        <v>68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49"/>
      <c r="V21" s="21" t="s">
        <v>55</v>
      </c>
    </row>
    <row r="22" spans="1:36" ht="24.75" customHeight="1" thickBot="1">
      <c r="A22" s="48"/>
      <c r="B22" s="17" t="s">
        <v>113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49"/>
      <c r="V22" s="171" t="s">
        <v>58</v>
      </c>
      <c r="W22" s="177"/>
      <c r="X22" s="177"/>
      <c r="Y22" s="177"/>
      <c r="Z22" s="177"/>
      <c r="AA22" s="177"/>
      <c r="AB22" s="134"/>
      <c r="AC22" s="175" t="s">
        <v>52</v>
      </c>
      <c r="AD22" s="172"/>
      <c r="AE22" s="175" t="s">
        <v>53</v>
      </c>
      <c r="AF22" s="172"/>
      <c r="AG22" s="178" t="s">
        <v>94</v>
      </c>
      <c r="AH22" s="179"/>
      <c r="AI22" s="207" t="s">
        <v>54</v>
      </c>
      <c r="AJ22" s="208"/>
    </row>
    <row r="23" spans="1:36" ht="24.75" customHeight="1">
      <c r="A23" s="48" t="s">
        <v>38</v>
      </c>
      <c r="B23" s="17"/>
      <c r="C23" s="17" t="s">
        <v>114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49"/>
      <c r="V23" s="136" t="s">
        <v>93</v>
      </c>
      <c r="W23" s="88">
        <v>18</v>
      </c>
      <c r="X23" s="88" t="s">
        <v>57</v>
      </c>
      <c r="Y23" s="88">
        <v>4</v>
      </c>
      <c r="Z23" s="139" t="s">
        <v>95</v>
      </c>
      <c r="AA23" s="139"/>
      <c r="AB23" s="72"/>
      <c r="AC23" s="191">
        <f>'１８年４月分 '!$AJ$16</f>
        <v>0</v>
      </c>
      <c r="AD23" s="192"/>
      <c r="AE23" s="191">
        <f>'１８年４月分 '!$AJ$9</f>
        <v>0</v>
      </c>
      <c r="AF23" s="192"/>
      <c r="AG23" s="191">
        <f>'１８年４月分 '!$AJ$19</f>
        <v>0</v>
      </c>
      <c r="AH23" s="192"/>
      <c r="AI23" s="239">
        <f>'１８年４月分 '!$AJ$20</f>
        <v>0</v>
      </c>
      <c r="AJ23" s="240"/>
    </row>
    <row r="24" spans="1:36" ht="24.75" customHeight="1">
      <c r="A24" s="48"/>
      <c r="B24" s="17" t="s">
        <v>89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49"/>
      <c r="V24" s="137" t="s">
        <v>93</v>
      </c>
      <c r="W24" s="113">
        <v>18</v>
      </c>
      <c r="X24" s="113" t="s">
        <v>57</v>
      </c>
      <c r="Y24" s="113">
        <v>5</v>
      </c>
      <c r="Z24" s="54" t="s">
        <v>95</v>
      </c>
      <c r="AA24" s="54"/>
      <c r="AB24" s="2"/>
      <c r="AC24" s="195">
        <f>'１８年５月分 '!$AJ$16</f>
        <v>0</v>
      </c>
      <c r="AD24" s="196"/>
      <c r="AE24" s="195">
        <f>'１８年５月分 '!$AJ$9</f>
        <v>0</v>
      </c>
      <c r="AF24" s="196"/>
      <c r="AG24" s="195">
        <f>'１８年５月分 '!$AJ$19</f>
        <v>0</v>
      </c>
      <c r="AH24" s="196"/>
      <c r="AI24" s="249">
        <f>'１８年５月分 '!$AJ$20</f>
        <v>0</v>
      </c>
      <c r="AJ24" s="250"/>
    </row>
    <row r="25" spans="1:36" ht="24.75" customHeight="1" thickBot="1">
      <c r="A25" s="48" t="s">
        <v>61</v>
      </c>
      <c r="B25" s="17"/>
      <c r="C25" s="17" t="s">
        <v>115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49"/>
      <c r="V25" s="138" t="s">
        <v>93</v>
      </c>
      <c r="W25" s="135">
        <v>18</v>
      </c>
      <c r="X25" s="135" t="s">
        <v>57</v>
      </c>
      <c r="Y25" s="135">
        <v>6</v>
      </c>
      <c r="Z25" s="55" t="s">
        <v>95</v>
      </c>
      <c r="AA25" s="55"/>
      <c r="AB25" s="25"/>
      <c r="AC25" s="173">
        <f>'１８年６月分 '!AJ16</f>
        <v>0</v>
      </c>
      <c r="AD25" s="174"/>
      <c r="AE25" s="173">
        <f>'１８年６月分 '!$AJ$9</f>
        <v>0</v>
      </c>
      <c r="AF25" s="174"/>
      <c r="AG25" s="173">
        <f>'１８年６月分 '!$AJ$19</f>
        <v>0</v>
      </c>
      <c r="AH25" s="174"/>
      <c r="AI25" s="218">
        <f>'１８年６月分 '!$AJ$20</f>
        <v>0</v>
      </c>
      <c r="AJ25" s="219"/>
    </row>
    <row r="26" spans="1:36" ht="24.75" customHeight="1" thickBot="1">
      <c r="A26" s="48"/>
      <c r="B26" s="17" t="s">
        <v>64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49"/>
      <c r="V26" s="171" t="s">
        <v>66</v>
      </c>
      <c r="W26" s="177"/>
      <c r="X26" s="177"/>
      <c r="Y26" s="177"/>
      <c r="Z26" s="177"/>
      <c r="AA26" s="177"/>
      <c r="AB26" s="134"/>
      <c r="AC26" s="193">
        <f>SUM(AC23:AD25)</f>
        <v>0</v>
      </c>
      <c r="AD26" s="194"/>
      <c r="AE26" s="193">
        <f>SUM(AE23:AF25)</f>
        <v>0</v>
      </c>
      <c r="AF26" s="194"/>
      <c r="AG26" s="193">
        <f>IF(ISERROR(ROUNDUP(AC26/AE26,0)),0,ROUNDUP(AC26/AE26,0))</f>
        <v>0</v>
      </c>
      <c r="AH26" s="194"/>
      <c r="AI26" s="237">
        <f>IF(ISERROR(ROUNDUP(AG26/AJ5,2)),0,ROUNDUP(AG26/AJ5,2))</f>
        <v>0</v>
      </c>
      <c r="AJ26" s="238"/>
    </row>
    <row r="27" spans="1:36" ht="24.75" customHeight="1">
      <c r="A27" s="48" t="s">
        <v>62</v>
      </c>
      <c r="B27" s="122"/>
      <c r="C27" s="122" t="s">
        <v>85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49"/>
      <c r="AJ27" s="22">
        <f>IF(AI26&gt;105%,"減算！","")</f>
      </c>
    </row>
    <row r="28" spans="1:36" ht="24.75" customHeight="1">
      <c r="A28" s="48"/>
      <c r="B28" s="17" t="s">
        <v>86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46"/>
      <c r="V28" s="46" t="s">
        <v>63</v>
      </c>
      <c r="W28" s="46" t="s">
        <v>90</v>
      </c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7"/>
    </row>
    <row r="29" spans="1:36" ht="24.75" customHeight="1">
      <c r="A29" s="50"/>
      <c r="B29" s="51" t="s">
        <v>88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 t="s">
        <v>91</v>
      </c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2"/>
    </row>
    <row r="30" spans="1:20" ht="24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</sheetData>
  <sheetProtection sheet="1" objects="1" scenarios="1"/>
  <mergeCells count="41">
    <mergeCell ref="A7:C8"/>
    <mergeCell ref="B11:B15"/>
    <mergeCell ref="AC19:AI19"/>
    <mergeCell ref="AI22:AJ22"/>
    <mergeCell ref="V22:AA22"/>
    <mergeCell ref="AC22:AD22"/>
    <mergeCell ref="AE22:AF22"/>
    <mergeCell ref="AF3:AJ3"/>
    <mergeCell ref="AF4:AJ4"/>
    <mergeCell ref="AH5:AI5"/>
    <mergeCell ref="AC25:AD25"/>
    <mergeCell ref="AE25:AF25"/>
    <mergeCell ref="AG25:AH25"/>
    <mergeCell ref="AC4:AE4"/>
    <mergeCell ref="AI25:AJ25"/>
    <mergeCell ref="AG22:AH22"/>
    <mergeCell ref="AC3:AE3"/>
    <mergeCell ref="U3:W3"/>
    <mergeCell ref="U4:W4"/>
    <mergeCell ref="Y3:AA3"/>
    <mergeCell ref="Q3:S3"/>
    <mergeCell ref="X5:Y5"/>
    <mergeCell ref="Q4:S4"/>
    <mergeCell ref="AJ7:AJ8"/>
    <mergeCell ref="AI26:AJ26"/>
    <mergeCell ref="AI23:AJ23"/>
    <mergeCell ref="V26:AA26"/>
    <mergeCell ref="AC23:AD23"/>
    <mergeCell ref="AE23:AF23"/>
    <mergeCell ref="AG23:AH23"/>
    <mergeCell ref="AC26:AD26"/>
    <mergeCell ref="AE26:AF26"/>
    <mergeCell ref="AG26:AH26"/>
    <mergeCell ref="N3:P3"/>
    <mergeCell ref="K3:M3"/>
    <mergeCell ref="AC20:AI20"/>
    <mergeCell ref="AI24:AJ24"/>
    <mergeCell ref="Y4:AA4"/>
    <mergeCell ref="AC24:AD24"/>
    <mergeCell ref="AE24:AF24"/>
    <mergeCell ref="AG24:AH24"/>
  </mergeCells>
  <dataValidations count="7">
    <dataValidation type="whole" allowBlank="1" showInputMessage="1" showErrorMessage="1" imeMode="off" sqref="E11:AI14">
      <formula1>0</formula1>
      <formula2>999</formula2>
    </dataValidation>
    <dataValidation showInputMessage="1" showErrorMessage="1" sqref="T3:T4 X3:X4 AB3:AB4"/>
    <dataValidation allowBlank="1" showInputMessage="1" showErrorMessage="1" imeMode="off" sqref="AF3:AJ3"/>
    <dataValidation type="list" allowBlank="1" showInputMessage="1" showErrorMessage="1" sqref="N3:P3">
      <formula1>$AN$3:$AN$8</formula1>
    </dataValidation>
    <dataValidation type="whole" allowBlank="1" showInputMessage="1" showErrorMessage="1" sqref="V1">
      <formula1>18</formula1>
      <formula2>21</formula2>
    </dataValidation>
    <dataValidation type="whole" allowBlank="1" showInputMessage="1" showErrorMessage="1" sqref="X1">
      <formula1>1</formula1>
      <formula2>12</formula2>
    </dataValidation>
    <dataValidation type="whole" allowBlank="1" showInputMessage="1" showErrorMessage="1" imeMode="off" sqref="E10:AI10">
      <formula1>0</formula1>
      <formula2>1000</formula2>
    </dataValidation>
  </dataValidations>
  <printOptions/>
  <pageMargins left="0.36" right="0.24" top="0.53" bottom="0.35" header="0.38" footer="0.28"/>
  <pageSetup horizontalDpi="600" verticalDpi="600" orientation="landscape" paperSize="9" scale="80" r:id="rId1"/>
  <headerFooter alignWithMargins="0">
    <oddHeader>&amp;R（様式５）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N30"/>
  <sheetViews>
    <sheetView showGridLines="0" zoomScale="75" zoomScaleNormal="75" workbookViewId="0" topLeftCell="A1">
      <selection activeCell="N3" sqref="N3:P3"/>
    </sheetView>
  </sheetViews>
  <sheetFormatPr defaultColWidth="9.00390625" defaultRowHeight="24.75" customHeight="1"/>
  <cols>
    <col min="1" max="2" width="2.625" style="1" customWidth="1"/>
    <col min="3" max="3" width="18.125" style="1" customWidth="1"/>
    <col min="4" max="35" width="4.625" style="1" customWidth="1"/>
    <col min="36" max="36" width="7.125" style="1" customWidth="1"/>
    <col min="37" max="39" width="9.00390625" style="1" customWidth="1"/>
    <col min="40" max="40" width="0" style="1" hidden="1" customWidth="1"/>
    <col min="41" max="16384" width="9.00390625" style="1" customWidth="1"/>
  </cols>
  <sheetData>
    <row r="1" spans="2:37" ht="24.75" customHeight="1">
      <c r="B1" s="9"/>
      <c r="C1" s="9"/>
      <c r="D1" s="9"/>
      <c r="E1" s="9"/>
      <c r="F1" s="9"/>
      <c r="G1" s="9"/>
      <c r="H1" s="9"/>
      <c r="I1" s="9"/>
      <c r="J1" s="65" t="s">
        <v>97</v>
      </c>
      <c r="K1" s="65"/>
      <c r="L1" s="65"/>
      <c r="M1" s="65"/>
      <c r="N1" s="65"/>
      <c r="O1" s="65"/>
      <c r="P1" s="65"/>
      <c r="Q1" s="65"/>
      <c r="R1" s="65"/>
      <c r="T1" s="64"/>
      <c r="U1" s="66" t="s">
        <v>56</v>
      </c>
      <c r="V1" s="146">
        <v>18</v>
      </c>
      <c r="W1" s="68" t="s">
        <v>57</v>
      </c>
      <c r="X1" s="146">
        <v>8</v>
      </c>
      <c r="Y1" s="65" t="s">
        <v>44</v>
      </c>
      <c r="Z1" s="65"/>
      <c r="AA1" s="65"/>
      <c r="AB1" s="65"/>
      <c r="AD1" s="16"/>
      <c r="AE1" s="18"/>
      <c r="AF1" s="16"/>
      <c r="AG1" s="16"/>
      <c r="AH1" s="16"/>
      <c r="AI1" s="16"/>
      <c r="AJ1" s="16"/>
      <c r="AK1" s="17"/>
    </row>
    <row r="2" spans="13:40" ht="24.75" customHeight="1" thickBot="1">
      <c r="M2" s="9"/>
      <c r="N2" s="9"/>
      <c r="O2" s="9"/>
      <c r="P2" s="9"/>
      <c r="Q2" s="9"/>
      <c r="R2" s="9"/>
      <c r="S2" s="9"/>
      <c r="T2" s="9"/>
      <c r="U2" s="9"/>
      <c r="V2" s="9"/>
      <c r="W2" s="9"/>
      <c r="AD2" s="16"/>
      <c r="AE2" s="16"/>
      <c r="AF2" s="16"/>
      <c r="AG2" s="16"/>
      <c r="AH2" s="16"/>
      <c r="AI2" s="16"/>
      <c r="AJ2" s="16"/>
      <c r="AN2" s="1" t="s">
        <v>98</v>
      </c>
    </row>
    <row r="3" spans="11:40" ht="24.75" customHeight="1" thickBot="1">
      <c r="K3" s="243" t="s">
        <v>111</v>
      </c>
      <c r="L3" s="244"/>
      <c r="M3" s="245"/>
      <c r="N3" s="241"/>
      <c r="O3" s="241"/>
      <c r="P3" s="242"/>
      <c r="Q3" s="229" t="s">
        <v>46</v>
      </c>
      <c r="R3" s="230"/>
      <c r="S3" s="231"/>
      <c r="T3" s="140">
        <f>IF($N$3=Q3,"○","")</f>
      </c>
      <c r="U3" s="223" t="s">
        <v>67</v>
      </c>
      <c r="V3" s="224"/>
      <c r="W3" s="225"/>
      <c r="X3" s="140">
        <f>IF($N$3=U3,"○","")</f>
      </c>
      <c r="Y3" s="223" t="s">
        <v>48</v>
      </c>
      <c r="Z3" s="224"/>
      <c r="AA3" s="225"/>
      <c r="AB3" s="141">
        <f>IF($N$3=Y3,"○","")</f>
      </c>
      <c r="AC3" s="220" t="s">
        <v>33</v>
      </c>
      <c r="AD3" s="221"/>
      <c r="AE3" s="222"/>
      <c r="AF3" s="209"/>
      <c r="AG3" s="209"/>
      <c r="AH3" s="209"/>
      <c r="AI3" s="209"/>
      <c r="AJ3" s="210"/>
      <c r="AN3" s="1" t="s">
        <v>46</v>
      </c>
    </row>
    <row r="4" spans="17:40" ht="24.75" customHeight="1" thickBot="1">
      <c r="Q4" s="232" t="s">
        <v>45</v>
      </c>
      <c r="R4" s="233"/>
      <c r="S4" s="234"/>
      <c r="T4" s="142">
        <f>IF($N$3=Q4,"○","")</f>
      </c>
      <c r="U4" s="226" t="s">
        <v>47</v>
      </c>
      <c r="V4" s="227"/>
      <c r="W4" s="228"/>
      <c r="X4" s="142">
        <f>IF($N$3=U4,"○","")</f>
      </c>
      <c r="Y4" s="226" t="s">
        <v>49</v>
      </c>
      <c r="Z4" s="227"/>
      <c r="AA4" s="228"/>
      <c r="AB4" s="143">
        <f>IF($N$3=Y4,"○","")</f>
      </c>
      <c r="AC4" s="215" t="s">
        <v>59</v>
      </c>
      <c r="AD4" s="216"/>
      <c r="AE4" s="217"/>
      <c r="AF4" s="211"/>
      <c r="AG4" s="211"/>
      <c r="AH4" s="211"/>
      <c r="AI4" s="211"/>
      <c r="AJ4" s="212"/>
      <c r="AN4" s="1" t="s">
        <v>45</v>
      </c>
    </row>
    <row r="5" spans="21:40" ht="24.75" customHeight="1" thickBot="1">
      <c r="U5" s="44" t="s">
        <v>65</v>
      </c>
      <c r="V5" s="44" t="s">
        <v>69</v>
      </c>
      <c r="W5" s="61"/>
      <c r="X5" s="198" t="s">
        <v>60</v>
      </c>
      <c r="Y5" s="198"/>
      <c r="Z5" s="61"/>
      <c r="AA5" s="1" t="s">
        <v>105</v>
      </c>
      <c r="AH5" s="213" t="s">
        <v>34</v>
      </c>
      <c r="AI5" s="214"/>
      <c r="AJ5" s="62"/>
      <c r="AN5" s="1" t="s">
        <v>116</v>
      </c>
    </row>
    <row r="6" spans="1:40" ht="24.75" customHeight="1" thickBot="1">
      <c r="A6" s="16"/>
      <c r="B6" s="16"/>
      <c r="C6" s="16" t="s">
        <v>110</v>
      </c>
      <c r="D6" s="10" t="s">
        <v>70</v>
      </c>
      <c r="E6" s="20">
        <f aca="true" t="shared" si="0" ref="E6:AI6">IF(AND(E9="",E10&gt;0),"注！","")</f>
      </c>
      <c r="F6" s="20">
        <f t="shared" si="0"/>
      </c>
      <c r="G6" s="20">
        <f t="shared" si="0"/>
      </c>
      <c r="H6" s="20">
        <f t="shared" si="0"/>
      </c>
      <c r="I6" s="20">
        <f t="shared" si="0"/>
      </c>
      <c r="J6" s="20">
        <f t="shared" si="0"/>
      </c>
      <c r="K6" s="20">
        <f t="shared" si="0"/>
      </c>
      <c r="L6" s="20">
        <f t="shared" si="0"/>
      </c>
      <c r="M6" s="20">
        <f t="shared" si="0"/>
      </c>
      <c r="N6" s="20">
        <f t="shared" si="0"/>
      </c>
      <c r="O6" s="20">
        <f t="shared" si="0"/>
      </c>
      <c r="P6" s="20">
        <f t="shared" si="0"/>
      </c>
      <c r="Q6" s="20">
        <f t="shared" si="0"/>
      </c>
      <c r="R6" s="20">
        <f t="shared" si="0"/>
      </c>
      <c r="S6" s="20">
        <f t="shared" si="0"/>
      </c>
      <c r="T6" s="20">
        <f t="shared" si="0"/>
      </c>
      <c r="U6" s="20">
        <f t="shared" si="0"/>
      </c>
      <c r="V6" s="20">
        <f t="shared" si="0"/>
      </c>
      <c r="W6" s="20">
        <f t="shared" si="0"/>
      </c>
      <c r="X6" s="20">
        <f t="shared" si="0"/>
      </c>
      <c r="Y6" s="20">
        <f t="shared" si="0"/>
      </c>
      <c r="Z6" s="20">
        <f t="shared" si="0"/>
      </c>
      <c r="AA6" s="20">
        <f t="shared" si="0"/>
      </c>
      <c r="AB6" s="20">
        <f t="shared" si="0"/>
      </c>
      <c r="AC6" s="20">
        <f t="shared" si="0"/>
      </c>
      <c r="AD6" s="20">
        <f t="shared" si="0"/>
      </c>
      <c r="AE6" s="20">
        <f t="shared" si="0"/>
      </c>
      <c r="AF6" s="20">
        <f t="shared" si="0"/>
      </c>
      <c r="AG6" s="20">
        <f t="shared" si="0"/>
      </c>
      <c r="AH6" s="20">
        <f t="shared" si="0"/>
      </c>
      <c r="AI6" s="20">
        <f t="shared" si="0"/>
      </c>
      <c r="AN6" s="1" t="s">
        <v>117</v>
      </c>
    </row>
    <row r="7" spans="1:40" ht="24.75" customHeight="1">
      <c r="A7" s="197" t="s">
        <v>40</v>
      </c>
      <c r="B7" s="198"/>
      <c r="C7" s="198"/>
      <c r="D7" s="27"/>
      <c r="E7" s="28" t="s">
        <v>1</v>
      </c>
      <c r="F7" s="28" t="s">
        <v>2</v>
      </c>
      <c r="G7" s="28" t="s">
        <v>3</v>
      </c>
      <c r="H7" s="28" t="s">
        <v>4</v>
      </c>
      <c r="I7" s="28" t="s">
        <v>5</v>
      </c>
      <c r="J7" s="28" t="s">
        <v>6</v>
      </c>
      <c r="K7" s="28" t="s">
        <v>7</v>
      </c>
      <c r="L7" s="28" t="s">
        <v>8</v>
      </c>
      <c r="M7" s="28" t="s">
        <v>9</v>
      </c>
      <c r="N7" s="28" t="s">
        <v>10</v>
      </c>
      <c r="O7" s="28" t="s">
        <v>11</v>
      </c>
      <c r="P7" s="28" t="s">
        <v>12</v>
      </c>
      <c r="Q7" s="28" t="s">
        <v>13</v>
      </c>
      <c r="R7" s="28" t="s">
        <v>14</v>
      </c>
      <c r="S7" s="28" t="s">
        <v>15</v>
      </c>
      <c r="T7" s="28" t="s">
        <v>16</v>
      </c>
      <c r="U7" s="28" t="s">
        <v>17</v>
      </c>
      <c r="V7" s="28" t="s">
        <v>18</v>
      </c>
      <c r="W7" s="28" t="s">
        <v>19</v>
      </c>
      <c r="X7" s="28" t="s">
        <v>20</v>
      </c>
      <c r="Y7" s="28" t="s">
        <v>21</v>
      </c>
      <c r="Z7" s="28" t="s">
        <v>22</v>
      </c>
      <c r="AA7" s="28" t="s">
        <v>23</v>
      </c>
      <c r="AB7" s="28" t="s">
        <v>24</v>
      </c>
      <c r="AC7" s="28" t="s">
        <v>25</v>
      </c>
      <c r="AD7" s="28" t="s">
        <v>26</v>
      </c>
      <c r="AE7" s="28" t="s">
        <v>27</v>
      </c>
      <c r="AF7" s="28" t="s">
        <v>28</v>
      </c>
      <c r="AG7" s="28" t="s">
        <v>29</v>
      </c>
      <c r="AH7" s="28" t="s">
        <v>30</v>
      </c>
      <c r="AI7" s="28" t="s">
        <v>31</v>
      </c>
      <c r="AJ7" s="235" t="s">
        <v>76</v>
      </c>
      <c r="AN7" s="1" t="s">
        <v>48</v>
      </c>
    </row>
    <row r="8" spans="1:40" ht="24.75" customHeight="1" thickBot="1">
      <c r="A8" s="199"/>
      <c r="B8" s="200"/>
      <c r="C8" s="200"/>
      <c r="D8" s="41" t="s">
        <v>39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236"/>
      <c r="AN8" s="1" t="s">
        <v>49</v>
      </c>
    </row>
    <row r="9" spans="1:36" ht="24.75" customHeight="1">
      <c r="A9" s="36" t="s">
        <v>96</v>
      </c>
      <c r="B9" s="23"/>
      <c r="C9" s="23"/>
      <c r="D9" s="8" t="s">
        <v>99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40">
        <f>COUNTIF(E9:AI9,"○")</f>
        <v>0</v>
      </c>
    </row>
    <row r="10" spans="1:36" ht="24.75" customHeight="1">
      <c r="A10" s="30" t="s">
        <v>0</v>
      </c>
      <c r="B10" s="19"/>
      <c r="C10" s="19"/>
      <c r="D10" s="7" t="s">
        <v>72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31">
        <f aca="true" t="shared" si="1" ref="AJ10:AJ16">SUM(E10:AI10)</f>
        <v>0</v>
      </c>
    </row>
    <row r="11" spans="1:36" ht="24.75" customHeight="1">
      <c r="A11" s="32"/>
      <c r="B11" s="201" t="s">
        <v>41</v>
      </c>
      <c r="C11" s="96" t="s">
        <v>83</v>
      </c>
      <c r="D11" s="13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33">
        <f t="shared" si="1"/>
        <v>0</v>
      </c>
    </row>
    <row r="12" spans="1:36" ht="24.75" customHeight="1">
      <c r="A12" s="32"/>
      <c r="B12" s="202"/>
      <c r="C12" s="100" t="s">
        <v>32</v>
      </c>
      <c r="D12" s="14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34">
        <f t="shared" si="1"/>
        <v>0</v>
      </c>
    </row>
    <row r="13" spans="1:36" ht="24.75" customHeight="1">
      <c r="A13" s="32"/>
      <c r="B13" s="202"/>
      <c r="C13" s="100" t="s">
        <v>84</v>
      </c>
      <c r="D13" s="14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34">
        <f t="shared" si="1"/>
        <v>0</v>
      </c>
    </row>
    <row r="14" spans="1:36" ht="24.75" customHeight="1">
      <c r="A14" s="32"/>
      <c r="B14" s="202"/>
      <c r="C14" s="11"/>
      <c r="D14" s="15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35">
        <f t="shared" si="1"/>
        <v>0</v>
      </c>
    </row>
    <row r="15" spans="1:36" ht="24.75" customHeight="1">
      <c r="A15" s="36"/>
      <c r="B15" s="203"/>
      <c r="C15" s="12" t="s">
        <v>42</v>
      </c>
      <c r="D15" s="5" t="s">
        <v>121</v>
      </c>
      <c r="E15" s="4">
        <f aca="true" t="shared" si="2" ref="E15:AI15">SUM(E11:E14)</f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">
        <f t="shared" si="2"/>
        <v>0</v>
      </c>
      <c r="Q15" s="4">
        <f t="shared" si="2"/>
        <v>0</v>
      </c>
      <c r="R15" s="4">
        <f t="shared" si="2"/>
        <v>0</v>
      </c>
      <c r="S15" s="4">
        <f t="shared" si="2"/>
        <v>0</v>
      </c>
      <c r="T15" s="4">
        <f t="shared" si="2"/>
        <v>0</v>
      </c>
      <c r="U15" s="4">
        <f t="shared" si="2"/>
        <v>0</v>
      </c>
      <c r="V15" s="4">
        <f t="shared" si="2"/>
        <v>0</v>
      </c>
      <c r="W15" s="4">
        <f t="shared" si="2"/>
        <v>0</v>
      </c>
      <c r="X15" s="4">
        <f t="shared" si="2"/>
        <v>0</v>
      </c>
      <c r="Y15" s="4">
        <f t="shared" si="2"/>
        <v>0</v>
      </c>
      <c r="Z15" s="4">
        <f t="shared" si="2"/>
        <v>0</v>
      </c>
      <c r="AA15" s="4">
        <f t="shared" si="2"/>
        <v>0</v>
      </c>
      <c r="AB15" s="4">
        <f t="shared" si="2"/>
        <v>0</v>
      </c>
      <c r="AC15" s="4">
        <f t="shared" si="2"/>
        <v>0</v>
      </c>
      <c r="AD15" s="4">
        <f t="shared" si="2"/>
        <v>0</v>
      </c>
      <c r="AE15" s="4">
        <f t="shared" si="2"/>
        <v>0</v>
      </c>
      <c r="AF15" s="4">
        <f t="shared" si="2"/>
        <v>0</v>
      </c>
      <c r="AG15" s="4">
        <f t="shared" si="2"/>
        <v>0</v>
      </c>
      <c r="AH15" s="4">
        <f t="shared" si="2"/>
        <v>0</v>
      </c>
      <c r="AI15" s="4">
        <f t="shared" si="2"/>
        <v>0</v>
      </c>
      <c r="AJ15" s="37">
        <f t="shared" si="1"/>
        <v>0</v>
      </c>
    </row>
    <row r="16" spans="1:36" ht="24.75" customHeight="1">
      <c r="A16" s="29" t="s">
        <v>79</v>
      </c>
      <c r="B16" s="3"/>
      <c r="C16" s="3"/>
      <c r="D16" s="6" t="s">
        <v>74</v>
      </c>
      <c r="E16" s="4">
        <f aca="true" t="shared" si="3" ref="E16:AI16">E10-E15</f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0</v>
      </c>
      <c r="J16" s="4">
        <f t="shared" si="3"/>
        <v>0</v>
      </c>
      <c r="K16" s="4">
        <f t="shared" si="3"/>
        <v>0</v>
      </c>
      <c r="L16" s="4">
        <f t="shared" si="3"/>
        <v>0</v>
      </c>
      <c r="M16" s="4">
        <f t="shared" si="3"/>
        <v>0</v>
      </c>
      <c r="N16" s="4">
        <f t="shared" si="3"/>
        <v>0</v>
      </c>
      <c r="O16" s="4">
        <f t="shared" si="3"/>
        <v>0</v>
      </c>
      <c r="P16" s="4">
        <f t="shared" si="3"/>
        <v>0</v>
      </c>
      <c r="Q16" s="4">
        <f t="shared" si="3"/>
        <v>0</v>
      </c>
      <c r="R16" s="4">
        <f t="shared" si="3"/>
        <v>0</v>
      </c>
      <c r="S16" s="4">
        <f t="shared" si="3"/>
        <v>0</v>
      </c>
      <c r="T16" s="4">
        <f t="shared" si="3"/>
        <v>0</v>
      </c>
      <c r="U16" s="4">
        <f t="shared" si="3"/>
        <v>0</v>
      </c>
      <c r="V16" s="4">
        <f t="shared" si="3"/>
        <v>0</v>
      </c>
      <c r="W16" s="4">
        <f t="shared" si="3"/>
        <v>0</v>
      </c>
      <c r="X16" s="4">
        <f t="shared" si="3"/>
        <v>0</v>
      </c>
      <c r="Y16" s="4">
        <f t="shared" si="3"/>
        <v>0</v>
      </c>
      <c r="Z16" s="4">
        <f t="shared" si="3"/>
        <v>0</v>
      </c>
      <c r="AA16" s="4">
        <f t="shared" si="3"/>
        <v>0</v>
      </c>
      <c r="AB16" s="4">
        <f t="shared" si="3"/>
        <v>0</v>
      </c>
      <c r="AC16" s="4">
        <f t="shared" si="3"/>
        <v>0</v>
      </c>
      <c r="AD16" s="4">
        <f t="shared" si="3"/>
        <v>0</v>
      </c>
      <c r="AE16" s="4">
        <f t="shared" si="3"/>
        <v>0</v>
      </c>
      <c r="AF16" s="4">
        <f t="shared" si="3"/>
        <v>0</v>
      </c>
      <c r="AG16" s="4">
        <f t="shared" si="3"/>
        <v>0</v>
      </c>
      <c r="AH16" s="4">
        <f t="shared" si="3"/>
        <v>0</v>
      </c>
      <c r="AI16" s="4">
        <f t="shared" si="3"/>
        <v>0</v>
      </c>
      <c r="AJ16" s="37">
        <f t="shared" si="1"/>
        <v>0</v>
      </c>
    </row>
    <row r="17" spans="1:36" ht="24.75" customHeight="1" thickBot="1">
      <c r="A17" s="144" t="s">
        <v>104</v>
      </c>
      <c r="B17" s="24"/>
      <c r="C17" s="24"/>
      <c r="D17" s="26" t="s">
        <v>119</v>
      </c>
      <c r="E17" s="38" t="str">
        <f aca="true" t="shared" si="4" ref="E17:AI17">IF(OR($T$3="○",$T$4="○",$X$3="○",$X$4="○",AND($AB$3="○",$AJ$5&lt;=50)),IF(E16&gt;$AJ$5*120/100,"○",""),IF(AND($AB$3="○",$AJ$5&gt;50),IF(E16&gt;($AJ$5+10+($AJ$5-50)*10/100),"○",""),IF(AND($AB$4="○",$AJ$5&gt;50),IF(E16&gt;($AJ$5+5+($AJ$5-50)*5/100),"○",""),IF(AND($AB$4="○",$AJ$5&lt;=50),IF(E16&gt;$AJ$5*110/100,"○",""),"E"))))</f>
        <v>E</v>
      </c>
      <c r="F17" s="38" t="str">
        <f t="shared" si="4"/>
        <v>E</v>
      </c>
      <c r="G17" s="38" t="str">
        <f t="shared" si="4"/>
        <v>E</v>
      </c>
      <c r="H17" s="38" t="str">
        <f t="shared" si="4"/>
        <v>E</v>
      </c>
      <c r="I17" s="38" t="str">
        <f t="shared" si="4"/>
        <v>E</v>
      </c>
      <c r="J17" s="38" t="str">
        <f t="shared" si="4"/>
        <v>E</v>
      </c>
      <c r="K17" s="38" t="str">
        <f t="shared" si="4"/>
        <v>E</v>
      </c>
      <c r="L17" s="38" t="str">
        <f t="shared" si="4"/>
        <v>E</v>
      </c>
      <c r="M17" s="38" t="str">
        <f t="shared" si="4"/>
        <v>E</v>
      </c>
      <c r="N17" s="38" t="str">
        <f t="shared" si="4"/>
        <v>E</v>
      </c>
      <c r="O17" s="38" t="str">
        <f t="shared" si="4"/>
        <v>E</v>
      </c>
      <c r="P17" s="38" t="str">
        <f t="shared" si="4"/>
        <v>E</v>
      </c>
      <c r="Q17" s="38" t="str">
        <f t="shared" si="4"/>
        <v>E</v>
      </c>
      <c r="R17" s="38" t="str">
        <f t="shared" si="4"/>
        <v>E</v>
      </c>
      <c r="S17" s="38" t="str">
        <f t="shared" si="4"/>
        <v>E</v>
      </c>
      <c r="T17" s="38" t="str">
        <f t="shared" si="4"/>
        <v>E</v>
      </c>
      <c r="U17" s="38" t="str">
        <f t="shared" si="4"/>
        <v>E</v>
      </c>
      <c r="V17" s="38" t="str">
        <f t="shared" si="4"/>
        <v>E</v>
      </c>
      <c r="W17" s="38" t="str">
        <f t="shared" si="4"/>
        <v>E</v>
      </c>
      <c r="X17" s="38" t="str">
        <f t="shared" si="4"/>
        <v>E</v>
      </c>
      <c r="Y17" s="38" t="str">
        <f t="shared" si="4"/>
        <v>E</v>
      </c>
      <c r="Z17" s="38" t="str">
        <f t="shared" si="4"/>
        <v>E</v>
      </c>
      <c r="AA17" s="38" t="str">
        <f t="shared" si="4"/>
        <v>E</v>
      </c>
      <c r="AB17" s="38" t="str">
        <f t="shared" si="4"/>
        <v>E</v>
      </c>
      <c r="AC17" s="38" t="str">
        <f t="shared" si="4"/>
        <v>E</v>
      </c>
      <c r="AD17" s="38" t="str">
        <f t="shared" si="4"/>
        <v>E</v>
      </c>
      <c r="AE17" s="38" t="str">
        <f t="shared" si="4"/>
        <v>E</v>
      </c>
      <c r="AF17" s="38" t="str">
        <f t="shared" si="4"/>
        <v>E</v>
      </c>
      <c r="AG17" s="38" t="str">
        <f t="shared" si="4"/>
        <v>E</v>
      </c>
      <c r="AH17" s="38" t="str">
        <f t="shared" si="4"/>
        <v>E</v>
      </c>
      <c r="AI17" s="38" t="str">
        <f t="shared" si="4"/>
        <v>E</v>
      </c>
      <c r="AJ17" s="39">
        <f>COUNTIF(E17:AI17,"○")</f>
        <v>0</v>
      </c>
    </row>
    <row r="18" spans="3:35" ht="24.75" customHeight="1" thickBot="1">
      <c r="C18" s="1" t="s">
        <v>87</v>
      </c>
      <c r="D18" s="133" t="s">
        <v>92</v>
      </c>
      <c r="E18" s="132">
        <f aca="true" t="shared" si="5" ref="E18:AI18">IF(E13&gt;$AJ$5*0.05,"超過","")</f>
      </c>
      <c r="F18" s="132">
        <f t="shared" si="5"/>
      </c>
      <c r="G18" s="132">
        <f t="shared" si="5"/>
      </c>
      <c r="H18" s="132">
        <f t="shared" si="5"/>
      </c>
      <c r="I18" s="132">
        <f t="shared" si="5"/>
      </c>
      <c r="J18" s="132">
        <f t="shared" si="5"/>
      </c>
      <c r="K18" s="132">
        <f t="shared" si="5"/>
      </c>
      <c r="L18" s="132">
        <f t="shared" si="5"/>
      </c>
      <c r="M18" s="132">
        <f t="shared" si="5"/>
      </c>
      <c r="N18" s="132">
        <f t="shared" si="5"/>
      </c>
      <c r="O18" s="132">
        <f t="shared" si="5"/>
      </c>
      <c r="P18" s="132">
        <f t="shared" si="5"/>
      </c>
      <c r="Q18" s="132">
        <f t="shared" si="5"/>
      </c>
      <c r="R18" s="132">
        <f t="shared" si="5"/>
      </c>
      <c r="S18" s="132">
        <f t="shared" si="5"/>
      </c>
      <c r="T18" s="132">
        <f t="shared" si="5"/>
      </c>
      <c r="U18" s="132">
        <f t="shared" si="5"/>
      </c>
      <c r="V18" s="132">
        <f t="shared" si="5"/>
      </c>
      <c r="W18" s="132">
        <f t="shared" si="5"/>
      </c>
      <c r="X18" s="132">
        <f t="shared" si="5"/>
      </c>
      <c r="Y18" s="132">
        <f t="shared" si="5"/>
      </c>
      <c r="Z18" s="132">
        <f t="shared" si="5"/>
      </c>
      <c r="AA18" s="132">
        <f t="shared" si="5"/>
      </c>
      <c r="AB18" s="132">
        <f t="shared" si="5"/>
      </c>
      <c r="AC18" s="132">
        <f t="shared" si="5"/>
      </c>
      <c r="AD18" s="132">
        <f t="shared" si="5"/>
      </c>
      <c r="AE18" s="132">
        <f t="shared" si="5"/>
      </c>
      <c r="AF18" s="132">
        <f t="shared" si="5"/>
      </c>
      <c r="AG18" s="132">
        <f t="shared" si="5"/>
      </c>
      <c r="AH18" s="132">
        <f t="shared" si="5"/>
      </c>
      <c r="AI18" s="132">
        <f t="shared" si="5"/>
      </c>
    </row>
    <row r="19" spans="1:36" ht="24.75" customHeight="1">
      <c r="A19" s="45" t="s">
        <v>35</v>
      </c>
      <c r="B19" s="46"/>
      <c r="C19" s="46" t="s">
        <v>103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AC19" s="204" t="s">
        <v>50</v>
      </c>
      <c r="AD19" s="205"/>
      <c r="AE19" s="205"/>
      <c r="AF19" s="205"/>
      <c r="AG19" s="205"/>
      <c r="AH19" s="205"/>
      <c r="AI19" s="206"/>
      <c r="AJ19" s="42">
        <f>IF(ISERROR(ROUNDUP(AJ16/AJ9,0)),0,ROUNDUP(AJ16/AJ9,0))</f>
        <v>0</v>
      </c>
    </row>
    <row r="20" spans="1:36" ht="24.75" customHeight="1" thickBot="1">
      <c r="A20" s="48" t="s">
        <v>36</v>
      </c>
      <c r="B20" s="17"/>
      <c r="C20" s="17" t="s">
        <v>112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49"/>
      <c r="AC20" s="246" t="s">
        <v>51</v>
      </c>
      <c r="AD20" s="247"/>
      <c r="AE20" s="247"/>
      <c r="AF20" s="247"/>
      <c r="AG20" s="247"/>
      <c r="AH20" s="247"/>
      <c r="AI20" s="248"/>
      <c r="AJ20" s="43">
        <f>IF(ISERROR(ROUNDUP(AJ19/$AJ$5,2)),0,ROUNDUP(AJ19/$AJ$5,2))</f>
        <v>0</v>
      </c>
    </row>
    <row r="21" spans="1:22" ht="24.75" customHeight="1" thickBot="1">
      <c r="A21" s="48" t="s">
        <v>37</v>
      </c>
      <c r="B21" s="17"/>
      <c r="C21" s="17" t="s">
        <v>68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49"/>
      <c r="V21" s="21" t="s">
        <v>55</v>
      </c>
    </row>
    <row r="22" spans="1:36" ht="24.75" customHeight="1" thickBot="1">
      <c r="A22" s="48"/>
      <c r="B22" s="17" t="s">
        <v>113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49"/>
      <c r="V22" s="171" t="s">
        <v>58</v>
      </c>
      <c r="W22" s="177"/>
      <c r="X22" s="177"/>
      <c r="Y22" s="177"/>
      <c r="Z22" s="177"/>
      <c r="AA22" s="177"/>
      <c r="AB22" s="134"/>
      <c r="AC22" s="175" t="s">
        <v>52</v>
      </c>
      <c r="AD22" s="172"/>
      <c r="AE22" s="175" t="s">
        <v>53</v>
      </c>
      <c r="AF22" s="172"/>
      <c r="AG22" s="178" t="s">
        <v>94</v>
      </c>
      <c r="AH22" s="179"/>
      <c r="AI22" s="207" t="s">
        <v>54</v>
      </c>
      <c r="AJ22" s="208"/>
    </row>
    <row r="23" spans="1:36" ht="24.75" customHeight="1">
      <c r="A23" s="48" t="s">
        <v>38</v>
      </c>
      <c r="B23" s="17"/>
      <c r="C23" s="17" t="s">
        <v>114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49"/>
      <c r="V23" s="136" t="s">
        <v>93</v>
      </c>
      <c r="W23" s="88">
        <v>18</v>
      </c>
      <c r="X23" s="88" t="s">
        <v>57</v>
      </c>
      <c r="Y23" s="88">
        <v>5</v>
      </c>
      <c r="Z23" s="139" t="s">
        <v>95</v>
      </c>
      <c r="AA23" s="139"/>
      <c r="AB23" s="72"/>
      <c r="AC23" s="191">
        <f>'１８年５月分 '!$AJ$16</f>
        <v>0</v>
      </c>
      <c r="AD23" s="192"/>
      <c r="AE23" s="191">
        <f>'１８年５月分 '!$AJ$9</f>
        <v>0</v>
      </c>
      <c r="AF23" s="192"/>
      <c r="AG23" s="191">
        <f>'１８年５月分 '!$AJ$19</f>
        <v>0</v>
      </c>
      <c r="AH23" s="192"/>
      <c r="AI23" s="239">
        <f>'１８年５月分 '!$AJ$20</f>
        <v>0</v>
      </c>
      <c r="AJ23" s="240"/>
    </row>
    <row r="24" spans="1:36" ht="24.75" customHeight="1">
      <c r="A24" s="48"/>
      <c r="B24" s="17" t="s">
        <v>89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49"/>
      <c r="V24" s="137" t="s">
        <v>93</v>
      </c>
      <c r="W24" s="113">
        <v>18</v>
      </c>
      <c r="X24" s="113" t="s">
        <v>57</v>
      </c>
      <c r="Y24" s="113">
        <v>6</v>
      </c>
      <c r="Z24" s="54" t="s">
        <v>95</v>
      </c>
      <c r="AA24" s="54"/>
      <c r="AB24" s="2"/>
      <c r="AC24" s="195">
        <f>'１８年６月分 '!$AJ$16</f>
        <v>0</v>
      </c>
      <c r="AD24" s="196"/>
      <c r="AE24" s="195">
        <f>'１８年６月分 '!$AJ$9</f>
        <v>0</v>
      </c>
      <c r="AF24" s="196"/>
      <c r="AG24" s="195">
        <f>'１８年６月分 '!$AJ$19</f>
        <v>0</v>
      </c>
      <c r="AH24" s="196"/>
      <c r="AI24" s="249">
        <f>'１８年６月分 '!$AJ$20</f>
        <v>0</v>
      </c>
      <c r="AJ24" s="250"/>
    </row>
    <row r="25" spans="1:36" ht="24.75" customHeight="1" thickBot="1">
      <c r="A25" s="48" t="s">
        <v>61</v>
      </c>
      <c r="B25" s="17"/>
      <c r="C25" s="17" t="s">
        <v>115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49"/>
      <c r="V25" s="138" t="s">
        <v>93</v>
      </c>
      <c r="W25" s="135">
        <v>18</v>
      </c>
      <c r="X25" s="135" t="s">
        <v>57</v>
      </c>
      <c r="Y25" s="135">
        <v>7</v>
      </c>
      <c r="Z25" s="55" t="s">
        <v>95</v>
      </c>
      <c r="AA25" s="55"/>
      <c r="AB25" s="25"/>
      <c r="AC25" s="173">
        <f>'１８年７月分 '!AJ16</f>
        <v>0</v>
      </c>
      <c r="AD25" s="174"/>
      <c r="AE25" s="173">
        <f>'１８年７月分 '!$AJ$9</f>
        <v>0</v>
      </c>
      <c r="AF25" s="174"/>
      <c r="AG25" s="173">
        <f>'１８年７月分 '!$AJ$19</f>
        <v>0</v>
      </c>
      <c r="AH25" s="174"/>
      <c r="AI25" s="218">
        <f>'１８年７月分 '!$AJ$20</f>
        <v>0</v>
      </c>
      <c r="AJ25" s="219"/>
    </row>
    <row r="26" spans="1:36" ht="24.75" customHeight="1" thickBot="1">
      <c r="A26" s="48"/>
      <c r="B26" s="17" t="s">
        <v>64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49"/>
      <c r="V26" s="171" t="s">
        <v>66</v>
      </c>
      <c r="W26" s="177"/>
      <c r="X26" s="177"/>
      <c r="Y26" s="177"/>
      <c r="Z26" s="177"/>
      <c r="AA26" s="177"/>
      <c r="AB26" s="134"/>
      <c r="AC26" s="193">
        <f>SUM(AC23:AD25)</f>
        <v>0</v>
      </c>
      <c r="AD26" s="194"/>
      <c r="AE26" s="193">
        <f>SUM(AE23:AF25)</f>
        <v>0</v>
      </c>
      <c r="AF26" s="194"/>
      <c r="AG26" s="193">
        <f>IF(ISERROR(ROUNDUP(AC26/AE26,0)),0,ROUNDUP(AC26/AE26,0))</f>
        <v>0</v>
      </c>
      <c r="AH26" s="194"/>
      <c r="AI26" s="237">
        <f>IF(ISERROR(ROUNDUP(AG26/AJ5,2)),0,ROUNDUP(AG26/AJ5,2))</f>
        <v>0</v>
      </c>
      <c r="AJ26" s="238"/>
    </row>
    <row r="27" spans="1:36" ht="24.75" customHeight="1">
      <c r="A27" s="48" t="s">
        <v>62</v>
      </c>
      <c r="B27" s="122"/>
      <c r="C27" s="122" t="s">
        <v>85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49"/>
      <c r="AJ27" s="22">
        <f>IF(AI26&gt;105%,"減算！","")</f>
      </c>
    </row>
    <row r="28" spans="1:36" ht="24.75" customHeight="1">
      <c r="A28" s="48"/>
      <c r="B28" s="17" t="s">
        <v>86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46"/>
      <c r="V28" s="46" t="s">
        <v>63</v>
      </c>
      <c r="W28" s="46" t="s">
        <v>90</v>
      </c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7"/>
    </row>
    <row r="29" spans="1:36" ht="24.75" customHeight="1">
      <c r="A29" s="50"/>
      <c r="B29" s="51" t="s">
        <v>88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 t="s">
        <v>91</v>
      </c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2"/>
    </row>
    <row r="30" spans="1:20" ht="24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</sheetData>
  <sheetProtection sheet="1" objects="1" scenarios="1"/>
  <mergeCells count="41">
    <mergeCell ref="AE26:AF26"/>
    <mergeCell ref="AG26:AH26"/>
    <mergeCell ref="N3:P3"/>
    <mergeCell ref="K3:M3"/>
    <mergeCell ref="AC20:AI20"/>
    <mergeCell ref="AI24:AJ24"/>
    <mergeCell ref="Y4:AA4"/>
    <mergeCell ref="AC24:AD24"/>
    <mergeCell ref="AE24:AF24"/>
    <mergeCell ref="AG24:AH24"/>
    <mergeCell ref="X5:Y5"/>
    <mergeCell ref="Q4:S4"/>
    <mergeCell ref="AJ7:AJ8"/>
    <mergeCell ref="AI26:AJ26"/>
    <mergeCell ref="AI23:AJ23"/>
    <mergeCell ref="V26:AA26"/>
    <mergeCell ref="AC23:AD23"/>
    <mergeCell ref="AE23:AF23"/>
    <mergeCell ref="AG23:AH23"/>
    <mergeCell ref="AC26:AD26"/>
    <mergeCell ref="U3:W3"/>
    <mergeCell ref="U4:W4"/>
    <mergeCell ref="Y3:AA3"/>
    <mergeCell ref="Q3:S3"/>
    <mergeCell ref="AF3:AJ3"/>
    <mergeCell ref="AF4:AJ4"/>
    <mergeCell ref="AH5:AI5"/>
    <mergeCell ref="AC25:AD25"/>
    <mergeCell ref="AE25:AF25"/>
    <mergeCell ref="AG25:AH25"/>
    <mergeCell ref="AC4:AE4"/>
    <mergeCell ref="AI25:AJ25"/>
    <mergeCell ref="AG22:AH22"/>
    <mergeCell ref="AC3:AE3"/>
    <mergeCell ref="A7:C8"/>
    <mergeCell ref="B11:B15"/>
    <mergeCell ref="AC19:AI19"/>
    <mergeCell ref="AI22:AJ22"/>
    <mergeCell ref="V22:AA22"/>
    <mergeCell ref="AC22:AD22"/>
    <mergeCell ref="AE22:AF22"/>
  </mergeCells>
  <dataValidations count="7">
    <dataValidation type="whole" allowBlank="1" showInputMessage="1" showErrorMessage="1" imeMode="off" sqref="E11:AI14">
      <formula1>0</formula1>
      <formula2>999</formula2>
    </dataValidation>
    <dataValidation showInputMessage="1" showErrorMessage="1" sqref="T3:T4 X3:X4 AB3:AB4"/>
    <dataValidation allowBlank="1" showInputMessage="1" showErrorMessage="1" imeMode="off" sqref="AF3:AJ3"/>
    <dataValidation type="list" allowBlank="1" showInputMessage="1" showErrorMessage="1" sqref="N3:P3">
      <formula1>$AN$3:$AN$8</formula1>
    </dataValidation>
    <dataValidation type="whole" allowBlank="1" showInputMessage="1" showErrorMessage="1" sqref="V1">
      <formula1>18</formula1>
      <formula2>21</formula2>
    </dataValidation>
    <dataValidation type="whole" allowBlank="1" showInputMessage="1" showErrorMessage="1" sqref="X1">
      <formula1>1</formula1>
      <formula2>12</formula2>
    </dataValidation>
    <dataValidation type="whole" allowBlank="1" showInputMessage="1" showErrorMessage="1" imeMode="off" sqref="E10:AI10">
      <formula1>0</formula1>
      <formula2>1000</formula2>
    </dataValidation>
  </dataValidations>
  <printOptions/>
  <pageMargins left="0.36" right="0.24" top="0.53" bottom="0.35" header="0.38" footer="0.28"/>
  <pageSetup horizontalDpi="600" verticalDpi="600" orientation="landscape" paperSize="9" scale="80" r:id="rId1"/>
  <headerFooter alignWithMargins="0">
    <oddHeader>&amp;R（様式５）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N30"/>
  <sheetViews>
    <sheetView showGridLines="0" zoomScale="75" zoomScaleNormal="75" workbookViewId="0" topLeftCell="A1">
      <selection activeCell="N3" sqref="N3:P3"/>
    </sheetView>
  </sheetViews>
  <sheetFormatPr defaultColWidth="9.00390625" defaultRowHeight="24.75" customHeight="1"/>
  <cols>
    <col min="1" max="2" width="2.625" style="1" customWidth="1"/>
    <col min="3" max="3" width="18.125" style="1" customWidth="1"/>
    <col min="4" max="35" width="4.625" style="1" customWidth="1"/>
    <col min="36" max="36" width="7.125" style="1" customWidth="1"/>
    <col min="37" max="39" width="9.00390625" style="1" customWidth="1"/>
    <col min="40" max="40" width="0" style="1" hidden="1" customWidth="1"/>
    <col min="41" max="16384" width="9.00390625" style="1" customWidth="1"/>
  </cols>
  <sheetData>
    <row r="1" spans="2:37" ht="24.75" customHeight="1">
      <c r="B1" s="9"/>
      <c r="C1" s="9"/>
      <c r="D1" s="9"/>
      <c r="E1" s="9"/>
      <c r="F1" s="9"/>
      <c r="G1" s="9"/>
      <c r="H1" s="9"/>
      <c r="I1" s="9"/>
      <c r="J1" s="65" t="s">
        <v>97</v>
      </c>
      <c r="K1" s="65"/>
      <c r="L1" s="65"/>
      <c r="M1" s="65"/>
      <c r="N1" s="65"/>
      <c r="O1" s="65"/>
      <c r="P1" s="65"/>
      <c r="Q1" s="65"/>
      <c r="R1" s="65"/>
      <c r="T1" s="64"/>
      <c r="U1" s="66" t="s">
        <v>56</v>
      </c>
      <c r="V1" s="146">
        <v>18</v>
      </c>
      <c r="W1" s="68" t="s">
        <v>57</v>
      </c>
      <c r="X1" s="146">
        <v>9</v>
      </c>
      <c r="Y1" s="65" t="s">
        <v>44</v>
      </c>
      <c r="Z1" s="65"/>
      <c r="AA1" s="65"/>
      <c r="AB1" s="65"/>
      <c r="AD1" s="16"/>
      <c r="AE1" s="18"/>
      <c r="AF1" s="16"/>
      <c r="AG1" s="16"/>
      <c r="AH1" s="16"/>
      <c r="AI1" s="16"/>
      <c r="AJ1" s="16"/>
      <c r="AK1" s="17"/>
    </row>
    <row r="2" spans="13:40" ht="24.75" customHeight="1" thickBot="1">
      <c r="M2" s="9"/>
      <c r="N2" s="9"/>
      <c r="O2" s="9"/>
      <c r="P2" s="9"/>
      <c r="Q2" s="9"/>
      <c r="R2" s="9"/>
      <c r="S2" s="9"/>
      <c r="T2" s="9"/>
      <c r="U2" s="9"/>
      <c r="V2" s="9"/>
      <c r="W2" s="9"/>
      <c r="AD2" s="16"/>
      <c r="AE2" s="16"/>
      <c r="AF2" s="16"/>
      <c r="AG2" s="16"/>
      <c r="AH2" s="16"/>
      <c r="AI2" s="16"/>
      <c r="AJ2" s="16"/>
      <c r="AN2" s="1" t="s">
        <v>98</v>
      </c>
    </row>
    <row r="3" spans="11:40" ht="24.75" customHeight="1" thickBot="1">
      <c r="K3" s="243" t="s">
        <v>111</v>
      </c>
      <c r="L3" s="244"/>
      <c r="M3" s="245"/>
      <c r="N3" s="241"/>
      <c r="O3" s="241"/>
      <c r="P3" s="242"/>
      <c r="Q3" s="229" t="s">
        <v>46</v>
      </c>
      <c r="R3" s="230"/>
      <c r="S3" s="231"/>
      <c r="T3" s="140">
        <f>IF($N$3=Q3,"○","")</f>
      </c>
      <c r="U3" s="223" t="s">
        <v>67</v>
      </c>
      <c r="V3" s="224"/>
      <c r="W3" s="225"/>
      <c r="X3" s="140">
        <f>IF($N$3=U3,"○","")</f>
      </c>
      <c r="Y3" s="223" t="s">
        <v>48</v>
      </c>
      <c r="Z3" s="224"/>
      <c r="AA3" s="225"/>
      <c r="AB3" s="141">
        <f>IF($N$3=Y3,"○","")</f>
      </c>
      <c r="AC3" s="220" t="s">
        <v>33</v>
      </c>
      <c r="AD3" s="221"/>
      <c r="AE3" s="222"/>
      <c r="AF3" s="209"/>
      <c r="AG3" s="209"/>
      <c r="AH3" s="209"/>
      <c r="AI3" s="209"/>
      <c r="AJ3" s="210"/>
      <c r="AN3" s="1" t="s">
        <v>46</v>
      </c>
    </row>
    <row r="4" spans="17:40" ht="24.75" customHeight="1" thickBot="1">
      <c r="Q4" s="232" t="s">
        <v>45</v>
      </c>
      <c r="R4" s="233"/>
      <c r="S4" s="234"/>
      <c r="T4" s="142">
        <f>IF($N$3=Q4,"○","")</f>
      </c>
      <c r="U4" s="226" t="s">
        <v>47</v>
      </c>
      <c r="V4" s="227"/>
      <c r="W4" s="228"/>
      <c r="X4" s="142">
        <f>IF($N$3=U4,"○","")</f>
      </c>
      <c r="Y4" s="226" t="s">
        <v>49</v>
      </c>
      <c r="Z4" s="227"/>
      <c r="AA4" s="228"/>
      <c r="AB4" s="143">
        <f>IF($N$3=Y4,"○","")</f>
      </c>
      <c r="AC4" s="215" t="s">
        <v>59</v>
      </c>
      <c r="AD4" s="216"/>
      <c r="AE4" s="217"/>
      <c r="AF4" s="211"/>
      <c r="AG4" s="211"/>
      <c r="AH4" s="211"/>
      <c r="AI4" s="211"/>
      <c r="AJ4" s="212"/>
      <c r="AN4" s="1" t="s">
        <v>45</v>
      </c>
    </row>
    <row r="5" spans="21:40" ht="24.75" customHeight="1" thickBot="1">
      <c r="U5" s="44" t="s">
        <v>65</v>
      </c>
      <c r="V5" s="44" t="s">
        <v>69</v>
      </c>
      <c r="W5" s="61"/>
      <c r="X5" s="198" t="s">
        <v>60</v>
      </c>
      <c r="Y5" s="198"/>
      <c r="Z5" s="61"/>
      <c r="AA5" s="1" t="s">
        <v>105</v>
      </c>
      <c r="AH5" s="213" t="s">
        <v>34</v>
      </c>
      <c r="AI5" s="214"/>
      <c r="AJ5" s="62"/>
      <c r="AN5" s="1" t="s">
        <v>116</v>
      </c>
    </row>
    <row r="6" spans="1:40" ht="24.75" customHeight="1" thickBot="1">
      <c r="A6" s="16"/>
      <c r="B6" s="16"/>
      <c r="C6" s="16" t="s">
        <v>110</v>
      </c>
      <c r="D6" s="10" t="s">
        <v>70</v>
      </c>
      <c r="E6" s="20">
        <f aca="true" t="shared" si="0" ref="E6:AI6">IF(AND(E9="",E10&gt;0),"注！","")</f>
      </c>
      <c r="F6" s="20">
        <f t="shared" si="0"/>
      </c>
      <c r="G6" s="20">
        <f t="shared" si="0"/>
      </c>
      <c r="H6" s="20">
        <f t="shared" si="0"/>
      </c>
      <c r="I6" s="20">
        <f t="shared" si="0"/>
      </c>
      <c r="J6" s="20">
        <f t="shared" si="0"/>
      </c>
      <c r="K6" s="20">
        <f t="shared" si="0"/>
      </c>
      <c r="L6" s="20">
        <f t="shared" si="0"/>
      </c>
      <c r="M6" s="20">
        <f t="shared" si="0"/>
      </c>
      <c r="N6" s="20">
        <f t="shared" si="0"/>
      </c>
      <c r="O6" s="20">
        <f t="shared" si="0"/>
      </c>
      <c r="P6" s="20">
        <f t="shared" si="0"/>
      </c>
      <c r="Q6" s="20">
        <f t="shared" si="0"/>
      </c>
      <c r="R6" s="20">
        <f t="shared" si="0"/>
      </c>
      <c r="S6" s="20">
        <f t="shared" si="0"/>
      </c>
      <c r="T6" s="20">
        <f t="shared" si="0"/>
      </c>
      <c r="U6" s="20">
        <f t="shared" si="0"/>
      </c>
      <c r="V6" s="20">
        <f t="shared" si="0"/>
      </c>
      <c r="W6" s="20">
        <f t="shared" si="0"/>
      </c>
      <c r="X6" s="20">
        <f t="shared" si="0"/>
      </c>
      <c r="Y6" s="20">
        <f t="shared" si="0"/>
      </c>
      <c r="Z6" s="20">
        <f t="shared" si="0"/>
      </c>
      <c r="AA6" s="20">
        <f t="shared" si="0"/>
      </c>
      <c r="AB6" s="20">
        <f t="shared" si="0"/>
      </c>
      <c r="AC6" s="20">
        <f t="shared" si="0"/>
      </c>
      <c r="AD6" s="20">
        <f t="shared" si="0"/>
      </c>
      <c r="AE6" s="20">
        <f t="shared" si="0"/>
      </c>
      <c r="AF6" s="20">
        <f t="shared" si="0"/>
      </c>
      <c r="AG6" s="20">
        <f t="shared" si="0"/>
      </c>
      <c r="AH6" s="20">
        <f t="shared" si="0"/>
      </c>
      <c r="AI6" s="20">
        <f t="shared" si="0"/>
      </c>
      <c r="AN6" s="1" t="s">
        <v>117</v>
      </c>
    </row>
    <row r="7" spans="1:40" ht="24.75" customHeight="1">
      <c r="A7" s="197" t="s">
        <v>40</v>
      </c>
      <c r="B7" s="198"/>
      <c r="C7" s="198"/>
      <c r="D7" s="27"/>
      <c r="E7" s="28" t="s">
        <v>1</v>
      </c>
      <c r="F7" s="28" t="s">
        <v>2</v>
      </c>
      <c r="G7" s="28" t="s">
        <v>3</v>
      </c>
      <c r="H7" s="28" t="s">
        <v>4</v>
      </c>
      <c r="I7" s="28" t="s">
        <v>5</v>
      </c>
      <c r="J7" s="28" t="s">
        <v>6</v>
      </c>
      <c r="K7" s="28" t="s">
        <v>7</v>
      </c>
      <c r="L7" s="28" t="s">
        <v>8</v>
      </c>
      <c r="M7" s="28" t="s">
        <v>9</v>
      </c>
      <c r="N7" s="28" t="s">
        <v>10</v>
      </c>
      <c r="O7" s="28" t="s">
        <v>11</v>
      </c>
      <c r="P7" s="28" t="s">
        <v>12</v>
      </c>
      <c r="Q7" s="28" t="s">
        <v>13</v>
      </c>
      <c r="R7" s="28" t="s">
        <v>14</v>
      </c>
      <c r="S7" s="28" t="s">
        <v>15</v>
      </c>
      <c r="T7" s="28" t="s">
        <v>16</v>
      </c>
      <c r="U7" s="28" t="s">
        <v>17</v>
      </c>
      <c r="V7" s="28" t="s">
        <v>18</v>
      </c>
      <c r="W7" s="28" t="s">
        <v>19</v>
      </c>
      <c r="X7" s="28" t="s">
        <v>20</v>
      </c>
      <c r="Y7" s="28" t="s">
        <v>21</v>
      </c>
      <c r="Z7" s="28" t="s">
        <v>22</v>
      </c>
      <c r="AA7" s="28" t="s">
        <v>23</v>
      </c>
      <c r="AB7" s="28" t="s">
        <v>24</v>
      </c>
      <c r="AC7" s="28" t="s">
        <v>25</v>
      </c>
      <c r="AD7" s="28" t="s">
        <v>26</v>
      </c>
      <c r="AE7" s="28" t="s">
        <v>27</v>
      </c>
      <c r="AF7" s="28" t="s">
        <v>28</v>
      </c>
      <c r="AG7" s="28" t="s">
        <v>29</v>
      </c>
      <c r="AH7" s="28" t="s">
        <v>30</v>
      </c>
      <c r="AI7" s="28" t="s">
        <v>31</v>
      </c>
      <c r="AJ7" s="235" t="s">
        <v>76</v>
      </c>
      <c r="AN7" s="1" t="s">
        <v>48</v>
      </c>
    </row>
    <row r="8" spans="1:40" ht="24.75" customHeight="1" thickBot="1">
      <c r="A8" s="199"/>
      <c r="B8" s="200"/>
      <c r="C8" s="200"/>
      <c r="D8" s="41" t="s">
        <v>39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236"/>
      <c r="AN8" s="1" t="s">
        <v>49</v>
      </c>
    </row>
    <row r="9" spans="1:36" ht="24.75" customHeight="1">
      <c r="A9" s="36" t="s">
        <v>96</v>
      </c>
      <c r="B9" s="23"/>
      <c r="C9" s="23"/>
      <c r="D9" s="8" t="s">
        <v>99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40">
        <f>COUNTIF(E9:AI9,"○")</f>
        <v>0</v>
      </c>
    </row>
    <row r="10" spans="1:36" ht="24.75" customHeight="1">
      <c r="A10" s="30" t="s">
        <v>0</v>
      </c>
      <c r="B10" s="19"/>
      <c r="C10" s="19"/>
      <c r="D10" s="7" t="s">
        <v>72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31">
        <f aca="true" t="shared" si="1" ref="AJ10:AJ16">SUM(E10:AI10)</f>
        <v>0</v>
      </c>
    </row>
    <row r="11" spans="1:36" ht="24.75" customHeight="1">
      <c r="A11" s="32"/>
      <c r="B11" s="201" t="s">
        <v>41</v>
      </c>
      <c r="C11" s="96" t="s">
        <v>83</v>
      </c>
      <c r="D11" s="13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33">
        <f t="shared" si="1"/>
        <v>0</v>
      </c>
    </row>
    <row r="12" spans="1:36" ht="24.75" customHeight="1">
      <c r="A12" s="32"/>
      <c r="B12" s="202"/>
      <c r="C12" s="100" t="s">
        <v>32</v>
      </c>
      <c r="D12" s="14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34">
        <f t="shared" si="1"/>
        <v>0</v>
      </c>
    </row>
    <row r="13" spans="1:36" ht="24.75" customHeight="1">
      <c r="A13" s="32"/>
      <c r="B13" s="202"/>
      <c r="C13" s="100" t="s">
        <v>84</v>
      </c>
      <c r="D13" s="14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34">
        <f t="shared" si="1"/>
        <v>0</v>
      </c>
    </row>
    <row r="14" spans="1:36" ht="24.75" customHeight="1">
      <c r="A14" s="32"/>
      <c r="B14" s="202"/>
      <c r="C14" s="11"/>
      <c r="D14" s="15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35">
        <f t="shared" si="1"/>
        <v>0</v>
      </c>
    </row>
    <row r="15" spans="1:36" ht="24.75" customHeight="1">
      <c r="A15" s="36"/>
      <c r="B15" s="203"/>
      <c r="C15" s="12" t="s">
        <v>42</v>
      </c>
      <c r="D15" s="5" t="s">
        <v>122</v>
      </c>
      <c r="E15" s="4">
        <f aca="true" t="shared" si="2" ref="E15:AI15">SUM(E11:E14)</f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">
        <f t="shared" si="2"/>
        <v>0</v>
      </c>
      <c r="Q15" s="4">
        <f t="shared" si="2"/>
        <v>0</v>
      </c>
      <c r="R15" s="4">
        <f t="shared" si="2"/>
        <v>0</v>
      </c>
      <c r="S15" s="4">
        <f t="shared" si="2"/>
        <v>0</v>
      </c>
      <c r="T15" s="4">
        <f t="shared" si="2"/>
        <v>0</v>
      </c>
      <c r="U15" s="4">
        <f t="shared" si="2"/>
        <v>0</v>
      </c>
      <c r="V15" s="4">
        <f t="shared" si="2"/>
        <v>0</v>
      </c>
      <c r="W15" s="4">
        <f t="shared" si="2"/>
        <v>0</v>
      </c>
      <c r="X15" s="4">
        <f t="shared" si="2"/>
        <v>0</v>
      </c>
      <c r="Y15" s="4">
        <f t="shared" si="2"/>
        <v>0</v>
      </c>
      <c r="Z15" s="4">
        <f t="shared" si="2"/>
        <v>0</v>
      </c>
      <c r="AA15" s="4">
        <f t="shared" si="2"/>
        <v>0</v>
      </c>
      <c r="AB15" s="4">
        <f t="shared" si="2"/>
        <v>0</v>
      </c>
      <c r="AC15" s="4">
        <f t="shared" si="2"/>
        <v>0</v>
      </c>
      <c r="AD15" s="4">
        <f t="shared" si="2"/>
        <v>0</v>
      </c>
      <c r="AE15" s="4">
        <f t="shared" si="2"/>
        <v>0</v>
      </c>
      <c r="AF15" s="4">
        <f t="shared" si="2"/>
        <v>0</v>
      </c>
      <c r="AG15" s="4">
        <f t="shared" si="2"/>
        <v>0</v>
      </c>
      <c r="AH15" s="4">
        <f t="shared" si="2"/>
        <v>0</v>
      </c>
      <c r="AI15" s="4">
        <f t="shared" si="2"/>
        <v>0</v>
      </c>
      <c r="AJ15" s="37">
        <f t="shared" si="1"/>
        <v>0</v>
      </c>
    </row>
    <row r="16" spans="1:36" ht="24.75" customHeight="1">
      <c r="A16" s="29" t="s">
        <v>79</v>
      </c>
      <c r="B16" s="3"/>
      <c r="C16" s="3"/>
      <c r="D16" s="6" t="s">
        <v>74</v>
      </c>
      <c r="E16" s="4">
        <f aca="true" t="shared" si="3" ref="E16:AI16">E10-E15</f>
        <v>0</v>
      </c>
      <c r="F16" s="4">
        <f t="shared" si="3"/>
        <v>0</v>
      </c>
      <c r="G16" s="4">
        <f t="shared" si="3"/>
        <v>0</v>
      </c>
      <c r="H16" s="4">
        <f t="shared" si="3"/>
        <v>0</v>
      </c>
      <c r="I16" s="4">
        <f t="shared" si="3"/>
        <v>0</v>
      </c>
      <c r="J16" s="4">
        <f t="shared" si="3"/>
        <v>0</v>
      </c>
      <c r="K16" s="4">
        <f t="shared" si="3"/>
        <v>0</v>
      </c>
      <c r="L16" s="4">
        <f t="shared" si="3"/>
        <v>0</v>
      </c>
      <c r="M16" s="4">
        <f t="shared" si="3"/>
        <v>0</v>
      </c>
      <c r="N16" s="4">
        <f t="shared" si="3"/>
        <v>0</v>
      </c>
      <c r="O16" s="4">
        <f t="shared" si="3"/>
        <v>0</v>
      </c>
      <c r="P16" s="4">
        <f t="shared" si="3"/>
        <v>0</v>
      </c>
      <c r="Q16" s="4">
        <f t="shared" si="3"/>
        <v>0</v>
      </c>
      <c r="R16" s="4">
        <f t="shared" si="3"/>
        <v>0</v>
      </c>
      <c r="S16" s="4">
        <f t="shared" si="3"/>
        <v>0</v>
      </c>
      <c r="T16" s="4">
        <f t="shared" si="3"/>
        <v>0</v>
      </c>
      <c r="U16" s="4">
        <f t="shared" si="3"/>
        <v>0</v>
      </c>
      <c r="V16" s="4">
        <f t="shared" si="3"/>
        <v>0</v>
      </c>
      <c r="W16" s="4">
        <f t="shared" si="3"/>
        <v>0</v>
      </c>
      <c r="X16" s="4">
        <f t="shared" si="3"/>
        <v>0</v>
      </c>
      <c r="Y16" s="4">
        <f t="shared" si="3"/>
        <v>0</v>
      </c>
      <c r="Z16" s="4">
        <f t="shared" si="3"/>
        <v>0</v>
      </c>
      <c r="AA16" s="4">
        <f t="shared" si="3"/>
        <v>0</v>
      </c>
      <c r="AB16" s="4">
        <f t="shared" si="3"/>
        <v>0</v>
      </c>
      <c r="AC16" s="4">
        <f t="shared" si="3"/>
        <v>0</v>
      </c>
      <c r="AD16" s="4">
        <f t="shared" si="3"/>
        <v>0</v>
      </c>
      <c r="AE16" s="4">
        <f t="shared" si="3"/>
        <v>0</v>
      </c>
      <c r="AF16" s="4">
        <f t="shared" si="3"/>
        <v>0</v>
      </c>
      <c r="AG16" s="4">
        <f t="shared" si="3"/>
        <v>0</v>
      </c>
      <c r="AH16" s="4">
        <f t="shared" si="3"/>
        <v>0</v>
      </c>
      <c r="AI16" s="4">
        <f t="shared" si="3"/>
        <v>0</v>
      </c>
      <c r="AJ16" s="37">
        <f t="shared" si="1"/>
        <v>0</v>
      </c>
    </row>
    <row r="17" spans="1:36" ht="24.75" customHeight="1" thickBot="1">
      <c r="A17" s="144" t="s">
        <v>104</v>
      </c>
      <c r="B17" s="24"/>
      <c r="C17" s="24"/>
      <c r="D17" s="26" t="s">
        <v>119</v>
      </c>
      <c r="E17" s="38" t="str">
        <f aca="true" t="shared" si="4" ref="E17:AI17">IF(OR($T$3="○",$T$4="○",$X$3="○",$X$4="○",AND($AB$3="○",$AJ$5&lt;=50)),IF(E16&gt;$AJ$5*120/100,"○",""),IF(AND($AB$3="○",$AJ$5&gt;50),IF(E16&gt;($AJ$5+10+($AJ$5-50)*10/100),"○",""),IF(AND($AB$4="○",$AJ$5&gt;50),IF(E16&gt;($AJ$5+5+($AJ$5-50)*5/100),"○",""),IF(AND($AB$4="○",$AJ$5&lt;=50),IF(E16&gt;$AJ$5*110/100,"○",""),"E"))))</f>
        <v>E</v>
      </c>
      <c r="F17" s="38" t="str">
        <f t="shared" si="4"/>
        <v>E</v>
      </c>
      <c r="G17" s="38" t="str">
        <f t="shared" si="4"/>
        <v>E</v>
      </c>
      <c r="H17" s="38" t="str">
        <f t="shared" si="4"/>
        <v>E</v>
      </c>
      <c r="I17" s="38" t="str">
        <f t="shared" si="4"/>
        <v>E</v>
      </c>
      <c r="J17" s="38" t="str">
        <f t="shared" si="4"/>
        <v>E</v>
      </c>
      <c r="K17" s="38" t="str">
        <f t="shared" si="4"/>
        <v>E</v>
      </c>
      <c r="L17" s="38" t="str">
        <f t="shared" si="4"/>
        <v>E</v>
      </c>
      <c r="M17" s="38" t="str">
        <f t="shared" si="4"/>
        <v>E</v>
      </c>
      <c r="N17" s="38" t="str">
        <f t="shared" si="4"/>
        <v>E</v>
      </c>
      <c r="O17" s="38" t="str">
        <f t="shared" si="4"/>
        <v>E</v>
      </c>
      <c r="P17" s="38" t="str">
        <f t="shared" si="4"/>
        <v>E</v>
      </c>
      <c r="Q17" s="38" t="str">
        <f t="shared" si="4"/>
        <v>E</v>
      </c>
      <c r="R17" s="38" t="str">
        <f t="shared" si="4"/>
        <v>E</v>
      </c>
      <c r="S17" s="38" t="str">
        <f t="shared" si="4"/>
        <v>E</v>
      </c>
      <c r="T17" s="38" t="str">
        <f t="shared" si="4"/>
        <v>E</v>
      </c>
      <c r="U17" s="38" t="str">
        <f t="shared" si="4"/>
        <v>E</v>
      </c>
      <c r="V17" s="38" t="str">
        <f t="shared" si="4"/>
        <v>E</v>
      </c>
      <c r="W17" s="38" t="str">
        <f t="shared" si="4"/>
        <v>E</v>
      </c>
      <c r="X17" s="38" t="str">
        <f t="shared" si="4"/>
        <v>E</v>
      </c>
      <c r="Y17" s="38" t="str">
        <f t="shared" si="4"/>
        <v>E</v>
      </c>
      <c r="Z17" s="38" t="str">
        <f t="shared" si="4"/>
        <v>E</v>
      </c>
      <c r="AA17" s="38" t="str">
        <f t="shared" si="4"/>
        <v>E</v>
      </c>
      <c r="AB17" s="38" t="str">
        <f t="shared" si="4"/>
        <v>E</v>
      </c>
      <c r="AC17" s="38" t="str">
        <f t="shared" si="4"/>
        <v>E</v>
      </c>
      <c r="AD17" s="38" t="str">
        <f t="shared" si="4"/>
        <v>E</v>
      </c>
      <c r="AE17" s="38" t="str">
        <f t="shared" si="4"/>
        <v>E</v>
      </c>
      <c r="AF17" s="38" t="str">
        <f t="shared" si="4"/>
        <v>E</v>
      </c>
      <c r="AG17" s="38" t="str">
        <f t="shared" si="4"/>
        <v>E</v>
      </c>
      <c r="AH17" s="38" t="str">
        <f t="shared" si="4"/>
        <v>E</v>
      </c>
      <c r="AI17" s="38" t="str">
        <f t="shared" si="4"/>
        <v>E</v>
      </c>
      <c r="AJ17" s="39">
        <f>COUNTIF(E17:AI17,"○")</f>
        <v>0</v>
      </c>
    </row>
    <row r="18" spans="3:35" ht="24.75" customHeight="1" thickBot="1">
      <c r="C18" s="1" t="s">
        <v>87</v>
      </c>
      <c r="D18" s="133" t="s">
        <v>92</v>
      </c>
      <c r="E18" s="132">
        <f aca="true" t="shared" si="5" ref="E18:AI18">IF(E13&gt;$AJ$5*0.05,"超過","")</f>
      </c>
      <c r="F18" s="132">
        <f t="shared" si="5"/>
      </c>
      <c r="G18" s="132">
        <f t="shared" si="5"/>
      </c>
      <c r="H18" s="132">
        <f t="shared" si="5"/>
      </c>
      <c r="I18" s="132">
        <f t="shared" si="5"/>
      </c>
      <c r="J18" s="132">
        <f t="shared" si="5"/>
      </c>
      <c r="K18" s="132">
        <f t="shared" si="5"/>
      </c>
      <c r="L18" s="132">
        <f t="shared" si="5"/>
      </c>
      <c r="M18" s="132">
        <f t="shared" si="5"/>
      </c>
      <c r="N18" s="132">
        <f t="shared" si="5"/>
      </c>
      <c r="O18" s="132">
        <f t="shared" si="5"/>
      </c>
      <c r="P18" s="132">
        <f t="shared" si="5"/>
      </c>
      <c r="Q18" s="132">
        <f t="shared" si="5"/>
      </c>
      <c r="R18" s="132">
        <f t="shared" si="5"/>
      </c>
      <c r="S18" s="132">
        <f t="shared" si="5"/>
      </c>
      <c r="T18" s="132">
        <f t="shared" si="5"/>
      </c>
      <c r="U18" s="132">
        <f t="shared" si="5"/>
      </c>
      <c r="V18" s="132">
        <f t="shared" si="5"/>
      </c>
      <c r="W18" s="132">
        <f t="shared" si="5"/>
      </c>
      <c r="X18" s="132">
        <f t="shared" si="5"/>
      </c>
      <c r="Y18" s="132">
        <f t="shared" si="5"/>
      </c>
      <c r="Z18" s="132">
        <f t="shared" si="5"/>
      </c>
      <c r="AA18" s="132">
        <f t="shared" si="5"/>
      </c>
      <c r="AB18" s="132">
        <f t="shared" si="5"/>
      </c>
      <c r="AC18" s="132">
        <f t="shared" si="5"/>
      </c>
      <c r="AD18" s="132">
        <f t="shared" si="5"/>
      </c>
      <c r="AE18" s="132">
        <f t="shared" si="5"/>
      </c>
      <c r="AF18" s="132">
        <f t="shared" si="5"/>
      </c>
      <c r="AG18" s="132">
        <f t="shared" si="5"/>
      </c>
      <c r="AH18" s="132">
        <f t="shared" si="5"/>
      </c>
      <c r="AI18" s="132">
        <f t="shared" si="5"/>
      </c>
    </row>
    <row r="19" spans="1:36" ht="24.75" customHeight="1">
      <c r="A19" s="45" t="s">
        <v>35</v>
      </c>
      <c r="B19" s="46"/>
      <c r="C19" s="46" t="s">
        <v>103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AC19" s="204" t="s">
        <v>50</v>
      </c>
      <c r="AD19" s="205"/>
      <c r="AE19" s="205"/>
      <c r="AF19" s="205"/>
      <c r="AG19" s="205"/>
      <c r="AH19" s="205"/>
      <c r="AI19" s="206"/>
      <c r="AJ19" s="42">
        <f>IF(ISERROR(ROUNDUP(AJ16/AJ9,0)),0,ROUNDUP(AJ16/AJ9,0))</f>
        <v>0</v>
      </c>
    </row>
    <row r="20" spans="1:36" ht="24.75" customHeight="1" thickBot="1">
      <c r="A20" s="48" t="s">
        <v>36</v>
      </c>
      <c r="B20" s="17"/>
      <c r="C20" s="17" t="s">
        <v>112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49"/>
      <c r="AC20" s="246" t="s">
        <v>51</v>
      </c>
      <c r="AD20" s="247"/>
      <c r="AE20" s="247"/>
      <c r="AF20" s="247"/>
      <c r="AG20" s="247"/>
      <c r="AH20" s="247"/>
      <c r="AI20" s="248"/>
      <c r="AJ20" s="43">
        <f>IF(ISERROR(ROUNDUP(AJ19/$AJ$5,2)),0,ROUNDUP(AJ19/$AJ$5,2))</f>
        <v>0</v>
      </c>
    </row>
    <row r="21" spans="1:22" ht="24.75" customHeight="1" thickBot="1">
      <c r="A21" s="48" t="s">
        <v>37</v>
      </c>
      <c r="B21" s="17"/>
      <c r="C21" s="17" t="s">
        <v>68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49"/>
      <c r="V21" s="21" t="s">
        <v>55</v>
      </c>
    </row>
    <row r="22" spans="1:36" ht="24.75" customHeight="1" thickBot="1">
      <c r="A22" s="48"/>
      <c r="B22" s="17" t="s">
        <v>113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49"/>
      <c r="V22" s="171" t="s">
        <v>58</v>
      </c>
      <c r="W22" s="177"/>
      <c r="X22" s="177"/>
      <c r="Y22" s="177"/>
      <c r="Z22" s="177"/>
      <c r="AA22" s="177"/>
      <c r="AB22" s="134"/>
      <c r="AC22" s="175" t="s">
        <v>52</v>
      </c>
      <c r="AD22" s="172"/>
      <c r="AE22" s="175" t="s">
        <v>53</v>
      </c>
      <c r="AF22" s="172"/>
      <c r="AG22" s="178" t="s">
        <v>94</v>
      </c>
      <c r="AH22" s="179"/>
      <c r="AI22" s="207" t="s">
        <v>54</v>
      </c>
      <c r="AJ22" s="208"/>
    </row>
    <row r="23" spans="1:36" ht="24.75" customHeight="1">
      <c r="A23" s="48" t="s">
        <v>38</v>
      </c>
      <c r="B23" s="17"/>
      <c r="C23" s="17" t="s">
        <v>114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49"/>
      <c r="V23" s="136" t="s">
        <v>93</v>
      </c>
      <c r="W23" s="88">
        <v>18</v>
      </c>
      <c r="X23" s="88" t="s">
        <v>57</v>
      </c>
      <c r="Y23" s="88">
        <v>6</v>
      </c>
      <c r="Z23" s="139" t="s">
        <v>95</v>
      </c>
      <c r="AA23" s="139"/>
      <c r="AB23" s="72"/>
      <c r="AC23" s="191">
        <f>'１８年６月分 '!$AJ$16</f>
        <v>0</v>
      </c>
      <c r="AD23" s="192"/>
      <c r="AE23" s="191">
        <f>'１８年６月分 '!$AJ$9</f>
        <v>0</v>
      </c>
      <c r="AF23" s="192"/>
      <c r="AG23" s="191">
        <f>'１８年６月分 '!$AJ$19</f>
        <v>0</v>
      </c>
      <c r="AH23" s="192"/>
      <c r="AI23" s="239">
        <f>'１８年６月分 '!$AJ$20</f>
        <v>0</v>
      </c>
      <c r="AJ23" s="240"/>
    </row>
    <row r="24" spans="1:36" ht="24.75" customHeight="1">
      <c r="A24" s="48"/>
      <c r="B24" s="17" t="s">
        <v>89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49"/>
      <c r="V24" s="137" t="s">
        <v>93</v>
      </c>
      <c r="W24" s="113">
        <v>18</v>
      </c>
      <c r="X24" s="113" t="s">
        <v>57</v>
      </c>
      <c r="Y24" s="113">
        <v>7</v>
      </c>
      <c r="Z24" s="54" t="s">
        <v>95</v>
      </c>
      <c r="AA24" s="54"/>
      <c r="AB24" s="2"/>
      <c r="AC24" s="195">
        <f>'１８年７月分 '!$AJ$16</f>
        <v>0</v>
      </c>
      <c r="AD24" s="196"/>
      <c r="AE24" s="195">
        <f>'１８年７月分 '!$AJ$9</f>
        <v>0</v>
      </c>
      <c r="AF24" s="196"/>
      <c r="AG24" s="195">
        <f>'１８年７月分 '!$AJ$19</f>
        <v>0</v>
      </c>
      <c r="AH24" s="196"/>
      <c r="AI24" s="249">
        <f>'１８年７月分 '!$AJ$20</f>
        <v>0</v>
      </c>
      <c r="AJ24" s="250"/>
    </row>
    <row r="25" spans="1:36" ht="24.75" customHeight="1" thickBot="1">
      <c r="A25" s="48" t="s">
        <v>61</v>
      </c>
      <c r="B25" s="17"/>
      <c r="C25" s="17" t="s">
        <v>115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49"/>
      <c r="V25" s="138" t="s">
        <v>93</v>
      </c>
      <c r="W25" s="135">
        <v>18</v>
      </c>
      <c r="X25" s="135" t="s">
        <v>57</v>
      </c>
      <c r="Y25" s="135">
        <v>8</v>
      </c>
      <c r="Z25" s="55" t="s">
        <v>95</v>
      </c>
      <c r="AA25" s="55"/>
      <c r="AB25" s="25"/>
      <c r="AC25" s="173">
        <f>'１８年８月分　'!AJ16</f>
        <v>0</v>
      </c>
      <c r="AD25" s="174"/>
      <c r="AE25" s="173">
        <f>'１８年８月分　'!$AJ$9</f>
        <v>0</v>
      </c>
      <c r="AF25" s="174"/>
      <c r="AG25" s="173">
        <f>'１８年８月分　'!$AJ$19</f>
        <v>0</v>
      </c>
      <c r="AH25" s="174"/>
      <c r="AI25" s="218">
        <f>'１８年８月分　'!$AJ$20</f>
        <v>0</v>
      </c>
      <c r="AJ25" s="219"/>
    </row>
    <row r="26" spans="1:36" ht="24.75" customHeight="1" thickBot="1">
      <c r="A26" s="48"/>
      <c r="B26" s="17" t="s">
        <v>64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49"/>
      <c r="V26" s="171" t="s">
        <v>66</v>
      </c>
      <c r="W26" s="177"/>
      <c r="X26" s="177"/>
      <c r="Y26" s="177"/>
      <c r="Z26" s="177"/>
      <c r="AA26" s="177"/>
      <c r="AB26" s="134"/>
      <c r="AC26" s="193">
        <f>SUM(AC23:AD25)</f>
        <v>0</v>
      </c>
      <c r="AD26" s="194"/>
      <c r="AE26" s="193">
        <f>SUM(AE23:AF25)</f>
        <v>0</v>
      </c>
      <c r="AF26" s="194"/>
      <c r="AG26" s="193">
        <f>IF(ISERROR(ROUNDUP(AC26/AE26,0)),0,ROUNDUP(AC26/AE26,0))</f>
        <v>0</v>
      </c>
      <c r="AH26" s="194"/>
      <c r="AI26" s="237">
        <f>IF(ISERROR(ROUNDUP(AG26/AJ5,2)),0,ROUNDUP(AG26/AJ5,2))</f>
        <v>0</v>
      </c>
      <c r="AJ26" s="238"/>
    </row>
    <row r="27" spans="1:36" ht="24.75" customHeight="1">
      <c r="A27" s="48" t="s">
        <v>62</v>
      </c>
      <c r="B27" s="122"/>
      <c r="C27" s="122" t="s">
        <v>85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49"/>
      <c r="AJ27" s="22">
        <f>IF(AI26&gt;105%,"減算！","")</f>
      </c>
    </row>
    <row r="28" spans="1:36" ht="24.75" customHeight="1">
      <c r="A28" s="48"/>
      <c r="B28" s="17" t="s">
        <v>86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46"/>
      <c r="V28" s="46" t="s">
        <v>63</v>
      </c>
      <c r="W28" s="46" t="s">
        <v>90</v>
      </c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7"/>
    </row>
    <row r="29" spans="1:36" ht="24.75" customHeight="1">
      <c r="A29" s="50"/>
      <c r="B29" s="51" t="s">
        <v>88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 t="s">
        <v>91</v>
      </c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2"/>
    </row>
    <row r="30" spans="1:20" ht="24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</sheetData>
  <sheetProtection sheet="1" objects="1" scenarios="1"/>
  <mergeCells count="41">
    <mergeCell ref="A7:C8"/>
    <mergeCell ref="B11:B15"/>
    <mergeCell ref="AC19:AI19"/>
    <mergeCell ref="AI22:AJ22"/>
    <mergeCell ref="V22:AA22"/>
    <mergeCell ref="AC22:AD22"/>
    <mergeCell ref="AE22:AF22"/>
    <mergeCell ref="AF3:AJ3"/>
    <mergeCell ref="AF4:AJ4"/>
    <mergeCell ref="AH5:AI5"/>
    <mergeCell ref="AC25:AD25"/>
    <mergeCell ref="AE25:AF25"/>
    <mergeCell ref="AG25:AH25"/>
    <mergeCell ref="AC4:AE4"/>
    <mergeCell ref="AI25:AJ25"/>
    <mergeCell ref="AG22:AH22"/>
    <mergeCell ref="AC3:AE3"/>
    <mergeCell ref="U3:W3"/>
    <mergeCell ref="U4:W4"/>
    <mergeCell ref="Y3:AA3"/>
    <mergeCell ref="Q3:S3"/>
    <mergeCell ref="X5:Y5"/>
    <mergeCell ref="Q4:S4"/>
    <mergeCell ref="AJ7:AJ8"/>
    <mergeCell ref="AI26:AJ26"/>
    <mergeCell ref="AI23:AJ23"/>
    <mergeCell ref="V26:AA26"/>
    <mergeCell ref="AC23:AD23"/>
    <mergeCell ref="AE23:AF23"/>
    <mergeCell ref="AG23:AH23"/>
    <mergeCell ref="AC26:AD26"/>
    <mergeCell ref="AE26:AF26"/>
    <mergeCell ref="AG26:AH26"/>
    <mergeCell ref="N3:P3"/>
    <mergeCell ref="K3:M3"/>
    <mergeCell ref="AC20:AI20"/>
    <mergeCell ref="AI24:AJ24"/>
    <mergeCell ref="Y4:AA4"/>
    <mergeCell ref="AC24:AD24"/>
    <mergeCell ref="AE24:AF24"/>
    <mergeCell ref="AG24:AH24"/>
  </mergeCells>
  <dataValidations count="7">
    <dataValidation type="whole" allowBlank="1" showInputMessage="1" showErrorMessage="1" imeMode="off" sqref="E11:AI14">
      <formula1>0</formula1>
      <formula2>999</formula2>
    </dataValidation>
    <dataValidation showInputMessage="1" showErrorMessage="1" sqref="T3:T4 X3:X4 AB3:AB4"/>
    <dataValidation allowBlank="1" showInputMessage="1" showErrorMessage="1" imeMode="off" sqref="AF3:AJ3"/>
    <dataValidation type="list" allowBlank="1" showInputMessage="1" showErrorMessage="1" sqref="N3:P3">
      <formula1>$AN$3:$AN$8</formula1>
    </dataValidation>
    <dataValidation type="whole" allowBlank="1" showInputMessage="1" showErrorMessage="1" sqref="V1">
      <formula1>18</formula1>
      <formula2>21</formula2>
    </dataValidation>
    <dataValidation type="whole" allowBlank="1" showInputMessage="1" showErrorMessage="1" sqref="X1">
      <formula1>1</formula1>
      <formula2>12</formula2>
    </dataValidation>
    <dataValidation type="whole" allowBlank="1" showInputMessage="1" showErrorMessage="1" imeMode="off" sqref="E10:AI10">
      <formula1>0</formula1>
      <formula2>1000</formula2>
    </dataValidation>
  </dataValidations>
  <printOptions/>
  <pageMargins left="0.36" right="0.24" top="0.53" bottom="0.35" header="0.38" footer="0.28"/>
  <pageSetup horizontalDpi="600" verticalDpi="600" orientation="landscape" paperSize="9" scale="80" r:id="rId1"/>
  <headerFooter alignWithMargins="0">
    <oddHeader>&amp;R（様式５）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2006-04-21T08:40:58Z</cp:lastPrinted>
  <dcterms:created xsi:type="dcterms:W3CDTF">2006-04-06T17:13:53Z</dcterms:created>
  <dcterms:modified xsi:type="dcterms:W3CDTF">2006-04-21T08:41:14Z</dcterms:modified>
  <cp:category/>
  <cp:version/>
  <cp:contentType/>
  <cp:contentStatus/>
</cp:coreProperties>
</file>