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年間通算" sheetId="4" r:id="rId1"/>
    <sheet name="夏季分" sheetId="1" r:id="rId2"/>
    <sheet name="冬季分" sheetId="2" r:id="rId3"/>
  </sheets>
  <calcPr calcId="162913"/>
</workbook>
</file>

<file path=xl/calcChain.xml><?xml version="1.0" encoding="utf-8"?>
<calcChain xmlns="http://schemas.openxmlformats.org/spreadsheetml/2006/main">
  <c r="AI30" i="4" l="1"/>
  <c r="AH30" i="4"/>
  <c r="AG30" i="4"/>
  <c r="AF30" i="4"/>
  <c r="AE30" i="4"/>
  <c r="AD30" i="4"/>
  <c r="AB30" i="4"/>
  <c r="Z30" i="4"/>
  <c r="X30" i="4"/>
  <c r="T30" i="4"/>
  <c r="R30" i="4"/>
  <c r="P30" i="4"/>
  <c r="M30" i="4"/>
  <c r="K30" i="4"/>
  <c r="J30" i="4" s="1"/>
  <c r="L30" i="4" s="1"/>
  <c r="H30" i="4"/>
  <c r="F30" i="4"/>
  <c r="D30" i="4"/>
  <c r="AI28" i="4"/>
  <c r="AH28" i="4"/>
  <c r="AG28" i="4"/>
  <c r="AF28" i="4"/>
  <c r="AE28" i="4"/>
  <c r="AD28" i="4"/>
  <c r="AB28" i="4"/>
  <c r="Z28" i="4"/>
  <c r="X28" i="4"/>
  <c r="V28" i="4" s="1"/>
  <c r="T28" i="4"/>
  <c r="R28" i="4"/>
  <c r="P28" i="4"/>
  <c r="O28" i="4" s="1"/>
  <c r="M28" i="4"/>
  <c r="M32" i="4" s="1"/>
  <c r="K28" i="4"/>
  <c r="H28" i="4"/>
  <c r="F28" i="4"/>
  <c r="D28" i="4"/>
  <c r="AI26" i="4"/>
  <c r="AH26" i="4"/>
  <c r="AG26" i="4"/>
  <c r="AF26" i="4"/>
  <c r="AE26" i="4"/>
  <c r="AD26" i="4"/>
  <c r="AD32" i="4" s="1"/>
  <c r="AB26" i="4"/>
  <c r="Z26" i="4"/>
  <c r="X26" i="4"/>
  <c r="V26" i="4"/>
  <c r="T26" i="4"/>
  <c r="R26" i="4"/>
  <c r="P26" i="4"/>
  <c r="O26" i="4" s="1"/>
  <c r="Q26" i="4" s="1"/>
  <c r="M26" i="4"/>
  <c r="K26" i="4"/>
  <c r="H26" i="4"/>
  <c r="F26" i="4"/>
  <c r="D26" i="4"/>
  <c r="AI24" i="4"/>
  <c r="AH24" i="4"/>
  <c r="AG24" i="4"/>
  <c r="AG32" i="4" s="1"/>
  <c r="AF24" i="4"/>
  <c r="AE24" i="4"/>
  <c r="AD24" i="4"/>
  <c r="AB24" i="4"/>
  <c r="Z24" i="4"/>
  <c r="X24" i="4"/>
  <c r="T24" i="4"/>
  <c r="R24" i="4"/>
  <c r="P24" i="4"/>
  <c r="M24" i="4"/>
  <c r="K24" i="4"/>
  <c r="J24" i="4" s="1"/>
  <c r="L24" i="4" s="1"/>
  <c r="H24" i="4"/>
  <c r="F24" i="4"/>
  <c r="D24" i="4"/>
  <c r="C24" i="4" s="1"/>
  <c r="AI14" i="4"/>
  <c r="AH14" i="4"/>
  <c r="AG14" i="4"/>
  <c r="AF14" i="4"/>
  <c r="AE14" i="4"/>
  <c r="AD14" i="4"/>
  <c r="AB14" i="4"/>
  <c r="Z14" i="4"/>
  <c r="X14" i="4"/>
  <c r="V14" i="4" s="1"/>
  <c r="T14" i="4"/>
  <c r="R14" i="4"/>
  <c r="P14" i="4"/>
  <c r="O14" i="4" s="1"/>
  <c r="M14" i="4"/>
  <c r="K14" i="4"/>
  <c r="H14" i="4"/>
  <c r="F14" i="4"/>
  <c r="D14" i="4"/>
  <c r="AI12" i="4"/>
  <c r="AH12" i="4"/>
  <c r="AG12" i="4"/>
  <c r="AF12" i="4"/>
  <c r="AE12" i="4"/>
  <c r="AD12" i="4"/>
  <c r="AB12" i="4"/>
  <c r="Z12" i="4"/>
  <c r="X12" i="4"/>
  <c r="T12" i="4"/>
  <c r="R12" i="4"/>
  <c r="P12" i="4"/>
  <c r="M12" i="4"/>
  <c r="K12" i="4"/>
  <c r="J12" i="4" s="1"/>
  <c r="L12" i="4" s="1"/>
  <c r="H12" i="4"/>
  <c r="F12" i="4"/>
  <c r="D12" i="4"/>
  <c r="AI10" i="4"/>
  <c r="AH10" i="4"/>
  <c r="AG10" i="4"/>
  <c r="AG16" i="4" s="1"/>
  <c r="AF10" i="4"/>
  <c r="AE10" i="4"/>
  <c r="AD10" i="4"/>
  <c r="AB10" i="4"/>
  <c r="Z10" i="4"/>
  <c r="X10" i="4"/>
  <c r="T10" i="4"/>
  <c r="R10" i="4"/>
  <c r="P10" i="4"/>
  <c r="M10" i="4"/>
  <c r="K10" i="4"/>
  <c r="H10" i="4"/>
  <c r="F10" i="4"/>
  <c r="D10" i="4"/>
  <c r="AI8" i="4"/>
  <c r="AI16" i="4" s="1"/>
  <c r="AH8" i="4"/>
  <c r="AG8" i="4"/>
  <c r="AF8" i="4"/>
  <c r="AE8" i="4"/>
  <c r="AD8" i="4"/>
  <c r="AB8" i="4"/>
  <c r="Z8" i="4"/>
  <c r="X8" i="4"/>
  <c r="V8" i="4" s="1"/>
  <c r="AA8" i="4" s="1"/>
  <c r="T8" i="4"/>
  <c r="R8" i="4"/>
  <c r="P8" i="4"/>
  <c r="M8" i="4"/>
  <c r="K8" i="4"/>
  <c r="H8" i="4"/>
  <c r="F16" i="4"/>
  <c r="F8" i="4"/>
  <c r="D8" i="4"/>
  <c r="C8" i="4" s="1"/>
  <c r="I8" i="4" s="1"/>
  <c r="AI32" i="4"/>
  <c r="AH32" i="4"/>
  <c r="AE32" i="4"/>
  <c r="Z32" i="4"/>
  <c r="F32" i="4"/>
  <c r="AH16" i="4"/>
  <c r="AE16" i="4"/>
  <c r="AD16" i="4"/>
  <c r="Z16" i="4"/>
  <c r="R16" i="4"/>
  <c r="M16" i="4"/>
  <c r="AI32" i="2"/>
  <c r="AH32" i="2"/>
  <c r="AG32" i="2"/>
  <c r="AF32" i="2"/>
  <c r="AE32" i="2"/>
  <c r="AD32" i="2"/>
  <c r="AB32" i="2"/>
  <c r="Z32" i="2"/>
  <c r="X32" i="2"/>
  <c r="T32" i="2"/>
  <c r="R32" i="2"/>
  <c r="P32" i="2"/>
  <c r="O32" i="2" s="1"/>
  <c r="S32" i="2" s="1"/>
  <c r="M32" i="2"/>
  <c r="K32" i="2"/>
  <c r="H32" i="2"/>
  <c r="F32" i="2"/>
  <c r="D32" i="2"/>
  <c r="V30" i="2"/>
  <c r="O30" i="2"/>
  <c r="L30" i="2"/>
  <c r="J30" i="2"/>
  <c r="N30" i="2" s="1"/>
  <c r="C30" i="2"/>
  <c r="G30" i="2" s="1"/>
  <c r="V28" i="2"/>
  <c r="U28" i="2" s="1"/>
  <c r="AK28" i="2" s="1"/>
  <c r="O28" i="2"/>
  <c r="S28" i="2" s="1"/>
  <c r="J28" i="2"/>
  <c r="N28" i="2" s="1"/>
  <c r="C28" i="2"/>
  <c r="G28" i="2" s="1"/>
  <c r="V26" i="2"/>
  <c r="Y26" i="2" s="1"/>
  <c r="O26" i="2"/>
  <c r="S26" i="2" s="1"/>
  <c r="J26" i="2"/>
  <c r="N26" i="2" s="1"/>
  <c r="C26" i="2"/>
  <c r="G26" i="2" s="1"/>
  <c r="V24" i="2"/>
  <c r="U24" i="2" s="1"/>
  <c r="AK24" i="2" s="1"/>
  <c r="O24" i="2"/>
  <c r="S24" i="2" s="1"/>
  <c r="J24" i="2"/>
  <c r="C24" i="2"/>
  <c r="AI16" i="2"/>
  <c r="AH16" i="2"/>
  <c r="AG16" i="2"/>
  <c r="AF16" i="2"/>
  <c r="AE16" i="2"/>
  <c r="AD16" i="2"/>
  <c r="AB16" i="2"/>
  <c r="Z16" i="2"/>
  <c r="X16" i="2"/>
  <c r="T16" i="2"/>
  <c r="R16" i="2"/>
  <c r="P16" i="2"/>
  <c r="M16" i="2"/>
  <c r="K16" i="2"/>
  <c r="H16" i="2"/>
  <c r="F16" i="2"/>
  <c r="D16" i="2"/>
  <c r="V14" i="2"/>
  <c r="O14" i="2"/>
  <c r="J14" i="2"/>
  <c r="N14" i="2" s="1"/>
  <c r="C14" i="2"/>
  <c r="G14" i="2" s="1"/>
  <c r="V12" i="2"/>
  <c r="U12" i="2" s="1"/>
  <c r="AK12" i="2" s="1"/>
  <c r="O12" i="2"/>
  <c r="S12" i="2" s="1"/>
  <c r="J12" i="2"/>
  <c r="N12" i="2" s="1"/>
  <c r="C12" i="2"/>
  <c r="G12" i="2" s="1"/>
  <c r="V10" i="2"/>
  <c r="Y10" i="2" s="1"/>
  <c r="O10" i="2"/>
  <c r="S10" i="2" s="1"/>
  <c r="J10" i="2"/>
  <c r="N10" i="2" s="1"/>
  <c r="C10" i="2"/>
  <c r="G10" i="2" s="1"/>
  <c r="V8" i="2"/>
  <c r="AA8" i="2" s="1"/>
  <c r="O8" i="2"/>
  <c r="Q8" i="2" s="1"/>
  <c r="J8" i="2"/>
  <c r="L8" i="2" s="1"/>
  <c r="C8" i="2"/>
  <c r="E8" i="2" s="1"/>
  <c r="AB16" i="4" l="1"/>
  <c r="AA28" i="2"/>
  <c r="K32" i="4"/>
  <c r="L32" i="4" s="1"/>
  <c r="C10" i="4"/>
  <c r="N12" i="4"/>
  <c r="S14" i="4"/>
  <c r="AA14" i="4"/>
  <c r="Y26" i="4"/>
  <c r="J28" i="4"/>
  <c r="I30" i="4"/>
  <c r="O10" i="4"/>
  <c r="V10" i="4"/>
  <c r="O12" i="4"/>
  <c r="S12" i="4" s="1"/>
  <c r="V12" i="4"/>
  <c r="J14" i="4"/>
  <c r="L14" i="4" s="1"/>
  <c r="O24" i="4"/>
  <c r="S24" i="4" s="1"/>
  <c r="AA26" i="4"/>
  <c r="C28" i="4"/>
  <c r="I28" i="4" s="1"/>
  <c r="C30" i="4"/>
  <c r="E30" i="4" s="1"/>
  <c r="G26" i="4"/>
  <c r="S30" i="4"/>
  <c r="R32" i="4"/>
  <c r="S10" i="4"/>
  <c r="AA10" i="4"/>
  <c r="C12" i="4"/>
  <c r="I12" i="4" s="1"/>
  <c r="C14" i="4"/>
  <c r="G14" i="4" s="1"/>
  <c r="H32" i="4"/>
  <c r="C26" i="4"/>
  <c r="E26" i="4" s="1"/>
  <c r="O30" i="4"/>
  <c r="V30" i="4"/>
  <c r="N30" i="4"/>
  <c r="G30" i="4"/>
  <c r="Q30" i="4"/>
  <c r="Y30" i="4"/>
  <c r="J32" i="4"/>
  <c r="AF32" i="4"/>
  <c r="S28" i="4"/>
  <c r="AA28" i="4"/>
  <c r="G28" i="4"/>
  <c r="T32" i="4"/>
  <c r="E28" i="4"/>
  <c r="Q28" i="4"/>
  <c r="Y28" i="4"/>
  <c r="D32" i="4"/>
  <c r="X32" i="4"/>
  <c r="S26" i="4"/>
  <c r="N32" i="4"/>
  <c r="V32" i="4"/>
  <c r="J26" i="4"/>
  <c r="L26" i="4" s="1"/>
  <c r="N24" i="4"/>
  <c r="G24" i="4"/>
  <c r="AB32" i="4"/>
  <c r="E24" i="4"/>
  <c r="I24" i="4"/>
  <c r="V24" i="4"/>
  <c r="P32" i="4"/>
  <c r="N14" i="4"/>
  <c r="Q14" i="4"/>
  <c r="Y14" i="4"/>
  <c r="G12" i="4"/>
  <c r="Q12" i="4"/>
  <c r="Y12" i="4"/>
  <c r="T16" i="4"/>
  <c r="H16" i="4"/>
  <c r="AF16" i="4"/>
  <c r="G10" i="4"/>
  <c r="E10" i="4"/>
  <c r="I10" i="4"/>
  <c r="Q10" i="4"/>
  <c r="Y10" i="4"/>
  <c r="X16" i="4"/>
  <c r="J10" i="4"/>
  <c r="L10" i="4" s="1"/>
  <c r="O8" i="4"/>
  <c r="S8" i="4" s="1"/>
  <c r="P16" i="4"/>
  <c r="J8" i="4"/>
  <c r="L8" i="4" s="1"/>
  <c r="K16" i="4"/>
  <c r="J16" i="4" s="1"/>
  <c r="N16" i="4" s="1"/>
  <c r="D16" i="4"/>
  <c r="E8" i="4"/>
  <c r="N8" i="4"/>
  <c r="Y8" i="4"/>
  <c r="O32" i="4"/>
  <c r="S32" i="4" s="1"/>
  <c r="G8" i="4"/>
  <c r="V16" i="4"/>
  <c r="O16" i="4"/>
  <c r="I30" i="2"/>
  <c r="I14" i="2"/>
  <c r="Q28" i="2"/>
  <c r="AA12" i="2"/>
  <c r="L26" i="2"/>
  <c r="I26" i="2"/>
  <c r="C32" i="2"/>
  <c r="E32" i="2" s="1"/>
  <c r="E26" i="2"/>
  <c r="L10" i="2"/>
  <c r="E10" i="2"/>
  <c r="I10" i="2"/>
  <c r="AC24" i="2"/>
  <c r="W24" i="2"/>
  <c r="AA24" i="2"/>
  <c r="Q24" i="2"/>
  <c r="AJ24" i="2"/>
  <c r="M25" i="2" s="1"/>
  <c r="V16" i="2"/>
  <c r="U16" i="2" s="1"/>
  <c r="AC16" i="2" s="1"/>
  <c r="Y8" i="2"/>
  <c r="U8" i="2"/>
  <c r="O16" i="2"/>
  <c r="S16" i="2" s="1"/>
  <c r="S8" i="2"/>
  <c r="N8" i="2"/>
  <c r="C16" i="2"/>
  <c r="G16" i="2" s="1"/>
  <c r="G8" i="2"/>
  <c r="I8" i="2"/>
  <c r="AF25" i="2"/>
  <c r="D25" i="2"/>
  <c r="AD25" i="2"/>
  <c r="AB25" i="2"/>
  <c r="S30" i="2"/>
  <c r="Q30" i="2"/>
  <c r="N24" i="2"/>
  <c r="J25" i="2"/>
  <c r="L24" i="2"/>
  <c r="V25" i="2"/>
  <c r="H25" i="2"/>
  <c r="AG25" i="2"/>
  <c r="AA30" i="2"/>
  <c r="U30" i="2"/>
  <c r="Y30" i="2"/>
  <c r="J32" i="2"/>
  <c r="L32" i="2" s="1"/>
  <c r="I24" i="2"/>
  <c r="G24" i="2"/>
  <c r="C25" i="2"/>
  <c r="E24" i="2"/>
  <c r="AJ12" i="2"/>
  <c r="U13" i="2" s="1"/>
  <c r="AC12" i="2"/>
  <c r="S14" i="2"/>
  <c r="Q14" i="2"/>
  <c r="AA14" i="2"/>
  <c r="U14" i="2"/>
  <c r="AK14" i="2" s="1"/>
  <c r="Y14" i="2"/>
  <c r="J16" i="2"/>
  <c r="N16" i="2" s="1"/>
  <c r="U25" i="2"/>
  <c r="AJ28" i="2"/>
  <c r="O29" i="2" s="1"/>
  <c r="W28" i="2"/>
  <c r="AC28" i="2"/>
  <c r="Q32" i="2"/>
  <c r="U10" i="2"/>
  <c r="AK10" i="2" s="1"/>
  <c r="AA10" i="2"/>
  <c r="I12" i="2"/>
  <c r="Y24" i="2"/>
  <c r="U26" i="2"/>
  <c r="AA26" i="2"/>
  <c r="I28" i="2"/>
  <c r="Q12" i="2"/>
  <c r="W12" i="2"/>
  <c r="E14" i="2"/>
  <c r="L14" i="2"/>
  <c r="Q16" i="2"/>
  <c r="E30" i="2"/>
  <c r="Q10" i="2"/>
  <c r="E12" i="2"/>
  <c r="L12" i="2"/>
  <c r="Y12" i="2"/>
  <c r="Q26" i="2"/>
  <c r="E28" i="2"/>
  <c r="L28" i="2"/>
  <c r="Y28" i="2"/>
  <c r="V32" i="2"/>
  <c r="AA28" i="1"/>
  <c r="AA26" i="1"/>
  <c r="Y30" i="1"/>
  <c r="Y28" i="1"/>
  <c r="W26" i="1"/>
  <c r="S28" i="1"/>
  <c r="S26" i="1"/>
  <c r="Q30" i="1"/>
  <c r="Q28" i="1"/>
  <c r="N30" i="1"/>
  <c r="L24" i="1"/>
  <c r="AI32" i="1"/>
  <c r="AH32" i="1"/>
  <c r="AG32" i="1"/>
  <c r="AF32" i="1"/>
  <c r="AE32" i="1"/>
  <c r="AD32" i="1"/>
  <c r="AB32" i="1"/>
  <c r="Z32" i="1"/>
  <c r="X32" i="1"/>
  <c r="T32" i="1"/>
  <c r="R32" i="1"/>
  <c r="P32" i="1"/>
  <c r="M32" i="1"/>
  <c r="K32" i="1"/>
  <c r="H32" i="1"/>
  <c r="F32" i="1"/>
  <c r="D32" i="1"/>
  <c r="V30" i="1"/>
  <c r="O30" i="1"/>
  <c r="S30" i="1" s="1"/>
  <c r="J30" i="1"/>
  <c r="L30" i="1" s="1"/>
  <c r="C30" i="1"/>
  <c r="I30" i="1" s="1"/>
  <c r="V28" i="1"/>
  <c r="O28" i="1"/>
  <c r="J28" i="1"/>
  <c r="N28" i="1" s="1"/>
  <c r="C28" i="1"/>
  <c r="E28" i="1" s="1"/>
  <c r="V26" i="1"/>
  <c r="U26" i="1" s="1"/>
  <c r="AC26" i="1" s="1"/>
  <c r="O26" i="1"/>
  <c r="Q26" i="1" s="1"/>
  <c r="J26" i="1"/>
  <c r="N26" i="1" s="1"/>
  <c r="C26" i="1"/>
  <c r="G26" i="1" s="1"/>
  <c r="V24" i="1"/>
  <c r="AA24" i="1" s="1"/>
  <c r="O24" i="1"/>
  <c r="S24" i="1" s="1"/>
  <c r="J24" i="1"/>
  <c r="N24" i="1" s="1"/>
  <c r="C24" i="1"/>
  <c r="I24" i="1" s="1"/>
  <c r="AI16" i="1"/>
  <c r="AH16" i="1"/>
  <c r="AG16" i="1"/>
  <c r="AF16" i="1"/>
  <c r="AE16" i="1"/>
  <c r="AD16" i="1"/>
  <c r="AB16" i="1"/>
  <c r="Z16" i="1"/>
  <c r="X16" i="1"/>
  <c r="T16" i="1"/>
  <c r="R16" i="1"/>
  <c r="P16" i="1"/>
  <c r="M16" i="1"/>
  <c r="K16" i="1"/>
  <c r="F16" i="1"/>
  <c r="H16" i="1"/>
  <c r="D16" i="1"/>
  <c r="V14" i="1"/>
  <c r="AA14" i="1" s="1"/>
  <c r="O14" i="1"/>
  <c r="S14" i="1" s="1"/>
  <c r="J14" i="1"/>
  <c r="L14" i="1" s="1"/>
  <c r="C14" i="1"/>
  <c r="I14" i="1" s="1"/>
  <c r="V12" i="1"/>
  <c r="U12" i="1" s="1"/>
  <c r="O12" i="1"/>
  <c r="S12" i="1" s="1"/>
  <c r="J12" i="1"/>
  <c r="L12" i="1" s="1"/>
  <c r="C12" i="1"/>
  <c r="I12" i="1" s="1"/>
  <c r="V10" i="1"/>
  <c r="Y10" i="1" s="1"/>
  <c r="O10" i="1"/>
  <c r="S10" i="1" s="1"/>
  <c r="J10" i="1"/>
  <c r="N10" i="1" s="1"/>
  <c r="C10" i="1"/>
  <c r="E10" i="1" s="1"/>
  <c r="V8" i="1"/>
  <c r="Y8" i="1" s="1"/>
  <c r="O8" i="1"/>
  <c r="Q8" i="1" s="1"/>
  <c r="J8" i="1"/>
  <c r="N8" i="1" s="1"/>
  <c r="C8" i="1"/>
  <c r="G8" i="1" s="1"/>
  <c r="AA32" i="1" l="1"/>
  <c r="E30" i="1"/>
  <c r="I26" i="1"/>
  <c r="E24" i="1"/>
  <c r="G30" i="1"/>
  <c r="I28" i="1"/>
  <c r="L26" i="1"/>
  <c r="W26" i="2"/>
  <c r="AK26" i="2"/>
  <c r="Q8" i="4"/>
  <c r="I14" i="4"/>
  <c r="G28" i="1"/>
  <c r="N28" i="4"/>
  <c r="L28" i="4"/>
  <c r="AC12" i="1"/>
  <c r="AK12" i="1"/>
  <c r="U12" i="4"/>
  <c r="AC12" i="4" s="1"/>
  <c r="E26" i="1"/>
  <c r="G24" i="1"/>
  <c r="L28" i="1"/>
  <c r="Q24" i="1"/>
  <c r="Y24" i="1"/>
  <c r="AA30" i="1"/>
  <c r="W30" i="2"/>
  <c r="AK30" i="2"/>
  <c r="E12" i="4"/>
  <c r="U32" i="4"/>
  <c r="Y32" i="4"/>
  <c r="AA12" i="4"/>
  <c r="I26" i="4"/>
  <c r="AA30" i="4"/>
  <c r="U26" i="4"/>
  <c r="AK26" i="1"/>
  <c r="Y26" i="1"/>
  <c r="O25" i="2"/>
  <c r="AI25" i="2"/>
  <c r="W8" i="2"/>
  <c r="AK8" i="2"/>
  <c r="E14" i="4"/>
  <c r="Q24" i="4"/>
  <c r="C32" i="4"/>
  <c r="G32" i="4" s="1"/>
  <c r="AA32" i="4"/>
  <c r="AJ32" i="4"/>
  <c r="AI33" i="4" s="1"/>
  <c r="N26" i="4"/>
  <c r="E32" i="4"/>
  <c r="I32" i="4"/>
  <c r="Y24" i="4"/>
  <c r="AA24" i="4"/>
  <c r="L16" i="4"/>
  <c r="C16" i="4"/>
  <c r="I16" i="4" s="1"/>
  <c r="N10" i="4"/>
  <c r="E16" i="4"/>
  <c r="AE33" i="4"/>
  <c r="AH33" i="4"/>
  <c r="V33" i="4"/>
  <c r="AG33" i="4"/>
  <c r="H33" i="4"/>
  <c r="Q16" i="4"/>
  <c r="Y16" i="4"/>
  <c r="U16" i="4"/>
  <c r="W16" i="4" s="1"/>
  <c r="AK12" i="4"/>
  <c r="AJ12" i="4"/>
  <c r="U13" i="4" s="1"/>
  <c r="AC32" i="4"/>
  <c r="U33" i="4"/>
  <c r="S16" i="4"/>
  <c r="Q32" i="4"/>
  <c r="AK26" i="4"/>
  <c r="AJ26" i="4"/>
  <c r="U27" i="4" s="1"/>
  <c r="W32" i="4"/>
  <c r="AA16" i="4"/>
  <c r="Y16" i="2"/>
  <c r="AA16" i="2"/>
  <c r="I32" i="2"/>
  <c r="G32" i="2"/>
  <c r="J29" i="2"/>
  <c r="V29" i="2"/>
  <c r="J13" i="2"/>
  <c r="O13" i="2"/>
  <c r="V13" i="2"/>
  <c r="L16" i="2"/>
  <c r="I16" i="2"/>
  <c r="R25" i="2"/>
  <c r="T25" i="2"/>
  <c r="P25" i="2"/>
  <c r="AE25" i="2"/>
  <c r="Z25" i="2"/>
  <c r="K25" i="2"/>
  <c r="F25" i="2"/>
  <c r="AH25" i="2"/>
  <c r="X25" i="2"/>
  <c r="N32" i="2"/>
  <c r="E16" i="2"/>
  <c r="W16" i="2"/>
  <c r="AJ10" i="2"/>
  <c r="U11" i="2" s="1"/>
  <c r="AC10" i="2"/>
  <c r="AJ14" i="2"/>
  <c r="U15" i="2" s="1"/>
  <c r="AC14" i="2"/>
  <c r="W10" i="2"/>
  <c r="W14" i="2"/>
  <c r="Y32" i="2"/>
  <c r="U32" i="2"/>
  <c r="AA32" i="2"/>
  <c r="AJ26" i="2"/>
  <c r="AC26" i="2"/>
  <c r="AH29" i="2"/>
  <c r="AD29" i="2"/>
  <c r="P29" i="2"/>
  <c r="AG29" i="2"/>
  <c r="AB29" i="2"/>
  <c r="H29" i="2"/>
  <c r="AF29" i="2"/>
  <c r="Z29" i="2"/>
  <c r="T29" i="2"/>
  <c r="M29" i="2"/>
  <c r="F29" i="2"/>
  <c r="AI29" i="2"/>
  <c r="K29" i="2"/>
  <c r="AE29" i="2"/>
  <c r="D29" i="2"/>
  <c r="X29" i="2"/>
  <c r="R29" i="2"/>
  <c r="AJ30" i="2"/>
  <c r="U31" i="2" s="1"/>
  <c r="AC30" i="2"/>
  <c r="AJ8" i="2"/>
  <c r="U9" i="2" s="1"/>
  <c r="AC8" i="2"/>
  <c r="U29" i="2"/>
  <c r="AJ16" i="2"/>
  <c r="AH13" i="2"/>
  <c r="AD13" i="2"/>
  <c r="P13" i="2"/>
  <c r="AG13" i="2"/>
  <c r="AB13" i="2"/>
  <c r="H13" i="2"/>
  <c r="AF13" i="2"/>
  <c r="Z13" i="2"/>
  <c r="T13" i="2"/>
  <c r="M13" i="2"/>
  <c r="F13" i="2"/>
  <c r="R13" i="2"/>
  <c r="K13" i="2"/>
  <c r="AI13" i="2"/>
  <c r="X13" i="2"/>
  <c r="AE13" i="2"/>
  <c r="D13" i="2"/>
  <c r="C29" i="2"/>
  <c r="C13" i="2"/>
  <c r="I8" i="1"/>
  <c r="N14" i="1"/>
  <c r="U10" i="1"/>
  <c r="U30" i="1"/>
  <c r="O32" i="1"/>
  <c r="S32" i="1" s="1"/>
  <c r="G10" i="1"/>
  <c r="L8" i="1"/>
  <c r="Q10" i="1"/>
  <c r="Q12" i="1"/>
  <c r="AA8" i="1"/>
  <c r="U14" i="1"/>
  <c r="I10" i="1"/>
  <c r="N12" i="1"/>
  <c r="Q14" i="1"/>
  <c r="AA10" i="1"/>
  <c r="E12" i="1"/>
  <c r="S8" i="1"/>
  <c r="W12" i="1"/>
  <c r="E14" i="1"/>
  <c r="G12" i="1"/>
  <c r="Y12" i="1"/>
  <c r="U8" i="1"/>
  <c r="O16" i="1"/>
  <c r="S16" i="1" s="1"/>
  <c r="E8" i="1"/>
  <c r="G14" i="1"/>
  <c r="L10" i="1"/>
  <c r="Y14" i="1"/>
  <c r="AA12" i="1"/>
  <c r="C16" i="1"/>
  <c r="E16" i="1" s="1"/>
  <c r="V16" i="1"/>
  <c r="AA16" i="1" s="1"/>
  <c r="U24" i="1"/>
  <c r="AJ26" i="1"/>
  <c r="C32" i="1"/>
  <c r="I32" i="1" s="1"/>
  <c r="U28" i="1"/>
  <c r="V32" i="1"/>
  <c r="Y32" i="1" s="1"/>
  <c r="J32" i="1"/>
  <c r="L32" i="1" s="1"/>
  <c r="U16" i="1"/>
  <c r="AC16" i="1" s="1"/>
  <c r="J16" i="1"/>
  <c r="AJ12" i="1"/>
  <c r="U13" i="1" s="1"/>
  <c r="AJ10" i="1"/>
  <c r="V11" i="1" s="1"/>
  <c r="AJ30" i="1" l="1"/>
  <c r="AK30" i="1"/>
  <c r="U30" i="4"/>
  <c r="AC30" i="1"/>
  <c r="J33" i="4"/>
  <c r="AD33" i="4"/>
  <c r="T33" i="4"/>
  <c r="R33" i="4"/>
  <c r="K33" i="4"/>
  <c r="Q32" i="1"/>
  <c r="AC14" i="1"/>
  <c r="U14" i="4"/>
  <c r="AK14" i="1"/>
  <c r="AC10" i="1"/>
  <c r="U10" i="4"/>
  <c r="AK10" i="1"/>
  <c r="M33" i="4"/>
  <c r="Z33" i="4"/>
  <c r="AB33" i="4"/>
  <c r="X33" i="4"/>
  <c r="P33" i="4"/>
  <c r="W12" i="4"/>
  <c r="W30" i="1"/>
  <c r="E32" i="1"/>
  <c r="G32" i="1"/>
  <c r="AJ24" i="1"/>
  <c r="V25" i="1" s="1"/>
  <c r="AK24" i="1"/>
  <c r="U24" i="4"/>
  <c r="AC24" i="1"/>
  <c r="W24" i="1"/>
  <c r="AK28" i="1"/>
  <c r="U28" i="4"/>
  <c r="AC28" i="1"/>
  <c r="AC8" i="1"/>
  <c r="U8" i="4"/>
  <c r="AK8" i="1"/>
  <c r="O33" i="4"/>
  <c r="AF33" i="4"/>
  <c r="C33" i="4"/>
  <c r="F33" i="4"/>
  <c r="D33" i="4"/>
  <c r="G16" i="4"/>
  <c r="W26" i="4"/>
  <c r="AC26" i="4"/>
  <c r="W28" i="1"/>
  <c r="N32" i="1"/>
  <c r="AH27" i="4"/>
  <c r="AD27" i="4"/>
  <c r="P27" i="4"/>
  <c r="J27" i="4"/>
  <c r="C27" i="4"/>
  <c r="AG27" i="4"/>
  <c r="AB27" i="4"/>
  <c r="H27" i="4"/>
  <c r="AF27" i="4"/>
  <c r="Z27" i="4"/>
  <c r="T27" i="4"/>
  <c r="M27" i="4"/>
  <c r="F27" i="4"/>
  <c r="X27" i="4"/>
  <c r="R27" i="4"/>
  <c r="D27" i="4"/>
  <c r="AI27" i="4"/>
  <c r="K27" i="4"/>
  <c r="AE27" i="4"/>
  <c r="O27" i="4"/>
  <c r="V27" i="4"/>
  <c r="AH13" i="4"/>
  <c r="AD13" i="4"/>
  <c r="P13" i="4"/>
  <c r="J13" i="4"/>
  <c r="C13" i="4"/>
  <c r="AG13" i="4"/>
  <c r="AB13" i="4"/>
  <c r="H13" i="4"/>
  <c r="AF13" i="4"/>
  <c r="Z13" i="4"/>
  <c r="T13" i="4"/>
  <c r="M13" i="4"/>
  <c r="F13" i="4"/>
  <c r="AI13" i="4"/>
  <c r="K13" i="4"/>
  <c r="AE13" i="4"/>
  <c r="D13" i="4"/>
  <c r="X13" i="4"/>
  <c r="R13" i="4"/>
  <c r="V13" i="4"/>
  <c r="O13" i="4"/>
  <c r="AC16" i="4"/>
  <c r="AJ16" i="4"/>
  <c r="AG27" i="2"/>
  <c r="AB27" i="2"/>
  <c r="H27" i="2"/>
  <c r="AF27" i="2"/>
  <c r="Z27" i="2"/>
  <c r="T27" i="2"/>
  <c r="M27" i="2"/>
  <c r="F27" i="2"/>
  <c r="AI27" i="2"/>
  <c r="AE27" i="2"/>
  <c r="X27" i="2"/>
  <c r="R27" i="2"/>
  <c r="K27" i="2"/>
  <c r="D27" i="2"/>
  <c r="AD27" i="2"/>
  <c r="C27" i="2"/>
  <c r="J27" i="2"/>
  <c r="V27" i="2"/>
  <c r="P27" i="2"/>
  <c r="AH27" i="2"/>
  <c r="O27" i="2"/>
  <c r="AC32" i="2"/>
  <c r="AJ32" i="2"/>
  <c r="AF17" i="2"/>
  <c r="F17" i="2"/>
  <c r="Z17" i="2"/>
  <c r="T17" i="2"/>
  <c r="M17" i="2"/>
  <c r="AB17" i="2"/>
  <c r="AH17" i="2"/>
  <c r="K17" i="2"/>
  <c r="V17" i="2"/>
  <c r="AE17" i="2"/>
  <c r="AG17" i="2"/>
  <c r="H17" i="2"/>
  <c r="AD17" i="2"/>
  <c r="AI17" i="2"/>
  <c r="P17" i="2"/>
  <c r="D17" i="2"/>
  <c r="U17" i="2"/>
  <c r="O17" i="2"/>
  <c r="X17" i="2"/>
  <c r="C17" i="2"/>
  <c r="R17" i="2"/>
  <c r="J17" i="2"/>
  <c r="U27" i="2"/>
  <c r="AG11" i="2"/>
  <c r="AB11" i="2"/>
  <c r="H11" i="2"/>
  <c r="AF11" i="2"/>
  <c r="Z11" i="2"/>
  <c r="T11" i="2"/>
  <c r="M11" i="2"/>
  <c r="F11" i="2"/>
  <c r="AI11" i="2"/>
  <c r="AE11" i="2"/>
  <c r="X11" i="2"/>
  <c r="R11" i="2"/>
  <c r="K11" i="2"/>
  <c r="D11" i="2"/>
  <c r="AD11" i="2"/>
  <c r="C11" i="2"/>
  <c r="J11" i="2"/>
  <c r="V11" i="2"/>
  <c r="P11" i="2"/>
  <c r="AH11" i="2"/>
  <c r="O11" i="2"/>
  <c r="AI31" i="2"/>
  <c r="AE31" i="2"/>
  <c r="X31" i="2"/>
  <c r="R31" i="2"/>
  <c r="K31" i="2"/>
  <c r="D31" i="2"/>
  <c r="AH31" i="2"/>
  <c r="AD31" i="2"/>
  <c r="P31" i="2"/>
  <c r="AG31" i="2"/>
  <c r="AB31" i="2"/>
  <c r="H31" i="2"/>
  <c r="AF31" i="2"/>
  <c r="F31" i="2"/>
  <c r="Z31" i="2"/>
  <c r="M31" i="2"/>
  <c r="T31" i="2"/>
  <c r="C31" i="2"/>
  <c r="O31" i="2"/>
  <c r="J31" i="2"/>
  <c r="V31" i="2"/>
  <c r="AF9" i="2"/>
  <c r="Z9" i="2"/>
  <c r="T9" i="2"/>
  <c r="M9" i="2"/>
  <c r="F9" i="2"/>
  <c r="AI9" i="2"/>
  <c r="AE9" i="2"/>
  <c r="X9" i="2"/>
  <c r="R9" i="2"/>
  <c r="K9" i="2"/>
  <c r="AH9" i="2"/>
  <c r="AD9" i="2"/>
  <c r="P9" i="2"/>
  <c r="D9" i="2"/>
  <c r="AG9" i="2"/>
  <c r="H9" i="2"/>
  <c r="AB9" i="2"/>
  <c r="V9" i="2"/>
  <c r="C9" i="2"/>
  <c r="O9" i="2"/>
  <c r="J9" i="2"/>
  <c r="W32" i="2"/>
  <c r="AI15" i="2"/>
  <c r="AE15" i="2"/>
  <c r="X15" i="2"/>
  <c r="R15" i="2"/>
  <c r="K15" i="2"/>
  <c r="D15" i="2"/>
  <c r="AH15" i="2"/>
  <c r="AD15" i="2"/>
  <c r="P15" i="2"/>
  <c r="AG15" i="2"/>
  <c r="AB15" i="2"/>
  <c r="H15" i="2"/>
  <c r="T15" i="2"/>
  <c r="M15" i="2"/>
  <c r="Z15" i="2"/>
  <c r="AF15" i="2"/>
  <c r="F15" i="2"/>
  <c r="V15" i="2"/>
  <c r="J15" i="2"/>
  <c r="C15" i="2"/>
  <c r="O15" i="2"/>
  <c r="AJ8" i="1"/>
  <c r="U9" i="1" s="1"/>
  <c r="W8" i="1"/>
  <c r="Q16" i="1"/>
  <c r="AJ14" i="1"/>
  <c r="O15" i="1" s="1"/>
  <c r="W14" i="1"/>
  <c r="W10" i="1"/>
  <c r="AJ16" i="1"/>
  <c r="U17" i="1" s="1"/>
  <c r="Y16" i="1"/>
  <c r="G16" i="1"/>
  <c r="N16" i="1"/>
  <c r="L16" i="1"/>
  <c r="I16" i="1"/>
  <c r="W16" i="1"/>
  <c r="O25" i="1"/>
  <c r="AF31" i="1"/>
  <c r="Z31" i="1"/>
  <c r="T31" i="1"/>
  <c r="M31" i="1"/>
  <c r="F31" i="1"/>
  <c r="AI31" i="1"/>
  <c r="AE31" i="1"/>
  <c r="X31" i="1"/>
  <c r="R31" i="1"/>
  <c r="K31" i="1"/>
  <c r="D31" i="1"/>
  <c r="AG31" i="1"/>
  <c r="U31" i="1"/>
  <c r="H31" i="1"/>
  <c r="AD31" i="1"/>
  <c r="P31" i="1"/>
  <c r="C31" i="1"/>
  <c r="AB31" i="1"/>
  <c r="O31" i="1"/>
  <c r="AH31" i="1"/>
  <c r="V31" i="1"/>
  <c r="J31" i="1"/>
  <c r="AH27" i="1"/>
  <c r="AD27" i="1"/>
  <c r="P27" i="1"/>
  <c r="AG27" i="1"/>
  <c r="AB27" i="1"/>
  <c r="O27" i="1"/>
  <c r="H27" i="1"/>
  <c r="AF27" i="1"/>
  <c r="T27" i="1"/>
  <c r="F27" i="1"/>
  <c r="AE27" i="1"/>
  <c r="R27" i="1"/>
  <c r="D27" i="1"/>
  <c r="Z27" i="1"/>
  <c r="M27" i="1"/>
  <c r="AI27" i="1"/>
  <c r="X27" i="1"/>
  <c r="K27" i="1"/>
  <c r="J27" i="1"/>
  <c r="C27" i="1"/>
  <c r="U27" i="1"/>
  <c r="AG25" i="1"/>
  <c r="AB25" i="1"/>
  <c r="H25" i="1"/>
  <c r="AF25" i="1"/>
  <c r="Z25" i="1"/>
  <c r="T25" i="1"/>
  <c r="M25" i="1"/>
  <c r="AD25" i="1"/>
  <c r="P25" i="1"/>
  <c r="D25" i="1"/>
  <c r="AI25" i="1"/>
  <c r="X25" i="1"/>
  <c r="K25" i="1"/>
  <c r="AH25" i="1"/>
  <c r="J25" i="1"/>
  <c r="AE25" i="1"/>
  <c r="R25" i="1"/>
  <c r="F25" i="1"/>
  <c r="U32" i="1"/>
  <c r="AC32" i="1" s="1"/>
  <c r="AJ28" i="1"/>
  <c r="C25" i="1"/>
  <c r="V27" i="1"/>
  <c r="U25" i="1"/>
  <c r="AF17" i="1"/>
  <c r="D17" i="1"/>
  <c r="AI15" i="1"/>
  <c r="K15" i="1"/>
  <c r="O13" i="1"/>
  <c r="AG13" i="1"/>
  <c r="AB13" i="1"/>
  <c r="H13" i="1"/>
  <c r="AF13" i="1"/>
  <c r="Z13" i="1"/>
  <c r="T13" i="1"/>
  <c r="M13" i="1"/>
  <c r="F13" i="1"/>
  <c r="AI13" i="1"/>
  <c r="AE13" i="1"/>
  <c r="X13" i="1"/>
  <c r="R13" i="1"/>
  <c r="K13" i="1"/>
  <c r="D13" i="1"/>
  <c r="AH13" i="1"/>
  <c r="AD13" i="1"/>
  <c r="V13" i="1"/>
  <c r="P13" i="1"/>
  <c r="J13" i="1"/>
  <c r="C13" i="1"/>
  <c r="AD9" i="1"/>
  <c r="J9" i="1"/>
  <c r="AH11" i="1"/>
  <c r="AD11" i="1"/>
  <c r="P11" i="1"/>
  <c r="AG11" i="1"/>
  <c r="AB11" i="1"/>
  <c r="O11" i="1"/>
  <c r="H11" i="1"/>
  <c r="AF11" i="1"/>
  <c r="Z11" i="1"/>
  <c r="T11" i="1"/>
  <c r="M11" i="1"/>
  <c r="F11" i="1"/>
  <c r="AI11" i="1"/>
  <c r="AE11" i="1"/>
  <c r="X11" i="1"/>
  <c r="R11" i="1"/>
  <c r="K11" i="1"/>
  <c r="D11" i="1"/>
  <c r="U11" i="1"/>
  <c r="C11" i="1"/>
  <c r="J11" i="1"/>
  <c r="AC10" i="4" l="1"/>
  <c r="AK10" i="4"/>
  <c r="W10" i="4"/>
  <c r="AJ10" i="4"/>
  <c r="AI9" i="1"/>
  <c r="X9" i="1"/>
  <c r="C17" i="1"/>
  <c r="W32" i="1"/>
  <c r="AC30" i="4"/>
  <c r="AJ30" i="4"/>
  <c r="W30" i="4"/>
  <c r="AK30" i="4"/>
  <c r="AK8" i="4"/>
  <c r="AJ8" i="4"/>
  <c r="W8" i="4"/>
  <c r="AC8" i="4"/>
  <c r="T9" i="1"/>
  <c r="AG9" i="1"/>
  <c r="R17" i="1"/>
  <c r="W28" i="4"/>
  <c r="AC28" i="4"/>
  <c r="AK28" i="4"/>
  <c r="AJ28" i="4"/>
  <c r="AC24" i="4"/>
  <c r="W24" i="4"/>
  <c r="AJ24" i="4"/>
  <c r="AK24" i="4"/>
  <c r="AC14" i="4"/>
  <c r="W14" i="4"/>
  <c r="AK14" i="4"/>
  <c r="AJ14" i="4"/>
  <c r="P17" i="4"/>
  <c r="X17" i="4"/>
  <c r="D17" i="4"/>
  <c r="AI17" i="4"/>
  <c r="K17" i="4"/>
  <c r="AE17" i="4"/>
  <c r="F17" i="4"/>
  <c r="AB17" i="4"/>
  <c r="AH17" i="4"/>
  <c r="AF17" i="4"/>
  <c r="AG17" i="4"/>
  <c r="H17" i="4"/>
  <c r="R17" i="4"/>
  <c r="C17" i="4"/>
  <c r="J17" i="4"/>
  <c r="AD17" i="4"/>
  <c r="M17" i="4"/>
  <c r="Z17" i="4"/>
  <c r="T17" i="4"/>
  <c r="O17" i="4"/>
  <c r="V17" i="4"/>
  <c r="U17" i="4"/>
  <c r="AF33" i="2"/>
  <c r="F33" i="2"/>
  <c r="Z33" i="2"/>
  <c r="T33" i="2"/>
  <c r="M33" i="2"/>
  <c r="AD33" i="2"/>
  <c r="AI33" i="2"/>
  <c r="C33" i="2"/>
  <c r="R33" i="2"/>
  <c r="AB33" i="2"/>
  <c r="O33" i="2"/>
  <c r="K33" i="2"/>
  <c r="H33" i="2"/>
  <c r="AH33" i="2"/>
  <c r="P33" i="2"/>
  <c r="D33" i="2"/>
  <c r="X33" i="2"/>
  <c r="AE33" i="2"/>
  <c r="AG33" i="2"/>
  <c r="V33" i="2"/>
  <c r="J33" i="2"/>
  <c r="U33" i="2"/>
  <c r="C9" i="1"/>
  <c r="D9" i="1"/>
  <c r="AF9" i="1"/>
  <c r="H9" i="1"/>
  <c r="AH9" i="1"/>
  <c r="O9" i="1"/>
  <c r="P9" i="1"/>
  <c r="M9" i="1"/>
  <c r="K9" i="1"/>
  <c r="F9" i="1"/>
  <c r="U15" i="1"/>
  <c r="Z15" i="1"/>
  <c r="AE9" i="1"/>
  <c r="V9" i="1"/>
  <c r="AB9" i="1"/>
  <c r="Z9" i="1"/>
  <c r="R9" i="1"/>
  <c r="V15" i="1"/>
  <c r="AG15" i="1"/>
  <c r="T17" i="1"/>
  <c r="C15" i="1"/>
  <c r="AD15" i="1"/>
  <c r="R15" i="1"/>
  <c r="F15" i="1"/>
  <c r="AF15" i="1"/>
  <c r="J15" i="1"/>
  <c r="AH15" i="1"/>
  <c r="X15" i="1"/>
  <c r="M15" i="1"/>
  <c r="H15" i="1"/>
  <c r="P17" i="1"/>
  <c r="AE17" i="1"/>
  <c r="AB17" i="1"/>
  <c r="P15" i="1"/>
  <c r="D15" i="1"/>
  <c r="AE15" i="1"/>
  <c r="T15" i="1"/>
  <c r="AB15" i="1"/>
  <c r="AD17" i="1"/>
  <c r="F17" i="1"/>
  <c r="O17" i="1"/>
  <c r="V17" i="1"/>
  <c r="K17" i="1"/>
  <c r="AI17" i="1"/>
  <c r="Z17" i="1"/>
  <c r="AG17" i="1"/>
  <c r="J17" i="1"/>
  <c r="AH17" i="1"/>
  <c r="X17" i="1"/>
  <c r="M17" i="1"/>
  <c r="H17" i="1"/>
  <c r="AI29" i="1"/>
  <c r="AE29" i="1"/>
  <c r="X29" i="1"/>
  <c r="R29" i="1"/>
  <c r="K29" i="1"/>
  <c r="D29" i="1"/>
  <c r="AH29" i="1"/>
  <c r="AD29" i="1"/>
  <c r="P29" i="1"/>
  <c r="AB29" i="1"/>
  <c r="O29" i="1"/>
  <c r="Z29" i="1"/>
  <c r="M29" i="1"/>
  <c r="AG29" i="1"/>
  <c r="H29" i="1"/>
  <c r="AF29" i="1"/>
  <c r="T29" i="1"/>
  <c r="F29" i="1"/>
  <c r="J29" i="1"/>
  <c r="C29" i="1"/>
  <c r="V29" i="1"/>
  <c r="AJ32" i="1"/>
  <c r="U29" i="1"/>
  <c r="U15" i="4" l="1"/>
  <c r="AD15" i="4"/>
  <c r="AG15" i="4"/>
  <c r="Z15" i="4"/>
  <c r="AI15" i="4"/>
  <c r="X15" i="4"/>
  <c r="AF15" i="4"/>
  <c r="P15" i="4"/>
  <c r="AB15" i="4"/>
  <c r="T15" i="4"/>
  <c r="K15" i="4"/>
  <c r="R15" i="4"/>
  <c r="C15" i="4"/>
  <c r="O15" i="4"/>
  <c r="J15" i="4"/>
  <c r="H15" i="4"/>
  <c r="M15" i="4"/>
  <c r="AE15" i="4"/>
  <c r="V15" i="4"/>
  <c r="F15" i="4"/>
  <c r="AH15" i="4"/>
  <c r="D15" i="4"/>
  <c r="U29" i="4"/>
  <c r="J29" i="4"/>
  <c r="H29" i="4"/>
  <c r="M29" i="4"/>
  <c r="D29" i="4"/>
  <c r="O29" i="4"/>
  <c r="T29" i="4"/>
  <c r="AH29" i="4"/>
  <c r="C29" i="4"/>
  <c r="AF29" i="4"/>
  <c r="F29" i="4"/>
  <c r="AI29" i="4"/>
  <c r="V29" i="4"/>
  <c r="AD29" i="4"/>
  <c r="AG29" i="4"/>
  <c r="Z29" i="4"/>
  <c r="X29" i="4"/>
  <c r="K29" i="4"/>
  <c r="AB29" i="4"/>
  <c r="AE29" i="4"/>
  <c r="P29" i="4"/>
  <c r="R29" i="4"/>
  <c r="O11" i="4"/>
  <c r="AD11" i="4"/>
  <c r="AG11" i="4"/>
  <c r="Z11" i="4"/>
  <c r="AI11" i="4"/>
  <c r="X11" i="4"/>
  <c r="AF11" i="4"/>
  <c r="P11" i="4"/>
  <c r="AB11" i="4"/>
  <c r="T11" i="4"/>
  <c r="K11" i="4"/>
  <c r="R11" i="4"/>
  <c r="AH11" i="4"/>
  <c r="F11" i="4"/>
  <c r="V11" i="4"/>
  <c r="J11" i="4"/>
  <c r="H11" i="4"/>
  <c r="M11" i="4"/>
  <c r="AE11" i="4"/>
  <c r="C11" i="4"/>
  <c r="D11" i="4"/>
  <c r="AD25" i="4"/>
  <c r="AG25" i="4"/>
  <c r="Z25" i="4"/>
  <c r="AI25" i="4"/>
  <c r="D25" i="4"/>
  <c r="U25" i="4"/>
  <c r="P25" i="4"/>
  <c r="AB25" i="4"/>
  <c r="T25" i="4"/>
  <c r="K25" i="4"/>
  <c r="X25" i="4"/>
  <c r="J25" i="4"/>
  <c r="H25" i="4"/>
  <c r="M25" i="4"/>
  <c r="R25" i="4"/>
  <c r="O25" i="4"/>
  <c r="C25" i="4"/>
  <c r="AF25" i="4"/>
  <c r="F25" i="4"/>
  <c r="V25" i="4"/>
  <c r="AH25" i="4"/>
  <c r="AE25" i="4"/>
  <c r="U11" i="4"/>
  <c r="C9" i="4"/>
  <c r="J9" i="4"/>
  <c r="AF9" i="4"/>
  <c r="F9" i="4"/>
  <c r="P9" i="4"/>
  <c r="R9" i="4"/>
  <c r="H9" i="4"/>
  <c r="K9" i="4"/>
  <c r="AE9" i="4"/>
  <c r="V9" i="4"/>
  <c r="AG9" i="4"/>
  <c r="Z9" i="4"/>
  <c r="AI9" i="4"/>
  <c r="AH9" i="4"/>
  <c r="D9" i="4"/>
  <c r="O9" i="4"/>
  <c r="AB9" i="4"/>
  <c r="T9" i="4"/>
  <c r="X9" i="4"/>
  <c r="AD9" i="4"/>
  <c r="M9" i="4"/>
  <c r="U31" i="4"/>
  <c r="P31" i="4"/>
  <c r="AB31" i="4"/>
  <c r="T31" i="4"/>
  <c r="R31" i="4"/>
  <c r="AE31" i="4"/>
  <c r="X31" i="4"/>
  <c r="J31" i="4"/>
  <c r="H31" i="4"/>
  <c r="M31" i="4"/>
  <c r="D31" i="4"/>
  <c r="O31" i="4"/>
  <c r="AH31" i="4"/>
  <c r="C31" i="4"/>
  <c r="AF31" i="4"/>
  <c r="F31" i="4"/>
  <c r="AI31" i="4"/>
  <c r="V31" i="4"/>
  <c r="AG31" i="4"/>
  <c r="K31" i="4"/>
  <c r="AD31" i="4"/>
  <c r="Z31" i="4"/>
  <c r="U9" i="4"/>
  <c r="AI33" i="1"/>
  <c r="AE33" i="1"/>
  <c r="X33" i="1"/>
  <c r="R33" i="1"/>
  <c r="K33" i="1"/>
  <c r="D33" i="1"/>
  <c r="AD33" i="1"/>
  <c r="P33" i="1"/>
  <c r="AB33" i="1"/>
  <c r="AH33" i="1"/>
  <c r="AG33" i="1"/>
  <c r="H33" i="1"/>
  <c r="O33" i="1"/>
  <c r="T33" i="1"/>
  <c r="AF33" i="1"/>
  <c r="F33" i="1"/>
  <c r="M33" i="1"/>
  <c r="Z33" i="1"/>
  <c r="J33" i="1"/>
  <c r="V33" i="1"/>
  <c r="C33" i="1"/>
  <c r="U33" i="1"/>
</calcChain>
</file>

<file path=xl/sharedStrings.xml><?xml version="1.0" encoding="utf-8"?>
<sst xmlns="http://schemas.openxmlformats.org/spreadsheetml/2006/main" count="285" uniqueCount="34">
  <si>
    <t>青森</t>
    <rPh sb="0" eb="2">
      <t>アオモリ</t>
    </rPh>
    <phoneticPr fontId="2"/>
  </si>
  <si>
    <t>厨芥類</t>
    <rPh sb="0" eb="3">
      <t>チュウカイルイ</t>
    </rPh>
    <phoneticPr fontId="2"/>
  </si>
  <si>
    <t>紙類</t>
    <rPh sb="0" eb="1">
      <t>カミ</t>
    </rPh>
    <rPh sb="1" eb="2">
      <t>ルイ</t>
    </rPh>
    <phoneticPr fontId="2"/>
  </si>
  <si>
    <t>リサイクル可</t>
    <rPh sb="5" eb="6">
      <t>カ</t>
    </rPh>
    <phoneticPr fontId="2"/>
  </si>
  <si>
    <t>リサイクル不可</t>
    <rPh sb="5" eb="7">
      <t>フカ</t>
    </rPh>
    <phoneticPr fontId="2"/>
  </si>
  <si>
    <t>布類</t>
    <rPh sb="0" eb="1">
      <t>ヌノ</t>
    </rPh>
    <rPh sb="1" eb="2">
      <t>ルイ</t>
    </rPh>
    <phoneticPr fontId="2"/>
  </si>
  <si>
    <t>草木類</t>
    <rPh sb="0" eb="2">
      <t>ソウモク</t>
    </rPh>
    <rPh sb="2" eb="3">
      <t>ルイ</t>
    </rPh>
    <phoneticPr fontId="2"/>
  </si>
  <si>
    <t>プラスチック類</t>
    <rPh sb="6" eb="7">
      <t>ルイ</t>
    </rPh>
    <phoneticPr fontId="2"/>
  </si>
  <si>
    <t>容器包装</t>
    <rPh sb="0" eb="2">
      <t>ヨウキ</t>
    </rPh>
    <rPh sb="2" eb="4">
      <t>ホウソウ</t>
    </rPh>
    <phoneticPr fontId="2"/>
  </si>
  <si>
    <t>製品プラ</t>
    <rPh sb="0" eb="2">
      <t>セイヒン</t>
    </rPh>
    <phoneticPr fontId="2"/>
  </si>
  <si>
    <t>ゴム類</t>
    <rPh sb="2" eb="3">
      <t>ルイ</t>
    </rPh>
    <phoneticPr fontId="2"/>
  </si>
  <si>
    <t>皮革類</t>
    <rPh sb="0" eb="3">
      <t>ヒカクルイ</t>
    </rPh>
    <phoneticPr fontId="2"/>
  </si>
  <si>
    <t>左記以外</t>
    <rPh sb="0" eb="4">
      <t>サキイガイ</t>
    </rPh>
    <phoneticPr fontId="2"/>
  </si>
  <si>
    <t>不燃物</t>
    <rPh sb="0" eb="3">
      <t>フネンブツ</t>
    </rPh>
    <phoneticPr fontId="2"/>
  </si>
  <si>
    <t>外袋</t>
    <rPh sb="0" eb="1">
      <t>ガイ</t>
    </rPh>
    <rPh sb="1" eb="2">
      <t>タイ</t>
    </rPh>
    <phoneticPr fontId="2"/>
  </si>
  <si>
    <t>内袋</t>
    <rPh sb="0" eb="1">
      <t>ナイ</t>
    </rPh>
    <rPh sb="1" eb="2">
      <t>タイ</t>
    </rPh>
    <phoneticPr fontId="2"/>
  </si>
  <si>
    <t>調理くず</t>
    <rPh sb="0" eb="2">
      <t>チョウリ</t>
    </rPh>
    <phoneticPr fontId="2"/>
  </si>
  <si>
    <t>食べ残し</t>
    <rPh sb="0" eb="1">
      <t>タ</t>
    </rPh>
    <rPh sb="2" eb="3">
      <t>ノコ</t>
    </rPh>
    <phoneticPr fontId="2"/>
  </si>
  <si>
    <t>黒石</t>
    <rPh sb="0" eb="2">
      <t>クロイシ</t>
    </rPh>
    <phoneticPr fontId="2"/>
  </si>
  <si>
    <t>八戸</t>
    <rPh sb="0" eb="2">
      <t>ハチノヘ</t>
    </rPh>
    <phoneticPr fontId="2"/>
  </si>
  <si>
    <t>むつ</t>
    <phoneticPr fontId="2"/>
  </si>
  <si>
    <t>県合計</t>
    <rPh sb="0" eb="1">
      <t>ケン</t>
    </rPh>
    <rPh sb="1" eb="3">
      <t>ゴウケイ</t>
    </rPh>
    <phoneticPr fontId="2"/>
  </si>
  <si>
    <t>対全体比</t>
    <rPh sb="0" eb="1">
      <t>タイ</t>
    </rPh>
    <rPh sb="1" eb="3">
      <t>ゼンタイ</t>
    </rPh>
    <rPh sb="3" eb="4">
      <t>ヒ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</si>
  <si>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</si>
  <si>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</si>
  <si>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</si>
  <si>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対大分類比</t>
    <rPh sb="0" eb="1">
      <t>タイ</t>
    </rPh>
    <rPh sb="1" eb="2">
      <t>ダイ</t>
    </rPh>
    <rPh sb="2" eb="4">
      <t>ブンルイ</t>
    </rPh>
    <rPh sb="4" eb="5">
      <t>ヒ</t>
    </rPh>
    <phoneticPr fontId="2"/>
  </si>
  <si>
    <t>対中分類比</t>
    <rPh sb="0" eb="1">
      <t>タイ</t>
    </rPh>
    <rPh sb="1" eb="2">
      <t>ナカ</t>
    </rPh>
    <rPh sb="2" eb="4">
      <t>ブンルイ</t>
    </rPh>
    <rPh sb="4" eb="5">
      <t>ヒ</t>
    </rPh>
    <phoneticPr fontId="2"/>
  </si>
  <si>
    <t>２　事業系ごみ</t>
    <rPh sb="2" eb="4">
      <t>ジギョウ</t>
    </rPh>
    <rPh sb="4" eb="5">
      <t>ケイ</t>
    </rPh>
    <phoneticPr fontId="2"/>
  </si>
  <si>
    <t>１　生活系ごみ</t>
    <rPh sb="2" eb="4">
      <t>セイカツ</t>
    </rPh>
    <rPh sb="4" eb="5">
      <t>ケイ</t>
    </rPh>
    <phoneticPr fontId="2"/>
  </si>
  <si>
    <t>未使用食品</t>
    <rPh sb="0" eb="3">
      <t>ミシヨウ</t>
    </rPh>
    <rPh sb="3" eb="5">
      <t>ショクヒン</t>
    </rPh>
    <phoneticPr fontId="2"/>
  </si>
  <si>
    <t>令和元年度青森県一般廃棄物組成分析調査結果（冬季分）</t>
    <rPh sb="0" eb="2">
      <t>レイワ</t>
    </rPh>
    <rPh sb="2" eb="5">
      <t>ガンネンド</t>
    </rPh>
    <rPh sb="5" eb="8">
      <t>アオモリケン</t>
    </rPh>
    <rPh sb="8" eb="13">
      <t>イッパイ</t>
    </rPh>
    <rPh sb="13" eb="15">
      <t>ソセイ</t>
    </rPh>
    <rPh sb="15" eb="17">
      <t>ブンセキ</t>
    </rPh>
    <rPh sb="17" eb="19">
      <t>チョウサ</t>
    </rPh>
    <rPh sb="19" eb="21">
      <t>ケッカ</t>
    </rPh>
    <rPh sb="22" eb="25">
      <t>トウキブン</t>
    </rPh>
    <phoneticPr fontId="2"/>
  </si>
  <si>
    <t>令和元年度青森県一般廃棄物組成分析調査結果（夏季分）</t>
    <rPh sb="0" eb="2">
      <t>レイワ</t>
    </rPh>
    <rPh sb="2" eb="5">
      <t>ガンネンド</t>
    </rPh>
    <rPh sb="5" eb="8">
      <t>アオモリケン</t>
    </rPh>
    <rPh sb="8" eb="13">
      <t>イッパイ</t>
    </rPh>
    <rPh sb="13" eb="15">
      <t>ソセイ</t>
    </rPh>
    <rPh sb="15" eb="17">
      <t>ブンセキ</t>
    </rPh>
    <rPh sb="17" eb="19">
      <t>チョウサ</t>
    </rPh>
    <rPh sb="19" eb="21">
      <t>ケッカ</t>
    </rPh>
    <rPh sb="22" eb="23">
      <t>ナツ</t>
    </rPh>
    <rPh sb="24" eb="25">
      <t>ブン</t>
    </rPh>
    <phoneticPr fontId="2"/>
  </si>
  <si>
    <t>令和元年度青森県一般廃棄物組成分析調査結果（年間通算）</t>
    <rPh sb="0" eb="2">
      <t>レイワ</t>
    </rPh>
    <rPh sb="2" eb="5">
      <t>ガンネンド</t>
    </rPh>
    <rPh sb="5" eb="8">
      <t>アオモリケン</t>
    </rPh>
    <rPh sb="8" eb="13">
      <t>イッパイ</t>
    </rPh>
    <rPh sb="13" eb="15">
      <t>ソセイ</t>
    </rPh>
    <rPh sb="15" eb="17">
      <t>ブンセキ</t>
    </rPh>
    <rPh sb="17" eb="19">
      <t>チョウサ</t>
    </rPh>
    <rPh sb="19" eb="21">
      <t>ケッカ</t>
    </rPh>
    <rPh sb="22" eb="24">
      <t>ネンカン</t>
    </rPh>
    <rPh sb="24" eb="26">
      <t>ツウサン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</si>
</sst>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%"/>
    <numFmt numFmtId="178" formatCode="0.0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5" xfId="0" applyFont="1" applyBorder="1" applyAlignment="1">
      <alignment vertical="center"/>
    </xf>
    <xf numFmtId="176" fontId="0" fillId="0" borderId="26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7" fontId="0" fillId="2" borderId="13" xfId="1" applyNumberFormat="1" applyFont="1" applyFill="1" applyBorder="1" applyAlignment="1">
      <alignment vertical="center"/>
    </xf>
    <xf numFmtId="177" fontId="0" fillId="2" borderId="37" xfId="1" applyNumberFormat="1" applyFont="1" applyFill="1" applyBorder="1" applyAlignment="1">
      <alignment vertical="center"/>
    </xf>
    <xf numFmtId="177" fontId="0" fillId="2" borderId="38" xfId="1" applyNumberFormat="1" applyFont="1" applyFill="1" applyBorder="1" applyAlignment="1">
      <alignment vertical="center"/>
    </xf>
    <xf numFmtId="177" fontId="0" fillId="2" borderId="14" xfId="1" applyNumberFormat="1" applyFont="1" applyFill="1" applyBorder="1" applyAlignment="1">
      <alignment vertical="center"/>
    </xf>
    <xf numFmtId="177" fontId="0" fillId="3" borderId="13" xfId="1" applyNumberFormat="1" applyFont="1" applyFill="1" applyBorder="1" applyAlignment="1">
      <alignment vertical="center"/>
    </xf>
    <xf numFmtId="177" fontId="0" fillId="3" borderId="37" xfId="1" applyNumberFormat="1" applyFont="1" applyFill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4" borderId="21" xfId="1" applyNumberFormat="1" applyFont="1" applyFill="1" applyBorder="1" applyAlignment="1">
      <alignment vertical="center"/>
    </xf>
    <xf numFmtId="177" fontId="0" fillId="4" borderId="7" xfId="1" applyNumberFormat="1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7" fontId="0" fillId="4" borderId="17" xfId="1" applyNumberFormat="1" applyFont="1" applyFill="1" applyBorder="1" applyAlignment="1">
      <alignment vertical="center"/>
    </xf>
    <xf numFmtId="177" fontId="0" fillId="4" borderId="23" xfId="1" applyNumberFormat="1" applyFont="1" applyFill="1" applyBorder="1" applyAlignment="1">
      <alignment vertical="center"/>
    </xf>
    <xf numFmtId="177" fontId="0" fillId="4" borderId="11" xfId="1" applyNumberFormat="1" applyFont="1" applyFill="1" applyBorder="1" applyAlignment="1">
      <alignment vertical="center"/>
    </xf>
    <xf numFmtId="177" fontId="0" fillId="4" borderId="24" xfId="1" applyNumberFormat="1" applyFont="1" applyFill="1" applyBorder="1" applyAlignment="1">
      <alignment vertical="center"/>
    </xf>
    <xf numFmtId="177" fontId="0" fillId="4" borderId="43" xfId="1" applyNumberFormat="1" applyFont="1" applyFill="1" applyBorder="1" applyAlignment="1">
      <alignment vertical="center"/>
    </xf>
    <xf numFmtId="177" fontId="0" fillId="4" borderId="44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178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7" fontId="0" fillId="0" borderId="18" xfId="1" applyNumberFormat="1" applyFont="1" applyBorder="1" applyAlignment="1">
      <alignment horizontal="center" vertical="center"/>
    </xf>
    <xf numFmtId="177" fontId="0" fillId="0" borderId="19" xfId="1" applyNumberFormat="1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76" fontId="0" fillId="0" borderId="29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22" xfId="1" applyNumberFormat="1" applyFon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0" fontId="0" fillId="0" borderId="2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abSelected="1" workbookViewId="0">
      <selection activeCell="AK1" sqref="AK1:AK1048576"/>
    </sheetView>
  </sheetViews>
  <sheetFormatPr defaultRowHeight="13.5" x14ac:dyDescent="0.15"/>
  <cols>
    <col min="1" max="1" width="2.875" style="4" customWidth="1"/>
    <col min="2" max="2" width="7.5" style="5" bestFit="1" customWidth="1"/>
    <col min="3" max="3" width="7.125" style="4" bestFit="1" customWidth="1"/>
    <col min="4" max="4" width="6.5" style="4" customWidth="1"/>
    <col min="5" max="5" width="9" style="4" bestFit="1" customWidth="1"/>
    <col min="6" max="6" width="6.5" style="4" customWidth="1"/>
    <col min="7" max="7" width="9" style="4" bestFit="1" customWidth="1"/>
    <col min="8" max="8" width="6.5" style="4" customWidth="1"/>
    <col min="9" max="9" width="9" style="4" bestFit="1" customWidth="1"/>
    <col min="10" max="10" width="7" style="4" customWidth="1"/>
    <col min="11" max="11" width="6.75" style="4" customWidth="1"/>
    <col min="12" max="12" width="9" style="4" bestFit="1" customWidth="1"/>
    <col min="13" max="13" width="6.75" style="4" customWidth="1"/>
    <col min="14" max="14" width="9" style="4" bestFit="1" customWidth="1"/>
    <col min="15" max="16" width="6.75" style="4" customWidth="1"/>
    <col min="17" max="17" width="9" style="4" bestFit="1" customWidth="1"/>
    <col min="18" max="18" width="6.75" style="4" customWidth="1"/>
    <col min="19" max="19" width="9" style="4" bestFit="1" customWidth="1"/>
    <col min="20" max="20" width="8" style="4" customWidth="1"/>
    <col min="21" max="21" width="8.25" style="4" customWidth="1"/>
    <col min="22" max="22" width="7.375" style="4" customWidth="1"/>
    <col min="23" max="23" width="9" style="4" bestFit="1" customWidth="1"/>
    <col min="24" max="24" width="4.875" style="4" bestFit="1" customWidth="1"/>
    <col min="25" max="25" width="9" style="4" bestFit="1" customWidth="1"/>
    <col min="26" max="26" width="5.875" style="4" bestFit="1" customWidth="1"/>
    <col min="27" max="27" width="9" style="4" bestFit="1" customWidth="1"/>
    <col min="28" max="28" width="5.875" style="4" customWidth="1"/>
    <col min="29" max="29" width="9" style="4" bestFit="1" customWidth="1"/>
    <col min="30" max="31" width="7.625" style="4" customWidth="1"/>
    <col min="32" max="32" width="9" style="4" bestFit="1" customWidth="1"/>
    <col min="33" max="35" width="7.625" style="4" customWidth="1"/>
    <col min="36" max="36" width="7.625" style="4" hidden="1" customWidth="1"/>
    <col min="37" max="37" width="0" style="4" hidden="1" customWidth="1"/>
    <col min="38" max="16384" width="9" style="4"/>
  </cols>
  <sheetData>
    <row r="1" spans="1:37" ht="24" x14ac:dyDescent="0.1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3" spans="1:37" ht="24" customHeight="1" thickBot="1" x14ac:dyDescent="0.2">
      <c r="A3" s="55" t="s">
        <v>29</v>
      </c>
    </row>
    <row r="4" spans="1:37" ht="24" customHeight="1" x14ac:dyDescent="0.15">
      <c r="A4" s="57"/>
      <c r="B4" s="29" t="s">
        <v>23</v>
      </c>
      <c r="C4" s="62" t="s">
        <v>1</v>
      </c>
      <c r="D4" s="63"/>
      <c r="E4" s="63"/>
      <c r="F4" s="63"/>
      <c r="G4" s="63"/>
      <c r="H4" s="63"/>
      <c r="I4" s="64"/>
      <c r="J4" s="62" t="s">
        <v>2</v>
      </c>
      <c r="K4" s="63"/>
      <c r="L4" s="63"/>
      <c r="M4" s="63"/>
      <c r="N4" s="64"/>
      <c r="O4" s="65" t="s">
        <v>5</v>
      </c>
      <c r="P4" s="63"/>
      <c r="Q4" s="63"/>
      <c r="R4" s="63"/>
      <c r="S4" s="64"/>
      <c r="T4" s="66" t="s">
        <v>6</v>
      </c>
      <c r="U4" s="62" t="s">
        <v>7</v>
      </c>
      <c r="V4" s="63"/>
      <c r="W4" s="63"/>
      <c r="X4" s="63"/>
      <c r="Y4" s="63"/>
      <c r="Z4" s="63"/>
      <c r="AA4" s="63"/>
      <c r="AB4" s="63"/>
      <c r="AC4" s="64"/>
      <c r="AD4" s="66" t="s">
        <v>10</v>
      </c>
      <c r="AE4" s="66" t="s">
        <v>11</v>
      </c>
      <c r="AF4" s="66" t="s">
        <v>12</v>
      </c>
      <c r="AG4" s="66" t="s">
        <v>13</v>
      </c>
      <c r="AH4" s="66" t="s">
        <v>14</v>
      </c>
      <c r="AI4" s="66" t="s">
        <v>15</v>
      </c>
      <c r="AJ4" s="68"/>
    </row>
    <row r="5" spans="1:37" ht="24" customHeight="1" x14ac:dyDescent="0.15">
      <c r="A5" s="7"/>
      <c r="B5" s="8" t="s">
        <v>24</v>
      </c>
      <c r="C5" s="7"/>
      <c r="D5" s="70" t="s">
        <v>30</v>
      </c>
      <c r="E5" s="70"/>
      <c r="F5" s="70" t="s">
        <v>16</v>
      </c>
      <c r="G5" s="70"/>
      <c r="H5" s="70" t="s">
        <v>17</v>
      </c>
      <c r="I5" s="72"/>
      <c r="J5" s="7"/>
      <c r="K5" s="73" t="s">
        <v>3</v>
      </c>
      <c r="L5" s="73"/>
      <c r="M5" s="73" t="s">
        <v>4</v>
      </c>
      <c r="N5" s="75"/>
      <c r="O5" s="6"/>
      <c r="P5" s="73" t="s">
        <v>3</v>
      </c>
      <c r="Q5" s="73"/>
      <c r="R5" s="73" t="s">
        <v>4</v>
      </c>
      <c r="S5" s="75"/>
      <c r="T5" s="67"/>
      <c r="U5" s="7"/>
      <c r="V5" s="71" t="s">
        <v>8</v>
      </c>
      <c r="W5" s="71"/>
      <c r="X5" s="70"/>
      <c r="Y5" s="70"/>
      <c r="Z5" s="70"/>
      <c r="AA5" s="70"/>
      <c r="AB5" s="70" t="s">
        <v>9</v>
      </c>
      <c r="AC5" s="72"/>
      <c r="AD5" s="67"/>
      <c r="AE5" s="67"/>
      <c r="AF5" s="67"/>
      <c r="AG5" s="67"/>
      <c r="AH5" s="67"/>
      <c r="AI5" s="67"/>
      <c r="AJ5" s="69"/>
    </row>
    <row r="6" spans="1:37" ht="24" customHeight="1" x14ac:dyDescent="0.15">
      <c r="A6" s="7"/>
      <c r="B6" s="8" t="s">
        <v>25</v>
      </c>
      <c r="C6" s="7"/>
      <c r="D6" s="71"/>
      <c r="E6" s="70"/>
      <c r="F6" s="71"/>
      <c r="G6" s="70"/>
      <c r="H6" s="71"/>
      <c r="I6" s="72"/>
      <c r="J6" s="7"/>
      <c r="K6" s="74"/>
      <c r="L6" s="73"/>
      <c r="M6" s="74"/>
      <c r="N6" s="75"/>
      <c r="O6" s="6"/>
      <c r="P6" s="74"/>
      <c r="Q6" s="73"/>
      <c r="R6" s="74"/>
      <c r="S6" s="75"/>
      <c r="T6" s="67"/>
      <c r="U6" s="7"/>
      <c r="V6" s="78"/>
      <c r="W6" s="79"/>
      <c r="X6" s="74" t="s">
        <v>3</v>
      </c>
      <c r="Y6" s="73"/>
      <c r="Z6" s="74" t="s">
        <v>4</v>
      </c>
      <c r="AA6" s="73"/>
      <c r="AB6" s="71"/>
      <c r="AC6" s="72"/>
      <c r="AD6" s="67"/>
      <c r="AE6" s="67"/>
      <c r="AF6" s="67"/>
      <c r="AG6" s="67"/>
      <c r="AH6" s="67"/>
      <c r="AI6" s="67"/>
      <c r="AJ6" s="69"/>
    </row>
    <row r="7" spans="1:37" s="3" customFormat="1" ht="24" customHeight="1" thickBot="1" x14ac:dyDescent="0.2">
      <c r="A7" s="10"/>
      <c r="B7" s="9"/>
      <c r="C7" s="10"/>
      <c r="D7" s="1"/>
      <c r="E7" s="11" t="s">
        <v>26</v>
      </c>
      <c r="F7" s="1"/>
      <c r="G7" s="11" t="s">
        <v>26</v>
      </c>
      <c r="H7" s="1"/>
      <c r="I7" s="12" t="s">
        <v>26</v>
      </c>
      <c r="J7" s="10"/>
      <c r="K7" s="2"/>
      <c r="L7" s="11" t="s">
        <v>26</v>
      </c>
      <c r="M7" s="2"/>
      <c r="N7" s="12" t="s">
        <v>26</v>
      </c>
      <c r="O7" s="13"/>
      <c r="P7" s="2"/>
      <c r="Q7" s="11" t="s">
        <v>26</v>
      </c>
      <c r="R7" s="2"/>
      <c r="S7" s="12" t="s">
        <v>26</v>
      </c>
      <c r="T7" s="67"/>
      <c r="U7" s="10"/>
      <c r="V7" s="1"/>
      <c r="W7" s="11" t="s">
        <v>26</v>
      </c>
      <c r="X7" s="14"/>
      <c r="Y7" s="15" t="s">
        <v>27</v>
      </c>
      <c r="Z7" s="14"/>
      <c r="AA7" s="15" t="s">
        <v>27</v>
      </c>
      <c r="AB7" s="16"/>
      <c r="AC7" s="12" t="s">
        <v>26</v>
      </c>
      <c r="AD7" s="67"/>
      <c r="AE7" s="67"/>
      <c r="AF7" s="67"/>
      <c r="AG7" s="67"/>
      <c r="AH7" s="67"/>
      <c r="AI7" s="67"/>
      <c r="AJ7" s="69"/>
    </row>
    <row r="8" spans="1:37" s="3" customFormat="1" ht="24" customHeight="1" x14ac:dyDescent="0.15">
      <c r="A8" s="17" t="s">
        <v>0</v>
      </c>
      <c r="B8" s="18"/>
      <c r="C8" s="19">
        <f>D8+F8+H8</f>
        <v>90.5</v>
      </c>
      <c r="D8" s="20">
        <f>夏季分!D8+冬季分!D8</f>
        <v>5</v>
      </c>
      <c r="E8" s="38">
        <f>D8/$C8</f>
        <v>5.5248618784530384E-2</v>
      </c>
      <c r="F8" s="20">
        <f>夏季分!F8+冬季分!F8</f>
        <v>37</v>
      </c>
      <c r="G8" s="38">
        <f>F8/$C8</f>
        <v>0.40883977900552487</v>
      </c>
      <c r="H8" s="20">
        <f>夏季分!H8+冬季分!H8</f>
        <v>48.5</v>
      </c>
      <c r="I8" s="41">
        <f>H8/$C8</f>
        <v>0.53591160220994472</v>
      </c>
      <c r="J8" s="22">
        <f>K8+M8</f>
        <v>151.6</v>
      </c>
      <c r="K8" s="20">
        <f>夏季分!K8+冬季分!K8</f>
        <v>63.599999999999994</v>
      </c>
      <c r="L8" s="38">
        <f>K8/$J8</f>
        <v>0.41952506596306066</v>
      </c>
      <c r="M8" s="20">
        <f>夏季分!M8+冬季分!M8</f>
        <v>88</v>
      </c>
      <c r="N8" s="41">
        <f>M8/$J8</f>
        <v>0.58047493403693928</v>
      </c>
      <c r="O8" s="23">
        <f>P8+R8</f>
        <v>36.799999999999997</v>
      </c>
      <c r="P8" s="20">
        <f>夏季分!P8+冬季分!P8</f>
        <v>20.2</v>
      </c>
      <c r="Q8" s="38">
        <f>P8/$O8</f>
        <v>0.54891304347826086</v>
      </c>
      <c r="R8" s="20">
        <f>夏季分!R8+冬季分!R8</f>
        <v>16.600000000000001</v>
      </c>
      <c r="S8" s="41">
        <f>R8/$O8</f>
        <v>0.45108695652173919</v>
      </c>
      <c r="T8" s="59">
        <f>夏季分!T8+冬季分!T8</f>
        <v>19.600000000000001</v>
      </c>
      <c r="U8" s="23">
        <f>夏季分!U8+冬季分!U8</f>
        <v>89.9</v>
      </c>
      <c r="V8" s="20">
        <f>X8+Z8</f>
        <v>54.2</v>
      </c>
      <c r="W8" s="38">
        <f>V8/$U8</f>
        <v>0.60289210233592883</v>
      </c>
      <c r="X8" s="20">
        <f>夏季分!X8+冬季分!X8</f>
        <v>8</v>
      </c>
      <c r="Y8" s="42">
        <f>X8/$V8</f>
        <v>0.14760147601476015</v>
      </c>
      <c r="Z8" s="20">
        <f>夏季分!Z8+冬季分!Z8</f>
        <v>46.2</v>
      </c>
      <c r="AA8" s="42">
        <f>Z8/$V8</f>
        <v>0.85239852398523985</v>
      </c>
      <c r="AB8" s="20">
        <f>夏季分!AB8+冬季分!AB8</f>
        <v>35.700000000000003</v>
      </c>
      <c r="AC8" s="41">
        <f>AB8/$U8</f>
        <v>0.39710789766407117</v>
      </c>
      <c r="AD8" s="59">
        <f>夏季分!AD8+冬季分!AD8</f>
        <v>0</v>
      </c>
      <c r="AE8" s="60">
        <f>夏季分!AE8+冬季分!AE8</f>
        <v>0.2</v>
      </c>
      <c r="AF8" s="60">
        <f>夏季分!AF8+冬季分!AF8</f>
        <v>3</v>
      </c>
      <c r="AG8" s="60">
        <f>夏季分!AG8+冬季分!AG8</f>
        <v>0.60000000000000009</v>
      </c>
      <c r="AH8" s="60">
        <f>夏季分!AH8+冬季分!AH8</f>
        <v>3.2</v>
      </c>
      <c r="AI8" s="60">
        <f>夏季分!AI8+冬季分!AI8</f>
        <v>4.7</v>
      </c>
      <c r="AJ8" s="80">
        <f>AI8+AH8+AG8+AF8+AE8+AD8+U8+T8+O8+J8+C8</f>
        <v>400.1</v>
      </c>
      <c r="AK8" s="58">
        <f>AI8+AH8+AG8+AF8+AE8+AD8+U8+T8+O8+J8+C8</f>
        <v>400.1</v>
      </c>
    </row>
    <row r="9" spans="1:37" s="3" customFormat="1" ht="24" customHeight="1" thickBot="1" x14ac:dyDescent="0.2">
      <c r="A9" s="26"/>
      <c r="B9" s="27" t="s">
        <v>22</v>
      </c>
      <c r="C9" s="49">
        <f>C8/$AJ8</f>
        <v>0.2261934516370907</v>
      </c>
      <c r="D9" s="76">
        <f t="shared" ref="D9:H9" si="0">D8/$AJ8</f>
        <v>1.2496875781054736E-2</v>
      </c>
      <c r="E9" s="76"/>
      <c r="F9" s="76">
        <f t="shared" si="0"/>
        <v>9.2476880779805037E-2</v>
      </c>
      <c r="G9" s="76"/>
      <c r="H9" s="76">
        <f t="shared" si="0"/>
        <v>0.12121969507623094</v>
      </c>
      <c r="I9" s="77"/>
      <c r="J9" s="49">
        <f>J8/$AJ8</f>
        <v>0.37890527368157956</v>
      </c>
      <c r="K9" s="76">
        <f t="shared" ref="K9:M9" si="1">K8/$AJ8</f>
        <v>0.15896025993501622</v>
      </c>
      <c r="L9" s="76"/>
      <c r="M9" s="76">
        <f t="shared" si="1"/>
        <v>0.21994501374656333</v>
      </c>
      <c r="N9" s="77"/>
      <c r="O9" s="46">
        <f>O8/$AJ8</f>
        <v>9.1977005748562851E-2</v>
      </c>
      <c r="P9" s="76">
        <f t="shared" ref="P9:R9" si="2">P8/$AJ8</f>
        <v>5.048737815546113E-2</v>
      </c>
      <c r="Q9" s="76"/>
      <c r="R9" s="76">
        <f t="shared" si="2"/>
        <v>4.1489627593101729E-2</v>
      </c>
      <c r="S9" s="77"/>
      <c r="T9" s="51">
        <f>T8/$AJ8</f>
        <v>4.8987753061734564E-2</v>
      </c>
      <c r="U9" s="46">
        <f>U8/$AJ8</f>
        <v>0.22469382654336417</v>
      </c>
      <c r="V9" s="76">
        <f t="shared" ref="V9:AB9" si="3">V8/$AJ8</f>
        <v>0.13546613346663333</v>
      </c>
      <c r="W9" s="76"/>
      <c r="X9" s="76">
        <f t="shared" si="3"/>
        <v>1.9995001249687578E-2</v>
      </c>
      <c r="Y9" s="76"/>
      <c r="Z9" s="76">
        <f t="shared" si="3"/>
        <v>0.11547113221694577</v>
      </c>
      <c r="AA9" s="76"/>
      <c r="AB9" s="76">
        <f t="shared" si="3"/>
        <v>8.9227693076730813E-2</v>
      </c>
      <c r="AC9" s="77"/>
      <c r="AD9" s="51">
        <f t="shared" ref="AD9:AI9" si="4">AD8/$AJ8</f>
        <v>0</v>
      </c>
      <c r="AE9" s="53">
        <f t="shared" si="4"/>
        <v>4.9987503124218949E-4</v>
      </c>
      <c r="AF9" s="53">
        <f t="shared" si="4"/>
        <v>7.4981254686328413E-3</v>
      </c>
      <c r="AG9" s="53">
        <f t="shared" si="4"/>
        <v>1.4996250937265685E-3</v>
      </c>
      <c r="AH9" s="53">
        <f t="shared" si="4"/>
        <v>7.9980004998750319E-3</v>
      </c>
      <c r="AI9" s="53">
        <f t="shared" si="4"/>
        <v>1.1747063234191451E-2</v>
      </c>
      <c r="AJ9" s="81"/>
    </row>
    <row r="10" spans="1:37" s="3" customFormat="1" ht="24" customHeight="1" x14ac:dyDescent="0.15">
      <c r="A10" s="17" t="s">
        <v>18</v>
      </c>
      <c r="B10" s="18"/>
      <c r="C10" s="19">
        <f>D10+F10+H10</f>
        <v>129.79999999999998</v>
      </c>
      <c r="D10" s="20">
        <f>夏季分!D10+冬季分!D10</f>
        <v>3.6</v>
      </c>
      <c r="E10" s="38">
        <f>D10/$C10</f>
        <v>2.7734976887519264E-2</v>
      </c>
      <c r="F10" s="20">
        <f>夏季分!F10+冬季分!F10</f>
        <v>75.099999999999994</v>
      </c>
      <c r="G10" s="38">
        <f>F10/$C10</f>
        <v>0.57858243451463798</v>
      </c>
      <c r="H10" s="20">
        <f>夏季分!H10+冬季分!H10</f>
        <v>51.1</v>
      </c>
      <c r="I10" s="41">
        <f>H10/$C10</f>
        <v>0.39368258859784289</v>
      </c>
      <c r="J10" s="22">
        <f>K10+M10</f>
        <v>125.8</v>
      </c>
      <c r="K10" s="20">
        <f>夏季分!K10+冬季分!K10</f>
        <v>58.599999999999994</v>
      </c>
      <c r="L10" s="38">
        <f>K10/$J10</f>
        <v>0.46581875993640698</v>
      </c>
      <c r="M10" s="20">
        <f>夏季分!M10+冬季分!M10</f>
        <v>67.2</v>
      </c>
      <c r="N10" s="41">
        <f>M10/$J10</f>
        <v>0.53418124006359302</v>
      </c>
      <c r="O10" s="23">
        <f>P10+R10</f>
        <v>11.8</v>
      </c>
      <c r="P10" s="20">
        <f>夏季分!P10+冬季分!P10</f>
        <v>0</v>
      </c>
      <c r="Q10" s="38">
        <f>P10/$O10</f>
        <v>0</v>
      </c>
      <c r="R10" s="20">
        <f>夏季分!R10+冬季分!R10</f>
        <v>11.8</v>
      </c>
      <c r="S10" s="41">
        <f>R10/$O10</f>
        <v>1</v>
      </c>
      <c r="T10" s="59">
        <f>夏季分!T10+冬季分!T10</f>
        <v>30.2</v>
      </c>
      <c r="U10" s="23">
        <f>夏季分!U10+冬季分!U10</f>
        <v>90</v>
      </c>
      <c r="V10" s="20">
        <f>X10+Z10</f>
        <v>63.1</v>
      </c>
      <c r="W10" s="38">
        <f>V10/$U10</f>
        <v>0.70111111111111113</v>
      </c>
      <c r="X10" s="20">
        <f>夏季分!X10+冬季分!X10</f>
        <v>1.2</v>
      </c>
      <c r="Y10" s="42">
        <f>X10/$V10</f>
        <v>1.9017432646592707E-2</v>
      </c>
      <c r="Z10" s="20">
        <f>夏季分!Z10+冬季分!Z10</f>
        <v>61.9</v>
      </c>
      <c r="AA10" s="42">
        <f>Z10/$V10</f>
        <v>0.98098256735340728</v>
      </c>
      <c r="AB10" s="20">
        <f>夏季分!AB10+冬季分!AB10</f>
        <v>26.9</v>
      </c>
      <c r="AC10" s="41">
        <f>AB10/$U10</f>
        <v>0.29888888888888887</v>
      </c>
      <c r="AD10" s="59">
        <f>夏季分!AD10+冬季分!AD10</f>
        <v>0</v>
      </c>
      <c r="AE10" s="60">
        <f>夏季分!AE10+冬季分!AE10</f>
        <v>0</v>
      </c>
      <c r="AF10" s="60">
        <f>夏季分!AF10+冬季分!AF10</f>
        <v>1.4</v>
      </c>
      <c r="AG10" s="60">
        <f>夏季分!AG10+冬季分!AG10</f>
        <v>0</v>
      </c>
      <c r="AH10" s="60">
        <f>夏季分!AH10+冬季分!AH10</f>
        <v>6.4</v>
      </c>
      <c r="AI10" s="60">
        <f>夏季分!AI10+冬季分!AI10</f>
        <v>6.1</v>
      </c>
      <c r="AJ10" s="80">
        <f>AI10+AH10+AG10+AF10+AE10+AD10+U10+T10+O10+J10+C10</f>
        <v>401.5</v>
      </c>
      <c r="AK10" s="58">
        <f>AI10+AH10+AG10+AF10+AE10+AD10+U10+T10+O10+J10+C10</f>
        <v>401.5</v>
      </c>
    </row>
    <row r="11" spans="1:37" s="3" customFormat="1" ht="24" customHeight="1" thickBot="1" x14ac:dyDescent="0.2">
      <c r="A11" s="26"/>
      <c r="B11" s="27" t="s">
        <v>22</v>
      </c>
      <c r="C11" s="49">
        <f>C10/$AJ10</f>
        <v>0.32328767123287666</v>
      </c>
      <c r="D11" s="76">
        <f t="shared" ref="D11" si="5">D10/$AJ10</f>
        <v>8.9663760896637607E-3</v>
      </c>
      <c r="E11" s="76"/>
      <c r="F11" s="76">
        <f t="shared" ref="F11" si="6">F10/$AJ10</f>
        <v>0.18704856787048565</v>
      </c>
      <c r="G11" s="76"/>
      <c r="H11" s="76">
        <f t="shared" ref="H11" si="7">H10/$AJ10</f>
        <v>0.12727272727272729</v>
      </c>
      <c r="I11" s="77"/>
      <c r="J11" s="49">
        <f>J10/$AJ10</f>
        <v>0.31332503113325033</v>
      </c>
      <c r="K11" s="76">
        <f t="shared" ref="K11" si="8">K10/$AJ10</f>
        <v>0.14595267745952675</v>
      </c>
      <c r="L11" s="76"/>
      <c r="M11" s="76">
        <f t="shared" ref="M11" si="9">M10/$AJ10</f>
        <v>0.16737235367372355</v>
      </c>
      <c r="N11" s="77"/>
      <c r="O11" s="46">
        <f>O10/$AJ10</f>
        <v>2.9389788293897885E-2</v>
      </c>
      <c r="P11" s="76">
        <f t="shared" ref="P11" si="10">P10/$AJ10</f>
        <v>0</v>
      </c>
      <c r="Q11" s="76"/>
      <c r="R11" s="76">
        <f t="shared" ref="R11" si="11">R10/$AJ10</f>
        <v>2.9389788293897885E-2</v>
      </c>
      <c r="S11" s="77"/>
      <c r="T11" s="51">
        <f>T10/$AJ10</f>
        <v>7.521793275217932E-2</v>
      </c>
      <c r="U11" s="46">
        <f>U10/$AJ10</f>
        <v>0.22415940224159403</v>
      </c>
      <c r="V11" s="76">
        <f t="shared" ref="V11" si="12">V10/$AJ10</f>
        <v>0.15716064757160647</v>
      </c>
      <c r="W11" s="76"/>
      <c r="X11" s="76">
        <f t="shared" ref="X11" si="13">X10/$AJ10</f>
        <v>2.9887920298879204E-3</v>
      </c>
      <c r="Y11" s="76"/>
      <c r="Z11" s="76">
        <f t="shared" ref="Z11" si="14">Z10/$AJ10</f>
        <v>0.15417185554171856</v>
      </c>
      <c r="AA11" s="76"/>
      <c r="AB11" s="76">
        <f t="shared" ref="AB11" si="15">AB10/$AJ10</f>
        <v>6.6998754669987545E-2</v>
      </c>
      <c r="AC11" s="77"/>
      <c r="AD11" s="51">
        <f t="shared" ref="AD11:AI11" si="16">AD10/$AJ10</f>
        <v>0</v>
      </c>
      <c r="AE11" s="53">
        <f t="shared" si="16"/>
        <v>0</v>
      </c>
      <c r="AF11" s="53">
        <f t="shared" si="16"/>
        <v>3.4869240348692401E-3</v>
      </c>
      <c r="AG11" s="53">
        <f t="shared" si="16"/>
        <v>0</v>
      </c>
      <c r="AH11" s="53">
        <f t="shared" si="16"/>
        <v>1.5940224159402241E-2</v>
      </c>
      <c r="AI11" s="53">
        <f t="shared" si="16"/>
        <v>1.519302615193026E-2</v>
      </c>
      <c r="AJ11" s="81"/>
    </row>
    <row r="12" spans="1:37" s="3" customFormat="1" ht="24" customHeight="1" x14ac:dyDescent="0.15">
      <c r="A12" s="17" t="s">
        <v>19</v>
      </c>
      <c r="B12" s="18"/>
      <c r="C12" s="19">
        <f>D12+F12+H12</f>
        <v>115.1</v>
      </c>
      <c r="D12" s="20">
        <f>夏季分!D12+冬季分!D12</f>
        <v>3</v>
      </c>
      <c r="E12" s="38">
        <f>D12/$C12</f>
        <v>2.6064291920069507E-2</v>
      </c>
      <c r="F12" s="20">
        <f>夏季分!F12+冬季分!F12</f>
        <v>73.7</v>
      </c>
      <c r="G12" s="38">
        <f>F12/$C12</f>
        <v>0.64031277150304089</v>
      </c>
      <c r="H12" s="20">
        <f>夏季分!H12+冬季分!H12</f>
        <v>38.4</v>
      </c>
      <c r="I12" s="41">
        <f>H12/$C12</f>
        <v>0.33362293657688968</v>
      </c>
      <c r="J12" s="22">
        <f>K12+M12</f>
        <v>85.5</v>
      </c>
      <c r="K12" s="20">
        <f>夏季分!K12+冬季分!K12</f>
        <v>32.200000000000003</v>
      </c>
      <c r="L12" s="38">
        <f>K12/$J12</f>
        <v>0.37660818713450295</v>
      </c>
      <c r="M12" s="20">
        <f>夏季分!M12+冬季分!M12</f>
        <v>53.3</v>
      </c>
      <c r="N12" s="41">
        <f>M12/$J12</f>
        <v>0.62339181286549705</v>
      </c>
      <c r="O12" s="23">
        <f>P12+R12</f>
        <v>34.5</v>
      </c>
      <c r="P12" s="20">
        <f>夏季分!P12+冬季分!P12</f>
        <v>1</v>
      </c>
      <c r="Q12" s="38">
        <f>P12/$O12</f>
        <v>2.8985507246376812E-2</v>
      </c>
      <c r="R12" s="20">
        <f>夏季分!R12+冬季分!R12</f>
        <v>33.5</v>
      </c>
      <c r="S12" s="41">
        <f>R12/$O12</f>
        <v>0.97101449275362317</v>
      </c>
      <c r="T12" s="59">
        <f>夏季分!T12+冬季分!T12</f>
        <v>45.9</v>
      </c>
      <c r="U12" s="23">
        <f>夏季分!U12+冬季分!U12</f>
        <v>115.19999999999999</v>
      </c>
      <c r="V12" s="20">
        <f>X12+Z12</f>
        <v>56</v>
      </c>
      <c r="W12" s="38">
        <f>V12/$U12</f>
        <v>0.48611111111111116</v>
      </c>
      <c r="X12" s="20">
        <f>夏季分!X12+冬季分!X12</f>
        <v>3.6</v>
      </c>
      <c r="Y12" s="42">
        <f>X12/$V12</f>
        <v>6.4285714285714293E-2</v>
      </c>
      <c r="Z12" s="20">
        <f>夏季分!Z12+冬季分!Z12</f>
        <v>52.4</v>
      </c>
      <c r="AA12" s="42">
        <f>Z12/$V12</f>
        <v>0.93571428571428572</v>
      </c>
      <c r="AB12" s="20">
        <f>夏季分!AB12+冬季分!AB12</f>
        <v>59.199999999999996</v>
      </c>
      <c r="AC12" s="41">
        <f>AB12/$U12</f>
        <v>0.51388888888888895</v>
      </c>
      <c r="AD12" s="59">
        <f>夏季分!AD12+冬季分!AD12</f>
        <v>0</v>
      </c>
      <c r="AE12" s="60">
        <f>夏季分!AE12+冬季分!AE12</f>
        <v>0</v>
      </c>
      <c r="AF12" s="60">
        <f>夏季分!AF12+冬季分!AF12</f>
        <v>2.7</v>
      </c>
      <c r="AG12" s="60">
        <f>夏季分!AG12+冬季分!AG12</f>
        <v>0.1</v>
      </c>
      <c r="AH12" s="60">
        <f>夏季分!AH12+冬季分!AH12</f>
        <v>6</v>
      </c>
      <c r="AI12" s="60">
        <f>夏季分!AI12+冬季分!AI12</f>
        <v>6.5</v>
      </c>
      <c r="AJ12" s="80">
        <f>AI12+AH12+AG12+AF12+AE12+AD12+U12+T12+O12+J12+C12</f>
        <v>411.5</v>
      </c>
      <c r="AK12" s="58">
        <f>AI12+AH12+AG12+AF12+AE12+AD12+U12+T12+O12+J12+C12</f>
        <v>411.5</v>
      </c>
    </row>
    <row r="13" spans="1:37" s="3" customFormat="1" ht="24" customHeight="1" thickBot="1" x14ac:dyDescent="0.2">
      <c r="A13" s="26"/>
      <c r="B13" s="27" t="s">
        <v>22</v>
      </c>
      <c r="C13" s="49">
        <f>C12/$AJ12</f>
        <v>0.27970838396111786</v>
      </c>
      <c r="D13" s="76">
        <f t="shared" ref="D13" si="17">D12/$AJ12</f>
        <v>7.2904009720534627E-3</v>
      </c>
      <c r="E13" s="76"/>
      <c r="F13" s="76">
        <f t="shared" ref="F13" si="18">F12/$AJ12</f>
        <v>0.17910085054678007</v>
      </c>
      <c r="G13" s="76"/>
      <c r="H13" s="76">
        <f t="shared" ref="H13" si="19">H12/$AJ12</f>
        <v>9.3317132442284317E-2</v>
      </c>
      <c r="I13" s="77"/>
      <c r="J13" s="49">
        <f>J12/$AJ12</f>
        <v>0.2077764277035237</v>
      </c>
      <c r="K13" s="76">
        <f t="shared" ref="K13" si="20">K12/$AJ12</f>
        <v>7.8250303766707177E-2</v>
      </c>
      <c r="L13" s="76"/>
      <c r="M13" s="76">
        <f t="shared" ref="M13" si="21">M12/$AJ12</f>
        <v>0.12952612393681651</v>
      </c>
      <c r="N13" s="77"/>
      <c r="O13" s="46">
        <f>O12/$AJ12</f>
        <v>8.3839611178614826E-2</v>
      </c>
      <c r="P13" s="76">
        <f t="shared" ref="P13" si="22">P12/$AJ12</f>
        <v>2.4301336573511541E-3</v>
      </c>
      <c r="Q13" s="76"/>
      <c r="R13" s="76">
        <f t="shared" ref="R13" si="23">R12/$AJ12</f>
        <v>8.1409477521263665E-2</v>
      </c>
      <c r="S13" s="77"/>
      <c r="T13" s="51">
        <f>T12/$AJ12</f>
        <v>0.11154313487241797</v>
      </c>
      <c r="U13" s="46">
        <f>U12/$AJ12</f>
        <v>0.27995139732685292</v>
      </c>
      <c r="V13" s="76">
        <f t="shared" ref="V13" si="24">V12/$AJ12</f>
        <v>0.13608748481166463</v>
      </c>
      <c r="W13" s="76"/>
      <c r="X13" s="76">
        <f t="shared" ref="X13" si="25">X12/$AJ12</f>
        <v>8.7484811664641556E-3</v>
      </c>
      <c r="Y13" s="76"/>
      <c r="Z13" s="76">
        <f t="shared" ref="Z13" si="26">Z12/$AJ12</f>
        <v>0.12733900364520048</v>
      </c>
      <c r="AA13" s="76"/>
      <c r="AB13" s="76">
        <f t="shared" ref="AB13" si="27">AB12/$AJ12</f>
        <v>0.14386391251518832</v>
      </c>
      <c r="AC13" s="77"/>
      <c r="AD13" s="51">
        <f t="shared" ref="AD13:AI13" si="28">AD12/$AJ12</f>
        <v>0</v>
      </c>
      <c r="AE13" s="53">
        <f t="shared" si="28"/>
        <v>0</v>
      </c>
      <c r="AF13" s="53">
        <f t="shared" si="28"/>
        <v>6.5613608748481171E-3</v>
      </c>
      <c r="AG13" s="53">
        <f t="shared" si="28"/>
        <v>2.4301336573511544E-4</v>
      </c>
      <c r="AH13" s="53">
        <f t="shared" si="28"/>
        <v>1.4580801944106925E-2</v>
      </c>
      <c r="AI13" s="53">
        <f t="shared" si="28"/>
        <v>1.5795868772782502E-2</v>
      </c>
      <c r="AJ13" s="81"/>
    </row>
    <row r="14" spans="1:37" s="3" customFormat="1" ht="24" customHeight="1" x14ac:dyDescent="0.15">
      <c r="A14" s="17" t="s">
        <v>20</v>
      </c>
      <c r="B14" s="18"/>
      <c r="C14" s="19">
        <f>D14+F14+H14</f>
        <v>113.4</v>
      </c>
      <c r="D14" s="20">
        <f>夏季分!D14+冬季分!D14</f>
        <v>2.4000000000000004</v>
      </c>
      <c r="E14" s="38">
        <f>D14/$C14</f>
        <v>2.1164021164021166E-2</v>
      </c>
      <c r="F14" s="20">
        <f>夏季分!F14+冬季分!F14</f>
        <v>72.599999999999994</v>
      </c>
      <c r="G14" s="38">
        <f>F14/$C14</f>
        <v>0.64021164021164012</v>
      </c>
      <c r="H14" s="20">
        <f>夏季分!H14+冬季分!H14</f>
        <v>38.400000000000006</v>
      </c>
      <c r="I14" s="41">
        <f>H14/$C14</f>
        <v>0.33862433862433866</v>
      </c>
      <c r="J14" s="22">
        <f>K14+M14</f>
        <v>111.5</v>
      </c>
      <c r="K14" s="20">
        <f>夏季分!K14+冬季分!K14</f>
        <v>58.1</v>
      </c>
      <c r="L14" s="38">
        <f>K14/$J14</f>
        <v>0.52107623318385654</v>
      </c>
      <c r="M14" s="20">
        <f>夏季分!M14+冬季分!M14</f>
        <v>53.4</v>
      </c>
      <c r="N14" s="41">
        <f>M14/$J14</f>
        <v>0.47892376681614346</v>
      </c>
      <c r="O14" s="23">
        <f>P14+R14</f>
        <v>29</v>
      </c>
      <c r="P14" s="20">
        <f>夏季分!P14+冬季分!P14</f>
        <v>12.8</v>
      </c>
      <c r="Q14" s="38">
        <f>P14/$O14</f>
        <v>0.44137931034482764</v>
      </c>
      <c r="R14" s="20">
        <f>夏季分!R14+冬季分!R14</f>
        <v>16.2</v>
      </c>
      <c r="S14" s="41">
        <f>R14/$O14</f>
        <v>0.55862068965517242</v>
      </c>
      <c r="T14" s="59">
        <f>夏季分!T14+冬季分!T14</f>
        <v>35.4</v>
      </c>
      <c r="U14" s="23">
        <f>夏季分!U14+冬季分!U14</f>
        <v>93.5</v>
      </c>
      <c r="V14" s="20">
        <f>X14+Z14</f>
        <v>68.600000000000009</v>
      </c>
      <c r="W14" s="38">
        <f>V14/$U14</f>
        <v>0.73368983957219258</v>
      </c>
      <c r="X14" s="20">
        <f>夏季分!X14+冬季分!X14</f>
        <v>7.4</v>
      </c>
      <c r="Y14" s="42">
        <f>X14/$V14</f>
        <v>0.10787172011661807</v>
      </c>
      <c r="Z14" s="20">
        <f>夏季分!Z14+冬季分!Z14</f>
        <v>61.2</v>
      </c>
      <c r="AA14" s="42">
        <f>Z14/$V14</f>
        <v>0.89212827988338184</v>
      </c>
      <c r="AB14" s="20">
        <f>夏季分!AB14+冬季分!AB14</f>
        <v>24.9</v>
      </c>
      <c r="AC14" s="41">
        <f>AB14/$U14</f>
        <v>0.26631016042780747</v>
      </c>
      <c r="AD14" s="59">
        <f>夏季分!AD14+冬季分!AD14</f>
        <v>6.2</v>
      </c>
      <c r="AE14" s="60">
        <f>夏季分!AE14+冬季分!AE14</f>
        <v>0</v>
      </c>
      <c r="AF14" s="60">
        <f>夏季分!AF14+冬季分!AF14</f>
        <v>0.5</v>
      </c>
      <c r="AG14" s="60">
        <f>夏季分!AG14+冬季分!AG14</f>
        <v>0</v>
      </c>
      <c r="AH14" s="60">
        <f>夏季分!AH14+冬季分!AH14</f>
        <v>5.5</v>
      </c>
      <c r="AI14" s="60">
        <f>夏季分!AI14+冬季分!AI14</f>
        <v>5.3</v>
      </c>
      <c r="AJ14" s="80">
        <f>AI14+AH14+AG14+AF14+AE14+AD14+U14+T14+O14+J14+C14</f>
        <v>400.29999999999995</v>
      </c>
      <c r="AK14" s="58">
        <f>AI14+AH14+AG14+AF14+AE14+AD14+U14+T14+O14+J14+C14</f>
        <v>400.29999999999995</v>
      </c>
    </row>
    <row r="15" spans="1:37" s="3" customFormat="1" ht="24" customHeight="1" thickBot="1" x14ac:dyDescent="0.2">
      <c r="A15" s="10"/>
      <c r="B15" s="9" t="s">
        <v>22</v>
      </c>
      <c r="C15" s="50">
        <f>C14/$AJ14</f>
        <v>0.28328753434923809</v>
      </c>
      <c r="D15" s="83">
        <f t="shared" ref="D15" si="29">D14/$AJ14</f>
        <v>5.9955033724706482E-3</v>
      </c>
      <c r="E15" s="83"/>
      <c r="F15" s="83">
        <f t="shared" ref="F15" si="30">F14/$AJ14</f>
        <v>0.18136397701723708</v>
      </c>
      <c r="G15" s="83"/>
      <c r="H15" s="83">
        <f t="shared" ref="H15" si="31">H14/$AJ14</f>
        <v>9.5928053959530371E-2</v>
      </c>
      <c r="I15" s="84"/>
      <c r="J15" s="50">
        <f>J14/$AJ14</f>
        <v>0.27854109417936551</v>
      </c>
      <c r="K15" s="83">
        <f t="shared" ref="K15" si="32">K14/$AJ14</f>
        <v>0.14514114414189361</v>
      </c>
      <c r="L15" s="83"/>
      <c r="M15" s="83">
        <f t="shared" ref="M15" si="33">M14/$AJ14</f>
        <v>0.1333999500374719</v>
      </c>
      <c r="N15" s="84"/>
      <c r="O15" s="47">
        <f>O14/$AJ14</f>
        <v>7.2445665750686991E-2</v>
      </c>
      <c r="P15" s="83">
        <f t="shared" ref="P15" si="34">P14/$AJ14</f>
        <v>3.1976017986510126E-2</v>
      </c>
      <c r="Q15" s="83"/>
      <c r="R15" s="83">
        <f t="shared" ref="R15" si="35">R14/$AJ14</f>
        <v>4.0469647764176872E-2</v>
      </c>
      <c r="S15" s="84"/>
      <c r="T15" s="52">
        <f>T14/$AJ14</f>
        <v>8.8433674743942051E-2</v>
      </c>
      <c r="U15" s="47">
        <f>U14/$AJ14</f>
        <v>0.23357481888583564</v>
      </c>
      <c r="V15" s="83">
        <f t="shared" ref="V15" si="36">V14/$AJ14</f>
        <v>0.1713714713964527</v>
      </c>
      <c r="W15" s="83"/>
      <c r="X15" s="83">
        <f t="shared" ref="X15" si="37">X14/$AJ14</f>
        <v>1.8486135398451165E-2</v>
      </c>
      <c r="Y15" s="83"/>
      <c r="Z15" s="83">
        <f t="shared" ref="Z15" si="38">Z14/$AJ14</f>
        <v>0.15288533599800153</v>
      </c>
      <c r="AA15" s="83"/>
      <c r="AB15" s="83">
        <f t="shared" ref="AB15" si="39">AB14/$AJ14</f>
        <v>6.2203347489382964E-2</v>
      </c>
      <c r="AC15" s="84"/>
      <c r="AD15" s="52">
        <f t="shared" ref="AD15:AI15" si="40">AD14/$AJ14</f>
        <v>1.548838371221584E-2</v>
      </c>
      <c r="AE15" s="54">
        <f t="shared" si="40"/>
        <v>0</v>
      </c>
      <c r="AF15" s="54">
        <f t="shared" si="40"/>
        <v>1.2490632025980515E-3</v>
      </c>
      <c r="AG15" s="54">
        <f t="shared" si="40"/>
        <v>0</v>
      </c>
      <c r="AH15" s="54">
        <f t="shared" si="40"/>
        <v>1.3739695228578567E-2</v>
      </c>
      <c r="AI15" s="54">
        <f t="shared" si="40"/>
        <v>1.3240069947539346E-2</v>
      </c>
      <c r="AJ15" s="82"/>
    </row>
    <row r="16" spans="1:37" s="3" customFormat="1" ht="24" customHeight="1" thickTop="1" x14ac:dyDescent="0.15">
      <c r="A16" s="30" t="s">
        <v>21</v>
      </c>
      <c r="B16" s="31"/>
      <c r="C16" s="32">
        <f>D16+F16+H16</f>
        <v>448.79999999999995</v>
      </c>
      <c r="D16" s="33">
        <f>D8+D10+D12+D14</f>
        <v>14</v>
      </c>
      <c r="E16" s="39">
        <f>D16/$C16</f>
        <v>3.1194295900178255E-2</v>
      </c>
      <c r="F16" s="33">
        <f>F8+F10+F12+F14</f>
        <v>258.39999999999998</v>
      </c>
      <c r="G16" s="39">
        <f>F16/$C16</f>
        <v>0.5757575757575758</v>
      </c>
      <c r="H16" s="33">
        <f>H8+H10+H12+H14</f>
        <v>176.4</v>
      </c>
      <c r="I16" s="40">
        <f>H16/$C16</f>
        <v>0.39304812834224606</v>
      </c>
      <c r="J16" s="34">
        <f>K16+M16</f>
        <v>474.4</v>
      </c>
      <c r="K16" s="33">
        <f>K8+K10+K12+K14</f>
        <v>212.49999999999997</v>
      </c>
      <c r="L16" s="39">
        <f>K16/$J16</f>
        <v>0.44793423271500837</v>
      </c>
      <c r="M16" s="33">
        <f>M8+M10+M12+M14</f>
        <v>261.89999999999998</v>
      </c>
      <c r="N16" s="40">
        <f>M16/$J16</f>
        <v>0.55206576728499157</v>
      </c>
      <c r="O16" s="35">
        <f>P16+R16</f>
        <v>112.10000000000001</v>
      </c>
      <c r="P16" s="33">
        <f>P8+P10+P12+P14</f>
        <v>34</v>
      </c>
      <c r="Q16" s="39">
        <f>P16/$O16</f>
        <v>0.30330062444246209</v>
      </c>
      <c r="R16" s="33">
        <f>R8+R10+R12+R14</f>
        <v>78.100000000000009</v>
      </c>
      <c r="S16" s="40">
        <f>R16/$O16</f>
        <v>0.69669937555753791</v>
      </c>
      <c r="T16" s="36">
        <f>T8+T10+T12+T14</f>
        <v>131.1</v>
      </c>
      <c r="U16" s="35">
        <f>V16+AB16</f>
        <v>388.59999999999997</v>
      </c>
      <c r="V16" s="37">
        <f>X16+Z16</f>
        <v>241.89999999999998</v>
      </c>
      <c r="W16" s="39">
        <f>V16/$U16</f>
        <v>0.62249099330931545</v>
      </c>
      <c r="X16" s="33">
        <f>X8+X10+X12+X14</f>
        <v>20.2</v>
      </c>
      <c r="Y16" s="43">
        <f>X16/$V16</f>
        <v>8.3505580818520053E-2</v>
      </c>
      <c r="Z16" s="33">
        <f>Z8+Z10+Z12+Z14</f>
        <v>221.7</v>
      </c>
      <c r="AA16" s="43">
        <f>Z16/$V16</f>
        <v>0.91649441918148</v>
      </c>
      <c r="AB16" s="33">
        <f>AB8+AB10+AB12+AB14</f>
        <v>146.69999999999999</v>
      </c>
      <c r="AC16" s="40">
        <f>AB16/$U16</f>
        <v>0.37750900669068449</v>
      </c>
      <c r="AD16" s="36">
        <f t="shared" ref="AD16:AI16" si="41">AD8+AD10+AD12+AD14</f>
        <v>6.2</v>
      </c>
      <c r="AE16" s="45">
        <f t="shared" si="41"/>
        <v>0.2</v>
      </c>
      <c r="AF16" s="45">
        <f t="shared" si="41"/>
        <v>7.6000000000000005</v>
      </c>
      <c r="AG16" s="45">
        <f t="shared" si="41"/>
        <v>0.70000000000000007</v>
      </c>
      <c r="AH16" s="45">
        <f t="shared" si="41"/>
        <v>21.1</v>
      </c>
      <c r="AI16" s="45">
        <f t="shared" si="41"/>
        <v>22.6</v>
      </c>
      <c r="AJ16" s="85">
        <f>AI16+AH16+AG16+AF16+AE16+AD16+U16+T16+O16+J16+C16</f>
        <v>1613.3999999999999</v>
      </c>
      <c r="AK16" s="58"/>
    </row>
    <row r="17" spans="1:37" s="3" customFormat="1" ht="24" customHeight="1" thickBot="1" x14ac:dyDescent="0.2">
      <c r="A17" s="26"/>
      <c r="B17" s="27" t="s">
        <v>22</v>
      </c>
      <c r="C17" s="49">
        <f>C16/$AJ16</f>
        <v>0.27817032354034954</v>
      </c>
      <c r="D17" s="76">
        <f t="shared" ref="D17" si="42">D16/$AJ16</f>
        <v>8.6773273831659854E-3</v>
      </c>
      <c r="E17" s="76"/>
      <c r="F17" s="76">
        <f t="shared" ref="F17" si="43">F16/$AJ16</f>
        <v>0.16015867112929219</v>
      </c>
      <c r="G17" s="76"/>
      <c r="H17" s="76">
        <f t="shared" ref="H17" si="44">H16/$AJ16</f>
        <v>0.10933432502789142</v>
      </c>
      <c r="I17" s="77"/>
      <c r="J17" s="49">
        <f>J16/$AJ16</f>
        <v>0.29403743646956737</v>
      </c>
      <c r="K17" s="76">
        <f t="shared" ref="K17" si="45">K16/$AJ16</f>
        <v>0.13170943349448369</v>
      </c>
      <c r="L17" s="76"/>
      <c r="M17" s="76">
        <f t="shared" ref="M17" si="46">M16/$AJ16</f>
        <v>0.16232800297508368</v>
      </c>
      <c r="N17" s="77"/>
      <c r="O17" s="46">
        <f>O16/$AJ16</f>
        <v>6.9480599975207641E-2</v>
      </c>
      <c r="P17" s="76">
        <f t="shared" ref="P17" si="47">P16/$AJ16</f>
        <v>2.1073509359117393E-2</v>
      </c>
      <c r="Q17" s="76"/>
      <c r="R17" s="76">
        <f t="shared" ref="R17" si="48">R16/$AJ16</f>
        <v>4.8407090616090255E-2</v>
      </c>
      <c r="S17" s="77"/>
      <c r="T17" s="51">
        <f>T16/$AJ16</f>
        <v>8.125697285236147E-2</v>
      </c>
      <c r="U17" s="46">
        <f>U16/$AJ16</f>
        <v>0.24085781579273582</v>
      </c>
      <c r="V17" s="76">
        <f t="shared" ref="V17" si="49">V16/$AJ16</f>
        <v>0.14993182099913227</v>
      </c>
      <c r="W17" s="76"/>
      <c r="X17" s="76">
        <f t="shared" ref="X17" si="50">X16/$AJ16</f>
        <v>1.2520143795710922E-2</v>
      </c>
      <c r="Y17" s="76"/>
      <c r="Z17" s="76">
        <f t="shared" ref="Z17" si="51">Z16/$AJ16</f>
        <v>0.13741167720342135</v>
      </c>
      <c r="AA17" s="76"/>
      <c r="AB17" s="76">
        <f t="shared" ref="AB17" si="52">AB16/$AJ16</f>
        <v>9.0925994793603568E-2</v>
      </c>
      <c r="AC17" s="77"/>
      <c r="AD17" s="51">
        <f t="shared" ref="AD17:AI17" si="53">AD16/$AJ16</f>
        <v>3.8428164125449368E-3</v>
      </c>
      <c r="AE17" s="53">
        <f t="shared" si="53"/>
        <v>1.2396181975951408E-4</v>
      </c>
      <c r="AF17" s="53">
        <f t="shared" si="53"/>
        <v>4.7105491508615356E-3</v>
      </c>
      <c r="AG17" s="53">
        <f t="shared" si="53"/>
        <v>4.3386636915829934E-4</v>
      </c>
      <c r="AH17" s="53">
        <f t="shared" si="53"/>
        <v>1.3077971984628737E-2</v>
      </c>
      <c r="AI17" s="53">
        <f t="shared" si="53"/>
        <v>1.4007685632825092E-2</v>
      </c>
      <c r="AJ17" s="81"/>
    </row>
    <row r="18" spans="1:37" ht="24" customHeight="1" x14ac:dyDescent="0.15"/>
    <row r="19" spans="1:37" ht="24" customHeight="1" thickBot="1" x14ac:dyDescent="0.2">
      <c r="A19" s="56" t="s">
        <v>28</v>
      </c>
    </row>
    <row r="20" spans="1:37" ht="24" customHeight="1" x14ac:dyDescent="0.15">
      <c r="A20" s="57"/>
      <c r="B20" s="29" t="s">
        <v>23</v>
      </c>
      <c r="C20" s="62" t="s">
        <v>1</v>
      </c>
      <c r="D20" s="63"/>
      <c r="E20" s="63"/>
      <c r="F20" s="63"/>
      <c r="G20" s="63"/>
      <c r="H20" s="63"/>
      <c r="I20" s="64"/>
      <c r="J20" s="62" t="s">
        <v>2</v>
      </c>
      <c r="K20" s="63"/>
      <c r="L20" s="63"/>
      <c r="M20" s="63"/>
      <c r="N20" s="64"/>
      <c r="O20" s="62" t="s">
        <v>5</v>
      </c>
      <c r="P20" s="63"/>
      <c r="Q20" s="63"/>
      <c r="R20" s="63"/>
      <c r="S20" s="64"/>
      <c r="T20" s="66" t="s">
        <v>6</v>
      </c>
      <c r="U20" s="62" t="s">
        <v>7</v>
      </c>
      <c r="V20" s="63"/>
      <c r="W20" s="63"/>
      <c r="X20" s="63"/>
      <c r="Y20" s="63"/>
      <c r="Z20" s="63"/>
      <c r="AA20" s="63"/>
      <c r="AB20" s="63"/>
      <c r="AC20" s="64"/>
      <c r="AD20" s="86" t="s">
        <v>10</v>
      </c>
      <c r="AE20" s="66" t="s">
        <v>11</v>
      </c>
      <c r="AF20" s="66" t="s">
        <v>12</v>
      </c>
      <c r="AG20" s="66" t="s">
        <v>13</v>
      </c>
      <c r="AH20" s="66" t="s">
        <v>14</v>
      </c>
      <c r="AI20" s="66" t="s">
        <v>15</v>
      </c>
      <c r="AJ20" s="68"/>
    </row>
    <row r="21" spans="1:37" ht="24" customHeight="1" x14ac:dyDescent="0.15">
      <c r="A21" s="7"/>
      <c r="B21" s="8" t="s">
        <v>24</v>
      </c>
      <c r="C21" s="7"/>
      <c r="D21" s="70" t="s">
        <v>30</v>
      </c>
      <c r="E21" s="70"/>
      <c r="F21" s="70" t="s">
        <v>16</v>
      </c>
      <c r="G21" s="70"/>
      <c r="H21" s="70" t="s">
        <v>17</v>
      </c>
      <c r="I21" s="72"/>
      <c r="J21" s="7"/>
      <c r="K21" s="73" t="s">
        <v>3</v>
      </c>
      <c r="L21" s="73"/>
      <c r="M21" s="73" t="s">
        <v>4</v>
      </c>
      <c r="N21" s="75"/>
      <c r="O21" s="7"/>
      <c r="P21" s="73" t="s">
        <v>3</v>
      </c>
      <c r="Q21" s="73"/>
      <c r="R21" s="73" t="s">
        <v>4</v>
      </c>
      <c r="S21" s="75"/>
      <c r="T21" s="67"/>
      <c r="U21" s="7"/>
      <c r="V21" s="71" t="s">
        <v>8</v>
      </c>
      <c r="W21" s="71"/>
      <c r="X21" s="70"/>
      <c r="Y21" s="70"/>
      <c r="Z21" s="70"/>
      <c r="AA21" s="70"/>
      <c r="AB21" s="70" t="s">
        <v>9</v>
      </c>
      <c r="AC21" s="72"/>
      <c r="AD21" s="87"/>
      <c r="AE21" s="67"/>
      <c r="AF21" s="67"/>
      <c r="AG21" s="67"/>
      <c r="AH21" s="67"/>
      <c r="AI21" s="67"/>
      <c r="AJ21" s="69"/>
    </row>
    <row r="22" spans="1:37" ht="24" customHeight="1" x14ac:dyDescent="0.15">
      <c r="A22" s="7"/>
      <c r="B22" s="8" t="s">
        <v>25</v>
      </c>
      <c r="C22" s="7"/>
      <c r="D22" s="71"/>
      <c r="E22" s="70"/>
      <c r="F22" s="71"/>
      <c r="G22" s="70"/>
      <c r="H22" s="71"/>
      <c r="I22" s="72"/>
      <c r="J22" s="7"/>
      <c r="K22" s="74"/>
      <c r="L22" s="73"/>
      <c r="M22" s="74"/>
      <c r="N22" s="75"/>
      <c r="O22" s="7"/>
      <c r="P22" s="74"/>
      <c r="Q22" s="73"/>
      <c r="R22" s="74"/>
      <c r="S22" s="75"/>
      <c r="T22" s="67"/>
      <c r="U22" s="7"/>
      <c r="V22" s="78"/>
      <c r="W22" s="79"/>
      <c r="X22" s="74" t="s">
        <v>3</v>
      </c>
      <c r="Y22" s="73"/>
      <c r="Z22" s="74" t="s">
        <v>4</v>
      </c>
      <c r="AA22" s="73"/>
      <c r="AB22" s="71"/>
      <c r="AC22" s="72"/>
      <c r="AD22" s="87"/>
      <c r="AE22" s="67"/>
      <c r="AF22" s="67"/>
      <c r="AG22" s="67"/>
      <c r="AH22" s="67"/>
      <c r="AI22" s="67"/>
      <c r="AJ22" s="69"/>
    </row>
    <row r="23" spans="1:37" s="3" customFormat="1" ht="24" customHeight="1" thickBot="1" x14ac:dyDescent="0.2">
      <c r="A23" s="10"/>
      <c r="B23" s="9"/>
      <c r="C23" s="10"/>
      <c r="D23" s="1"/>
      <c r="E23" s="11" t="s">
        <v>26</v>
      </c>
      <c r="F23" s="1"/>
      <c r="G23" s="11" t="s">
        <v>26</v>
      </c>
      <c r="H23" s="1"/>
      <c r="I23" s="12" t="s">
        <v>26</v>
      </c>
      <c r="J23" s="10"/>
      <c r="K23" s="2"/>
      <c r="L23" s="11" t="s">
        <v>26</v>
      </c>
      <c r="M23" s="2"/>
      <c r="N23" s="12" t="s">
        <v>26</v>
      </c>
      <c r="O23" s="10"/>
      <c r="P23" s="2"/>
      <c r="Q23" s="11" t="s">
        <v>26</v>
      </c>
      <c r="R23" s="2"/>
      <c r="S23" s="12" t="s">
        <v>26</v>
      </c>
      <c r="T23" s="67"/>
      <c r="U23" s="10"/>
      <c r="V23" s="1"/>
      <c r="W23" s="11" t="s">
        <v>26</v>
      </c>
      <c r="X23" s="14"/>
      <c r="Y23" s="15" t="s">
        <v>27</v>
      </c>
      <c r="Z23" s="14"/>
      <c r="AA23" s="15" t="s">
        <v>27</v>
      </c>
      <c r="AB23" s="16"/>
      <c r="AC23" s="12" t="s">
        <v>26</v>
      </c>
      <c r="AD23" s="87"/>
      <c r="AE23" s="67"/>
      <c r="AF23" s="67"/>
      <c r="AG23" s="67"/>
      <c r="AH23" s="67"/>
      <c r="AI23" s="67"/>
      <c r="AJ23" s="69"/>
    </row>
    <row r="24" spans="1:37" s="3" customFormat="1" ht="24" customHeight="1" x14ac:dyDescent="0.15">
      <c r="A24" s="17" t="s">
        <v>0</v>
      </c>
      <c r="B24" s="18"/>
      <c r="C24" s="19">
        <f>D24+F24+H24</f>
        <v>88.8</v>
      </c>
      <c r="D24" s="20">
        <f>夏季分!D24+冬季分!D24</f>
        <v>5</v>
      </c>
      <c r="E24" s="38">
        <f>D24/$C24</f>
        <v>5.6306306306306307E-2</v>
      </c>
      <c r="F24" s="20">
        <f>夏季分!F24+冬季分!F24</f>
        <v>53.6</v>
      </c>
      <c r="G24" s="38">
        <f>F24/$C24</f>
        <v>0.60360360360360366</v>
      </c>
      <c r="H24" s="20">
        <f>夏季分!H24+冬季分!H24</f>
        <v>30.2</v>
      </c>
      <c r="I24" s="41">
        <f>H24/$C24</f>
        <v>0.34009009009009011</v>
      </c>
      <c r="J24" s="22">
        <f>K24+M24</f>
        <v>123.60000000000001</v>
      </c>
      <c r="K24" s="20">
        <f>夏季分!K24+冬季分!K24</f>
        <v>57.2</v>
      </c>
      <c r="L24" s="38">
        <f>K24/$J24</f>
        <v>0.4627831715210356</v>
      </c>
      <c r="M24" s="20">
        <f>夏季分!M24+冬季分!M24</f>
        <v>66.400000000000006</v>
      </c>
      <c r="N24" s="41">
        <f>M24/$J24</f>
        <v>0.53721682847896446</v>
      </c>
      <c r="O24" s="23">
        <f>P24+R24</f>
        <v>15.1</v>
      </c>
      <c r="P24" s="20">
        <f>夏季分!P24+冬季分!P24</f>
        <v>15.1</v>
      </c>
      <c r="Q24" s="38">
        <f>P24/$O24</f>
        <v>1</v>
      </c>
      <c r="R24" s="20">
        <f>夏季分!R24+冬季分!R24</f>
        <v>0</v>
      </c>
      <c r="S24" s="41">
        <f>R24/$O24</f>
        <v>0</v>
      </c>
      <c r="T24" s="59">
        <f>夏季分!T24+冬季分!T24</f>
        <v>19.5</v>
      </c>
      <c r="U24" s="23">
        <f>夏季分!U24+冬季分!U24</f>
        <v>133.6</v>
      </c>
      <c r="V24" s="20">
        <f>X24+Z24</f>
        <v>64.899999999999991</v>
      </c>
      <c r="W24" s="38">
        <f>V24/$U24</f>
        <v>0.48577844311377238</v>
      </c>
      <c r="X24" s="20">
        <f>夏季分!X24+冬季分!X24</f>
        <v>7.1</v>
      </c>
      <c r="Y24" s="42">
        <f>X24/$V24</f>
        <v>0.10939907550077042</v>
      </c>
      <c r="Z24" s="20">
        <f>夏季分!Z24+冬季分!Z24</f>
        <v>57.8</v>
      </c>
      <c r="AA24" s="42">
        <f>Z24/$V24</f>
        <v>0.89060092449922967</v>
      </c>
      <c r="AB24" s="20">
        <f>夏季分!AB24+冬季分!AB24</f>
        <v>68.699999999999989</v>
      </c>
      <c r="AC24" s="41">
        <f>AB24/$U24</f>
        <v>0.5142215568862275</v>
      </c>
      <c r="AD24" s="59">
        <f>夏季分!AD24+冬季分!AD24</f>
        <v>0</v>
      </c>
      <c r="AE24" s="60">
        <f>夏季分!AE24+冬季分!AE24</f>
        <v>0</v>
      </c>
      <c r="AF24" s="60">
        <f>夏季分!AF24+冬季分!AF24</f>
        <v>12.9</v>
      </c>
      <c r="AG24" s="60">
        <f>夏季分!AG24+冬季分!AG24</f>
        <v>2.1</v>
      </c>
      <c r="AH24" s="60">
        <f>夏季分!AH24+冬季分!AH24</f>
        <v>4.7</v>
      </c>
      <c r="AI24" s="60">
        <f>夏季分!AI24+冬季分!AI24</f>
        <v>4.5999999999999996</v>
      </c>
      <c r="AJ24" s="80">
        <f>AI24+AH24+AG24+AF24+AE24+AD24+U24+T24+O24+J24+C24</f>
        <v>404.90000000000003</v>
      </c>
      <c r="AK24" s="58">
        <f>AI24+AH24+AG24+AF24+AE24+AD24+U24+T24+O24+J24+C24</f>
        <v>404.90000000000003</v>
      </c>
    </row>
    <row r="25" spans="1:37" s="3" customFormat="1" ht="24" customHeight="1" thickBot="1" x14ac:dyDescent="0.2">
      <c r="A25" s="26"/>
      <c r="B25" s="27" t="s">
        <v>22</v>
      </c>
      <c r="C25" s="49">
        <f>C24/$AJ24</f>
        <v>0.21931341071869595</v>
      </c>
      <c r="D25" s="76">
        <f t="shared" ref="D25" si="54">D24/$AJ24</f>
        <v>1.2348728081007655E-2</v>
      </c>
      <c r="E25" s="76"/>
      <c r="F25" s="76">
        <f t="shared" ref="F25" si="55">F24/$AJ24</f>
        <v>0.13237836502840206</v>
      </c>
      <c r="G25" s="76"/>
      <c r="H25" s="76">
        <f t="shared" ref="H25" si="56">H24/$AJ24</f>
        <v>7.4586317609286232E-2</v>
      </c>
      <c r="I25" s="77"/>
      <c r="J25" s="49">
        <f>J24/$AJ24</f>
        <v>0.30526055816250924</v>
      </c>
      <c r="K25" s="76">
        <f t="shared" ref="K25" si="57">K24/$AJ24</f>
        <v>0.14126944924672757</v>
      </c>
      <c r="L25" s="76"/>
      <c r="M25" s="76">
        <f t="shared" ref="M25" si="58">M24/$AJ24</f>
        <v>0.16399110891578167</v>
      </c>
      <c r="N25" s="77"/>
      <c r="O25" s="49">
        <f>O24/$AJ24</f>
        <v>3.7293158804643116E-2</v>
      </c>
      <c r="P25" s="76">
        <f t="shared" ref="P25" si="59">P24/$AJ24</f>
        <v>3.7293158804643116E-2</v>
      </c>
      <c r="Q25" s="76"/>
      <c r="R25" s="76">
        <f t="shared" ref="R25" si="60">R24/$AJ24</f>
        <v>0</v>
      </c>
      <c r="S25" s="77"/>
      <c r="T25" s="51">
        <f>T24/$AJ24</f>
        <v>4.8160039515929856E-2</v>
      </c>
      <c r="U25" s="46">
        <f>U24/$AJ24</f>
        <v>0.32995801432452454</v>
      </c>
      <c r="V25" s="76">
        <f t="shared" ref="V25" si="61">V24/$AJ24</f>
        <v>0.16028649049147933</v>
      </c>
      <c r="W25" s="76"/>
      <c r="X25" s="76">
        <f t="shared" ref="X25" si="62">X24/$AJ24</f>
        <v>1.7535193875030868E-2</v>
      </c>
      <c r="Y25" s="76"/>
      <c r="Z25" s="76">
        <f t="shared" ref="Z25" si="63">Z24/$AJ24</f>
        <v>0.14275129661644848</v>
      </c>
      <c r="AA25" s="76"/>
      <c r="AB25" s="76">
        <f t="shared" ref="AB25" si="64">AB24/$AJ24</f>
        <v>0.16967152383304515</v>
      </c>
      <c r="AC25" s="77"/>
      <c r="AD25" s="53">
        <f t="shared" ref="AD25:AI25" si="65">AD24/$AJ24</f>
        <v>0</v>
      </c>
      <c r="AE25" s="53">
        <f t="shared" si="65"/>
        <v>0</v>
      </c>
      <c r="AF25" s="53">
        <f t="shared" si="65"/>
        <v>3.1859718448999749E-2</v>
      </c>
      <c r="AG25" s="53">
        <f t="shared" si="65"/>
        <v>5.1864657940232156E-3</v>
      </c>
      <c r="AH25" s="53">
        <f t="shared" si="65"/>
        <v>1.1607804396147196E-2</v>
      </c>
      <c r="AI25" s="53">
        <f t="shared" si="65"/>
        <v>1.1360829834527042E-2</v>
      </c>
      <c r="AJ25" s="81"/>
    </row>
    <row r="26" spans="1:37" s="3" customFormat="1" ht="24" customHeight="1" x14ac:dyDescent="0.15">
      <c r="A26" s="17" t="s">
        <v>18</v>
      </c>
      <c r="B26" s="18"/>
      <c r="C26" s="19">
        <f>D26+F26+H26</f>
        <v>45.6</v>
      </c>
      <c r="D26" s="20">
        <f>夏季分!D26+冬季分!D26</f>
        <v>3.6</v>
      </c>
      <c r="E26" s="38">
        <f>D26/$C26</f>
        <v>7.8947368421052627E-2</v>
      </c>
      <c r="F26" s="20">
        <f>夏季分!F26+冬季分!F26</f>
        <v>27.5</v>
      </c>
      <c r="G26" s="38">
        <f>F26/$C26</f>
        <v>0.60307017543859642</v>
      </c>
      <c r="H26" s="20">
        <f>夏季分!H26+冬季分!H26</f>
        <v>14.5</v>
      </c>
      <c r="I26" s="41">
        <f>H26/$C26</f>
        <v>0.31798245614035087</v>
      </c>
      <c r="J26" s="22">
        <f>K26+M26</f>
        <v>102.1</v>
      </c>
      <c r="K26" s="20">
        <f>夏季分!K26+冬季分!K26</f>
        <v>60.5</v>
      </c>
      <c r="L26" s="38">
        <f>K26/$J26</f>
        <v>0.59255631733594516</v>
      </c>
      <c r="M26" s="20">
        <f>夏季分!M26+冬季分!M26</f>
        <v>41.6</v>
      </c>
      <c r="N26" s="41">
        <f>M26/$J26</f>
        <v>0.4074436826640549</v>
      </c>
      <c r="O26" s="23">
        <f>P26+R26</f>
        <v>22.9</v>
      </c>
      <c r="P26" s="20">
        <f>夏季分!P26+冬季分!P26</f>
        <v>13.899999999999999</v>
      </c>
      <c r="Q26" s="38">
        <f>P26/$O26</f>
        <v>0.60698689956331875</v>
      </c>
      <c r="R26" s="20">
        <f>夏季分!R26+冬季分!R26</f>
        <v>9</v>
      </c>
      <c r="S26" s="41">
        <f>R26/$O26</f>
        <v>0.39301310043668125</v>
      </c>
      <c r="T26" s="59">
        <f>夏季分!T26+冬季分!T26</f>
        <v>7.9</v>
      </c>
      <c r="U26" s="23">
        <f>夏季分!U26+冬季分!U26</f>
        <v>226.1</v>
      </c>
      <c r="V26" s="20">
        <f>X26+Z26</f>
        <v>44.3</v>
      </c>
      <c r="W26" s="38">
        <f>V26/$U26</f>
        <v>0.19593100398053959</v>
      </c>
      <c r="X26" s="20">
        <f>夏季分!X26+冬季分!X26</f>
        <v>4</v>
      </c>
      <c r="Y26" s="42">
        <f>X26/$V26</f>
        <v>9.0293453724604969E-2</v>
      </c>
      <c r="Z26" s="20">
        <f>夏季分!Z26+冬季分!Z26</f>
        <v>40.299999999999997</v>
      </c>
      <c r="AA26" s="42">
        <f>Z26/$V26</f>
        <v>0.90970654627539504</v>
      </c>
      <c r="AB26" s="20">
        <f>夏季分!AB26+冬季分!AB26</f>
        <v>181.8</v>
      </c>
      <c r="AC26" s="41">
        <f>AB26/$U26</f>
        <v>0.80406899601946047</v>
      </c>
      <c r="AD26" s="59">
        <f>夏季分!AD26+冬季分!AD26</f>
        <v>0</v>
      </c>
      <c r="AE26" s="60">
        <f>夏季分!AE26+冬季分!AE26</f>
        <v>0</v>
      </c>
      <c r="AF26" s="60">
        <f>夏季分!AF26+冬季分!AF26</f>
        <v>0</v>
      </c>
      <c r="AG26" s="60">
        <f>夏季分!AG26+冬季分!AG26</f>
        <v>2.4</v>
      </c>
      <c r="AH26" s="60">
        <f>夏季分!AH26+冬季分!AH26</f>
        <v>5.6</v>
      </c>
      <c r="AI26" s="60">
        <f>夏季分!AI26+冬季分!AI26</f>
        <v>4.1999999999999993</v>
      </c>
      <c r="AJ26" s="80">
        <f>AI26+AH26+AG26+AF26+AE26+AD26+U26+T26+O26+J26+C26</f>
        <v>416.79999999999995</v>
      </c>
      <c r="AK26" s="58">
        <f>AI26+AH26+AG26+AF26+AE26+AD26+U26+T26+O26+J26+C26</f>
        <v>416.79999999999995</v>
      </c>
    </row>
    <row r="27" spans="1:37" s="3" customFormat="1" ht="24" customHeight="1" thickBot="1" x14ac:dyDescent="0.2">
      <c r="A27" s="26"/>
      <c r="B27" s="27" t="s">
        <v>22</v>
      </c>
      <c r="C27" s="49">
        <f>C26/$AJ26</f>
        <v>0.10940499040307103</v>
      </c>
      <c r="D27" s="76">
        <f t="shared" ref="D27" si="66">D26/$AJ26</f>
        <v>8.6372360844529754E-3</v>
      </c>
      <c r="E27" s="76"/>
      <c r="F27" s="76">
        <f t="shared" ref="F27" si="67">F26/$AJ26</f>
        <v>6.5978886756238017E-2</v>
      </c>
      <c r="G27" s="76"/>
      <c r="H27" s="76">
        <f t="shared" ref="H27" si="68">H26/$AJ26</f>
        <v>3.4788867562380039E-2</v>
      </c>
      <c r="I27" s="77"/>
      <c r="J27" s="49">
        <f>J26/$AJ26</f>
        <v>0.24496161228406912</v>
      </c>
      <c r="K27" s="76">
        <f t="shared" ref="K27" si="69">K26/$AJ26</f>
        <v>0.14515355086372361</v>
      </c>
      <c r="L27" s="76"/>
      <c r="M27" s="76">
        <f t="shared" ref="M27" si="70">M26/$AJ26</f>
        <v>9.9808061420345498E-2</v>
      </c>
      <c r="N27" s="77"/>
      <c r="O27" s="49">
        <f>O26/$AJ26</f>
        <v>5.4942418426103652E-2</v>
      </c>
      <c r="P27" s="76">
        <f t="shared" ref="P27" si="71">P26/$AJ26</f>
        <v>3.3349328214971212E-2</v>
      </c>
      <c r="Q27" s="76"/>
      <c r="R27" s="76">
        <f t="shared" ref="R27" si="72">R26/$AJ26</f>
        <v>2.159309021113244E-2</v>
      </c>
      <c r="S27" s="77"/>
      <c r="T27" s="51">
        <f>T26/$AJ26</f>
        <v>1.895393474088292E-2</v>
      </c>
      <c r="U27" s="46">
        <f>U26/$AJ26</f>
        <v>0.5424664107485605</v>
      </c>
      <c r="V27" s="76">
        <f t="shared" ref="V27" si="73">V26/$AJ26</f>
        <v>0.10628598848368523</v>
      </c>
      <c r="W27" s="76"/>
      <c r="X27" s="76">
        <f t="shared" ref="X27" si="74">X26/$AJ26</f>
        <v>9.5969289827255288E-3</v>
      </c>
      <c r="Y27" s="76"/>
      <c r="Z27" s="76">
        <f t="shared" ref="Z27" si="75">Z26/$AJ26</f>
        <v>9.6689059500959698E-2</v>
      </c>
      <c r="AA27" s="76"/>
      <c r="AB27" s="76">
        <f t="shared" ref="AB27" si="76">AB26/$AJ26</f>
        <v>0.4361804222648753</v>
      </c>
      <c r="AC27" s="77"/>
      <c r="AD27" s="53">
        <f t="shared" ref="AD27:AI27" si="77">AD26/$AJ26</f>
        <v>0</v>
      </c>
      <c r="AE27" s="53">
        <f t="shared" si="77"/>
        <v>0</v>
      </c>
      <c r="AF27" s="53">
        <f t="shared" si="77"/>
        <v>0</v>
      </c>
      <c r="AG27" s="53">
        <f t="shared" si="77"/>
        <v>5.7581573896353169E-3</v>
      </c>
      <c r="AH27" s="53">
        <f t="shared" si="77"/>
        <v>1.3435700575815739E-2</v>
      </c>
      <c r="AI27" s="53">
        <f t="shared" si="77"/>
        <v>1.0076775431861803E-2</v>
      </c>
      <c r="AJ27" s="81"/>
    </row>
    <row r="28" spans="1:37" s="3" customFormat="1" ht="24" customHeight="1" x14ac:dyDescent="0.15">
      <c r="A28" s="17" t="s">
        <v>19</v>
      </c>
      <c r="B28" s="18"/>
      <c r="C28" s="19">
        <f>D28+F28+H28</f>
        <v>69.599999999999994</v>
      </c>
      <c r="D28" s="20">
        <f>夏季分!D28+冬季分!D28</f>
        <v>2.5</v>
      </c>
      <c r="E28" s="38">
        <f>D28/$C28</f>
        <v>3.5919540229885062E-2</v>
      </c>
      <c r="F28" s="20">
        <f>夏季分!F28+冬季分!F28</f>
        <v>32</v>
      </c>
      <c r="G28" s="38">
        <f>F28/$C28</f>
        <v>0.45977011494252878</v>
      </c>
      <c r="H28" s="20">
        <f>夏季分!H28+冬季分!H28</f>
        <v>35.1</v>
      </c>
      <c r="I28" s="41">
        <f>H28/$C28</f>
        <v>0.5043103448275863</v>
      </c>
      <c r="J28" s="22">
        <f>K28+M28</f>
        <v>212</v>
      </c>
      <c r="K28" s="20">
        <f>夏季分!K28+冬季分!K28</f>
        <v>89.5</v>
      </c>
      <c r="L28" s="38">
        <f>K28/$J28</f>
        <v>0.42216981132075471</v>
      </c>
      <c r="M28" s="20">
        <f>夏季分!M28+冬季分!M28</f>
        <v>122.5</v>
      </c>
      <c r="N28" s="41">
        <f>M28/$J28</f>
        <v>0.57783018867924529</v>
      </c>
      <c r="O28" s="23">
        <f>P28+R28</f>
        <v>16.600000000000001</v>
      </c>
      <c r="P28" s="20">
        <f>夏季分!P28+冬季分!P28</f>
        <v>0</v>
      </c>
      <c r="Q28" s="38">
        <f>P28/$O28</f>
        <v>0</v>
      </c>
      <c r="R28" s="20">
        <f>夏季分!R28+冬季分!R28</f>
        <v>16.600000000000001</v>
      </c>
      <c r="S28" s="41">
        <f>R28/$O28</f>
        <v>1</v>
      </c>
      <c r="T28" s="59">
        <f>夏季分!T28+冬季分!T28</f>
        <v>8.5</v>
      </c>
      <c r="U28" s="23">
        <f>夏季分!U28+冬季分!U28</f>
        <v>82.5</v>
      </c>
      <c r="V28" s="20">
        <f>X28+Z28</f>
        <v>75.5</v>
      </c>
      <c r="W28" s="38">
        <f>V28/$U28</f>
        <v>0.91515151515151516</v>
      </c>
      <c r="X28" s="20">
        <f>夏季分!X28+冬季分!X28</f>
        <v>12.5</v>
      </c>
      <c r="Y28" s="42">
        <f>X28/$V28</f>
        <v>0.16556291390728478</v>
      </c>
      <c r="Z28" s="20">
        <f>夏季分!Z28+冬季分!Z28</f>
        <v>63</v>
      </c>
      <c r="AA28" s="42">
        <f>Z28/$V28</f>
        <v>0.83443708609271527</v>
      </c>
      <c r="AB28" s="20">
        <f>夏季分!AB28+冬季分!AB28</f>
        <v>7</v>
      </c>
      <c r="AC28" s="41">
        <f>AB28/$U28</f>
        <v>8.4848484848484854E-2</v>
      </c>
      <c r="AD28" s="59">
        <f>夏季分!AD28+冬季分!AD28</f>
        <v>0</v>
      </c>
      <c r="AE28" s="60">
        <f>夏季分!AE28+冬季分!AE28</f>
        <v>0</v>
      </c>
      <c r="AF28" s="60">
        <f>夏季分!AF28+冬季分!AF28</f>
        <v>10.8</v>
      </c>
      <c r="AG28" s="60">
        <f>夏季分!AG28+冬季分!AG28</f>
        <v>0</v>
      </c>
      <c r="AH28" s="60">
        <f>夏季分!AH28+冬季分!AH28</f>
        <v>5.5</v>
      </c>
      <c r="AI28" s="60">
        <f>夏季分!AI28+冬季分!AI28</f>
        <v>6.3</v>
      </c>
      <c r="AJ28" s="80">
        <f>AI28+AH28+AG28+AF28+AE28+AD28+U28+T28+O28+J28+C28</f>
        <v>411.79999999999995</v>
      </c>
      <c r="AK28" s="58">
        <f>AI28+AH28+AG28+AF28+AE28+AD28+U28+T28+O28+J28+C28</f>
        <v>411.79999999999995</v>
      </c>
    </row>
    <row r="29" spans="1:37" s="3" customFormat="1" ht="24" customHeight="1" thickBot="1" x14ac:dyDescent="0.2">
      <c r="A29" s="26"/>
      <c r="B29" s="27" t="s">
        <v>22</v>
      </c>
      <c r="C29" s="49">
        <f>C28/$AJ28</f>
        <v>0.16901408450704225</v>
      </c>
      <c r="D29" s="76">
        <f t="shared" ref="D29" si="78">D28/$AJ28</f>
        <v>6.0709082078678981E-3</v>
      </c>
      <c r="E29" s="76"/>
      <c r="F29" s="76">
        <f t="shared" ref="F29" si="79">F28/$AJ28</f>
        <v>7.7707625060709093E-2</v>
      </c>
      <c r="G29" s="76"/>
      <c r="H29" s="76">
        <f t="shared" ref="H29" si="80">H28/$AJ28</f>
        <v>8.5235551238465282E-2</v>
      </c>
      <c r="I29" s="77"/>
      <c r="J29" s="49">
        <f>J28/$AJ28</f>
        <v>0.51481301602719776</v>
      </c>
      <c r="K29" s="76">
        <f t="shared" ref="K29" si="81">K28/$AJ28</f>
        <v>0.21733851384167074</v>
      </c>
      <c r="L29" s="76"/>
      <c r="M29" s="76">
        <f t="shared" ref="M29" si="82">M28/$AJ28</f>
        <v>0.29747450218552701</v>
      </c>
      <c r="N29" s="77"/>
      <c r="O29" s="49">
        <f>O28/$AJ28</f>
        <v>4.0310830500242846E-2</v>
      </c>
      <c r="P29" s="76">
        <f t="shared" ref="P29" si="83">P28/$AJ28</f>
        <v>0</v>
      </c>
      <c r="Q29" s="76"/>
      <c r="R29" s="76">
        <f t="shared" ref="R29" si="84">R28/$AJ28</f>
        <v>4.0310830500242846E-2</v>
      </c>
      <c r="S29" s="77"/>
      <c r="T29" s="51">
        <f>T28/$AJ28</f>
        <v>2.0641087906750854E-2</v>
      </c>
      <c r="U29" s="46">
        <f>U28/$AJ28</f>
        <v>0.20033997085964061</v>
      </c>
      <c r="V29" s="76">
        <f t="shared" ref="V29" si="85">V28/$AJ28</f>
        <v>0.18334142787761051</v>
      </c>
      <c r="W29" s="76"/>
      <c r="X29" s="76">
        <f t="shared" ref="X29" si="86">X28/$AJ28</f>
        <v>3.0354541039339489E-2</v>
      </c>
      <c r="Y29" s="76"/>
      <c r="Z29" s="76">
        <f t="shared" ref="Z29" si="87">Z28/$AJ28</f>
        <v>0.15298688683827102</v>
      </c>
      <c r="AA29" s="76"/>
      <c r="AB29" s="76">
        <f t="shared" ref="AB29" si="88">AB28/$AJ28</f>
        <v>1.6998542982030112E-2</v>
      </c>
      <c r="AC29" s="77"/>
      <c r="AD29" s="53">
        <f t="shared" ref="AD29:AI29" si="89">AD28/$AJ28</f>
        <v>0</v>
      </c>
      <c r="AE29" s="53">
        <f t="shared" si="89"/>
        <v>0</v>
      </c>
      <c r="AF29" s="53">
        <f t="shared" si="89"/>
        <v>2.6226323457989319E-2</v>
      </c>
      <c r="AG29" s="53">
        <f t="shared" si="89"/>
        <v>0</v>
      </c>
      <c r="AH29" s="53">
        <f t="shared" si="89"/>
        <v>1.3355998057309375E-2</v>
      </c>
      <c r="AI29" s="53">
        <f t="shared" si="89"/>
        <v>1.5298688683827102E-2</v>
      </c>
      <c r="AJ29" s="81"/>
    </row>
    <row r="30" spans="1:37" s="3" customFormat="1" ht="24" customHeight="1" x14ac:dyDescent="0.15">
      <c r="A30" s="17" t="s">
        <v>20</v>
      </c>
      <c r="B30" s="18"/>
      <c r="C30" s="19">
        <f>D30+F30+H30</f>
        <v>126.1</v>
      </c>
      <c r="D30" s="20">
        <f>夏季分!D30+冬季分!D30</f>
        <v>21.900000000000002</v>
      </c>
      <c r="E30" s="38">
        <f>D30/$C30</f>
        <v>0.17367168913560668</v>
      </c>
      <c r="F30" s="20">
        <f>夏季分!F30+冬季分!F30</f>
        <v>68.099999999999994</v>
      </c>
      <c r="G30" s="38">
        <f>F30/$C30</f>
        <v>0.54004758128469466</v>
      </c>
      <c r="H30" s="20">
        <f>夏季分!H30+冬季分!H30</f>
        <v>36.1</v>
      </c>
      <c r="I30" s="41">
        <f>H30/$C30</f>
        <v>0.28628072957969869</v>
      </c>
      <c r="J30" s="22">
        <f>K30+M30</f>
        <v>103.9</v>
      </c>
      <c r="K30" s="20">
        <f>夏季分!K30+冬季分!K30</f>
        <v>45.900000000000006</v>
      </c>
      <c r="L30" s="38">
        <f>K30/$J30</f>
        <v>0.44177093358999042</v>
      </c>
      <c r="M30" s="20">
        <f>夏季分!M30+冬季分!M30</f>
        <v>58</v>
      </c>
      <c r="N30" s="41">
        <f>M30/$J30</f>
        <v>0.55822906641000958</v>
      </c>
      <c r="O30" s="23">
        <f>P30+R30</f>
        <v>7.5</v>
      </c>
      <c r="P30" s="20">
        <f>夏季分!P30+冬季分!P30</f>
        <v>3.5</v>
      </c>
      <c r="Q30" s="38">
        <f>P30/$O30</f>
        <v>0.46666666666666667</v>
      </c>
      <c r="R30" s="20">
        <f>夏季分!R30+冬季分!R30</f>
        <v>4</v>
      </c>
      <c r="S30" s="41">
        <f>R30/$O30</f>
        <v>0.53333333333333333</v>
      </c>
      <c r="T30" s="59">
        <f>夏季分!T30+冬季分!T30</f>
        <v>9</v>
      </c>
      <c r="U30" s="23">
        <f>夏季分!U30+冬季分!U30</f>
        <v>140.80000000000001</v>
      </c>
      <c r="V30" s="20">
        <f>X30+Z30</f>
        <v>92.699999999999989</v>
      </c>
      <c r="W30" s="38">
        <f>V30/$U30</f>
        <v>0.65838068181818166</v>
      </c>
      <c r="X30" s="20">
        <f>夏季分!X30+冬季分!X30</f>
        <v>9.5</v>
      </c>
      <c r="Y30" s="42">
        <f>X30/$V30</f>
        <v>0.10248112189859764</v>
      </c>
      <c r="Z30" s="20">
        <f>夏季分!Z30+冬季分!Z30</f>
        <v>83.199999999999989</v>
      </c>
      <c r="AA30" s="42">
        <f>Z30/$V30</f>
        <v>0.89751887810140241</v>
      </c>
      <c r="AB30" s="20">
        <f>夏季分!AB30+冬季分!AB30</f>
        <v>48.1</v>
      </c>
      <c r="AC30" s="41">
        <f>AB30/$U30</f>
        <v>0.34161931818181818</v>
      </c>
      <c r="AD30" s="59">
        <f>夏季分!AD30+冬季分!AD30</f>
        <v>1.7</v>
      </c>
      <c r="AE30" s="60">
        <f>夏季分!AE30+冬季分!AE30</f>
        <v>1</v>
      </c>
      <c r="AF30" s="60">
        <f>夏季分!AF30+冬季分!AF30</f>
        <v>2.2000000000000002</v>
      </c>
      <c r="AG30" s="60">
        <f>夏季分!AG30+冬季分!AG30</f>
        <v>3.3</v>
      </c>
      <c r="AH30" s="60">
        <f>夏季分!AH30+冬季分!AH30</f>
        <v>4.3</v>
      </c>
      <c r="AI30" s="60">
        <f>夏季分!AI30+冬季分!AI30</f>
        <v>3.6</v>
      </c>
      <c r="AJ30" s="80">
        <f>AI30+AH30+AG30+AF30+AE30+AD30+U30+T30+O30+J30+C30</f>
        <v>403.4</v>
      </c>
      <c r="AK30" s="58">
        <f>AI30+AH30+AG30+AF30+AE30+AD30+U30+T30+O30+J30+C30</f>
        <v>403.4</v>
      </c>
    </row>
    <row r="31" spans="1:37" s="3" customFormat="1" ht="24" customHeight="1" thickBot="1" x14ac:dyDescent="0.2">
      <c r="A31" s="10"/>
      <c r="B31" s="9" t="s">
        <v>22</v>
      </c>
      <c r="C31" s="50">
        <f>C30/$AJ30</f>
        <v>0.31259295984134855</v>
      </c>
      <c r="D31" s="83">
        <f t="shared" ref="D31" si="90">D30/$AJ30</f>
        <v>5.4288547347545867E-2</v>
      </c>
      <c r="E31" s="83"/>
      <c r="F31" s="83">
        <f t="shared" ref="F31" si="91">F30/$AJ30</f>
        <v>0.16881507188894398</v>
      </c>
      <c r="G31" s="83"/>
      <c r="H31" s="83">
        <f t="shared" ref="H31" si="92">H30/$AJ30</f>
        <v>8.9489340604858705E-2</v>
      </c>
      <c r="I31" s="84"/>
      <c r="J31" s="50">
        <f>J30/$AJ30</f>
        <v>0.25756073376301442</v>
      </c>
      <c r="K31" s="83">
        <f t="shared" ref="K31" si="93">K30/$AJ30</f>
        <v>0.11378284581060984</v>
      </c>
      <c r="L31" s="83"/>
      <c r="M31" s="83">
        <f t="shared" ref="M31" si="94">M30/$AJ30</f>
        <v>0.14377788795240456</v>
      </c>
      <c r="N31" s="84"/>
      <c r="O31" s="50">
        <f>O30/$AJ30</f>
        <v>1.8591968269707486E-2</v>
      </c>
      <c r="P31" s="83">
        <f t="shared" ref="P31" si="95">P30/$AJ30</f>
        <v>8.6762518591968277E-3</v>
      </c>
      <c r="Q31" s="83"/>
      <c r="R31" s="83">
        <f t="shared" ref="R31" si="96">R30/$AJ30</f>
        <v>9.91571641051066E-3</v>
      </c>
      <c r="S31" s="84"/>
      <c r="T31" s="52">
        <f>T30/$AJ30</f>
        <v>2.2310361923648984E-2</v>
      </c>
      <c r="U31" s="47">
        <f>U30/$AJ30</f>
        <v>0.34903321764997525</v>
      </c>
      <c r="V31" s="83">
        <f t="shared" ref="V31" si="97">V30/$AJ30</f>
        <v>0.22979672781358451</v>
      </c>
      <c r="W31" s="83"/>
      <c r="X31" s="83">
        <f t="shared" ref="X31" si="98">X30/$AJ30</f>
        <v>2.3549826474962818E-2</v>
      </c>
      <c r="Y31" s="83"/>
      <c r="Z31" s="83">
        <f t="shared" ref="Z31" si="99">Z30/$AJ30</f>
        <v>0.2062469013386217</v>
      </c>
      <c r="AA31" s="83"/>
      <c r="AB31" s="83">
        <f t="shared" ref="AB31" si="100">AB30/$AJ30</f>
        <v>0.11923648983639069</v>
      </c>
      <c r="AC31" s="84"/>
      <c r="AD31" s="54">
        <f t="shared" ref="AD31:AI31" si="101">AD30/$AJ30</f>
        <v>4.2141794744670301E-3</v>
      </c>
      <c r="AE31" s="54">
        <f t="shared" si="101"/>
        <v>2.478929102627665E-3</v>
      </c>
      <c r="AF31" s="54">
        <f t="shared" si="101"/>
        <v>5.4536440257808632E-3</v>
      </c>
      <c r="AG31" s="54">
        <f t="shared" si="101"/>
        <v>8.1804660386712944E-3</v>
      </c>
      <c r="AH31" s="54">
        <f t="shared" si="101"/>
        <v>1.0659395141298959E-2</v>
      </c>
      <c r="AI31" s="54">
        <f t="shared" si="101"/>
        <v>8.9241447694595934E-3</v>
      </c>
      <c r="AJ31" s="82"/>
    </row>
    <row r="32" spans="1:37" s="3" customFormat="1" ht="24" customHeight="1" thickTop="1" x14ac:dyDescent="0.15">
      <c r="A32" s="30" t="s">
        <v>21</v>
      </c>
      <c r="B32" s="31"/>
      <c r="C32" s="32">
        <f>D32+F32+H32</f>
        <v>330.1</v>
      </c>
      <c r="D32" s="33">
        <f>D24+D26+D28+D30</f>
        <v>33</v>
      </c>
      <c r="E32" s="39">
        <f>D32/$C32</f>
        <v>9.9969706149651616E-2</v>
      </c>
      <c r="F32" s="33">
        <f>F24+F26+F28+F30</f>
        <v>181.2</v>
      </c>
      <c r="G32" s="39">
        <f>F32/$C32</f>
        <v>0.54892456831263248</v>
      </c>
      <c r="H32" s="33">
        <f>H24+H26+H28+H30</f>
        <v>115.9</v>
      </c>
      <c r="I32" s="40">
        <f>H32/$C32</f>
        <v>0.35110572553771585</v>
      </c>
      <c r="J32" s="34">
        <f>K32+M32</f>
        <v>541.6</v>
      </c>
      <c r="K32" s="33">
        <f>K24+K26+K28+K30</f>
        <v>253.1</v>
      </c>
      <c r="L32" s="39">
        <f>K32/$J32</f>
        <v>0.46731905465288032</v>
      </c>
      <c r="M32" s="33">
        <f>M24+M26+M28+M30</f>
        <v>288.5</v>
      </c>
      <c r="N32" s="40">
        <f>M32/$J32</f>
        <v>0.53268094534711963</v>
      </c>
      <c r="O32" s="34">
        <f>P32+R32</f>
        <v>62.1</v>
      </c>
      <c r="P32" s="33">
        <f>P24+P26+P28+P30</f>
        <v>32.5</v>
      </c>
      <c r="Q32" s="39">
        <f>P32/$O32</f>
        <v>0.52334943639291465</v>
      </c>
      <c r="R32" s="33">
        <f>R24+R26+R28+R30</f>
        <v>29.6</v>
      </c>
      <c r="S32" s="40">
        <f>R32/$O32</f>
        <v>0.47665056360708535</v>
      </c>
      <c r="T32" s="36">
        <f>T24+T26+T28+T30</f>
        <v>44.9</v>
      </c>
      <c r="U32" s="35">
        <f>V32+AB32</f>
        <v>583</v>
      </c>
      <c r="V32" s="37">
        <f>X32+Z32</f>
        <v>277.39999999999998</v>
      </c>
      <c r="W32" s="39">
        <f>V32/$U32</f>
        <v>0.47581475128644934</v>
      </c>
      <c r="X32" s="33">
        <f>X24+X26+X28+X30</f>
        <v>33.1</v>
      </c>
      <c r="Y32" s="43">
        <f>X32/$V32</f>
        <v>0.11932227829848596</v>
      </c>
      <c r="Z32" s="33">
        <f>Z24+Z26+Z28+Z30</f>
        <v>244.29999999999998</v>
      </c>
      <c r="AA32" s="43">
        <f>Z32/$V32</f>
        <v>0.88067772170151404</v>
      </c>
      <c r="AB32" s="33">
        <f>AB24+AB26+AB28+AB30</f>
        <v>305.60000000000002</v>
      </c>
      <c r="AC32" s="40">
        <f>AB32/$U32</f>
        <v>0.52418524871355066</v>
      </c>
      <c r="AD32" s="45">
        <f t="shared" ref="AD32:AI32" si="102">AD24+AD26+AD28+AD30</f>
        <v>1.7</v>
      </c>
      <c r="AE32" s="45">
        <f t="shared" si="102"/>
        <v>1</v>
      </c>
      <c r="AF32" s="45">
        <f t="shared" si="102"/>
        <v>25.900000000000002</v>
      </c>
      <c r="AG32" s="45">
        <f t="shared" si="102"/>
        <v>7.8</v>
      </c>
      <c r="AH32" s="45">
        <f t="shared" si="102"/>
        <v>20.100000000000001</v>
      </c>
      <c r="AI32" s="45">
        <f t="shared" si="102"/>
        <v>18.7</v>
      </c>
      <c r="AJ32" s="85">
        <f>AI32+AH32+AG32+AF32+AE32+AD32+U32+T32+O32+J32+C32</f>
        <v>1636.9</v>
      </c>
      <c r="AK32" s="58"/>
    </row>
    <row r="33" spans="1:36" s="3" customFormat="1" ht="24" customHeight="1" thickBot="1" x14ac:dyDescent="0.2">
      <c r="A33" s="26"/>
      <c r="B33" s="27" t="s">
        <v>22</v>
      </c>
      <c r="C33" s="49">
        <f>C32/$AJ32</f>
        <v>0.20166167756124381</v>
      </c>
      <c r="D33" s="76">
        <f t="shared" ref="D33" si="103">D32/$AJ32</f>
        <v>2.0160058647443337E-2</v>
      </c>
      <c r="E33" s="76"/>
      <c r="F33" s="76">
        <f t="shared" ref="F33" si="104">F32/$AJ32</f>
        <v>0.11069704930050704</v>
      </c>
      <c r="G33" s="76"/>
      <c r="H33" s="76">
        <f t="shared" ref="H33" si="105">H32/$AJ32</f>
        <v>7.0804569613293414E-2</v>
      </c>
      <c r="I33" s="77"/>
      <c r="J33" s="49">
        <f>J32/$AJ32</f>
        <v>0.33086932616531245</v>
      </c>
      <c r="K33" s="76">
        <f t="shared" ref="K33" si="106">K32/$AJ32</f>
        <v>0.15462154071720935</v>
      </c>
      <c r="L33" s="76"/>
      <c r="M33" s="76">
        <f t="shared" ref="M33" si="107">M32/$AJ32</f>
        <v>0.1762477854481031</v>
      </c>
      <c r="N33" s="77"/>
      <c r="O33" s="49">
        <f>O32/$AJ32</f>
        <v>3.7937564909279735E-2</v>
      </c>
      <c r="P33" s="76">
        <f t="shared" ref="P33" si="108">P32/$AJ32</f>
        <v>1.9854603213391164E-2</v>
      </c>
      <c r="Q33" s="76"/>
      <c r="R33" s="76">
        <f t="shared" ref="R33" si="109">R32/$AJ32</f>
        <v>1.8082961695888571E-2</v>
      </c>
      <c r="S33" s="77"/>
      <c r="T33" s="51">
        <f>T32/$AJ32</f>
        <v>2.7429897977885025E-2</v>
      </c>
      <c r="U33" s="46">
        <f>U32/$AJ32</f>
        <v>0.3561610361048323</v>
      </c>
      <c r="V33" s="76">
        <f t="shared" ref="V33" si="110">V32/$AJ32</f>
        <v>0.16946667481214489</v>
      </c>
      <c r="W33" s="76"/>
      <c r="X33" s="76">
        <f t="shared" ref="X33" si="111">X32/$AJ32</f>
        <v>2.0221149734253773E-2</v>
      </c>
      <c r="Y33" s="76"/>
      <c r="Z33" s="76">
        <f t="shared" ref="Z33" si="112">Z32/$AJ32</f>
        <v>0.14924552507789113</v>
      </c>
      <c r="AA33" s="76"/>
      <c r="AB33" s="76">
        <f t="shared" ref="AB33" si="113">AB32/$AJ32</f>
        <v>0.18669436129268741</v>
      </c>
      <c r="AC33" s="77"/>
      <c r="AD33" s="53">
        <f t="shared" ref="AD33:AI33" si="114">AD32/$AJ32</f>
        <v>1.0385484757773841E-3</v>
      </c>
      <c r="AE33" s="53">
        <f t="shared" si="114"/>
        <v>6.109108681043435E-4</v>
      </c>
      <c r="AF33" s="53">
        <f t="shared" si="114"/>
        <v>1.5822591483902498E-2</v>
      </c>
      <c r="AG33" s="53">
        <f t="shared" si="114"/>
        <v>4.7651047712138793E-3</v>
      </c>
      <c r="AH33" s="53">
        <f t="shared" si="114"/>
        <v>1.2279308448897306E-2</v>
      </c>
      <c r="AI33" s="53">
        <f t="shared" si="114"/>
        <v>1.1424033233551224E-2</v>
      </c>
      <c r="AJ33" s="81"/>
    </row>
  </sheetData>
  <mergeCells count="169">
    <mergeCell ref="V33:W33"/>
    <mergeCell ref="X33:Y33"/>
    <mergeCell ref="Z33:AA33"/>
    <mergeCell ref="AB33:AC33"/>
    <mergeCell ref="Z31:AA31"/>
    <mergeCell ref="AB31:AC31"/>
    <mergeCell ref="AJ32:AJ33"/>
    <mergeCell ref="D33:E33"/>
    <mergeCell ref="F33:G33"/>
    <mergeCell ref="H33:I33"/>
    <mergeCell ref="K33:L33"/>
    <mergeCell ref="M33:N33"/>
    <mergeCell ref="P33:Q33"/>
    <mergeCell ref="R33:S33"/>
    <mergeCell ref="AJ30:AJ31"/>
    <mergeCell ref="D31:E31"/>
    <mergeCell ref="F31:G31"/>
    <mergeCell ref="H31:I31"/>
    <mergeCell ref="K31:L31"/>
    <mergeCell ref="M31:N31"/>
    <mergeCell ref="P31:Q31"/>
    <mergeCell ref="R31:S31"/>
    <mergeCell ref="V31:W31"/>
    <mergeCell ref="X31:Y31"/>
    <mergeCell ref="P29:Q29"/>
    <mergeCell ref="R29:S29"/>
    <mergeCell ref="V29:W29"/>
    <mergeCell ref="X29:Y29"/>
    <mergeCell ref="Z29:AA29"/>
    <mergeCell ref="AB29:AC29"/>
    <mergeCell ref="V27:W27"/>
    <mergeCell ref="X27:Y27"/>
    <mergeCell ref="Z27:AA27"/>
    <mergeCell ref="AB27:AC27"/>
    <mergeCell ref="AJ28:AJ29"/>
    <mergeCell ref="D29:E29"/>
    <mergeCell ref="F29:G29"/>
    <mergeCell ref="H29:I29"/>
    <mergeCell ref="K29:L29"/>
    <mergeCell ref="M29:N29"/>
    <mergeCell ref="Z25:AA25"/>
    <mergeCell ref="AB25:AC25"/>
    <mergeCell ref="AJ26:AJ27"/>
    <mergeCell ref="D27:E27"/>
    <mergeCell ref="F27:G27"/>
    <mergeCell ref="H27:I27"/>
    <mergeCell ref="K27:L27"/>
    <mergeCell ref="M27:N27"/>
    <mergeCell ref="P27:Q27"/>
    <mergeCell ref="R27:S27"/>
    <mergeCell ref="AJ24:AJ25"/>
    <mergeCell ref="D25:E25"/>
    <mergeCell ref="F25:G25"/>
    <mergeCell ref="H25:I25"/>
    <mergeCell ref="K25:L25"/>
    <mergeCell ref="M25:N25"/>
    <mergeCell ref="P25:Q25"/>
    <mergeCell ref="R25:S25"/>
    <mergeCell ref="V25:W25"/>
    <mergeCell ref="X25:Y25"/>
    <mergeCell ref="AJ20:AJ23"/>
    <mergeCell ref="D21:E22"/>
    <mergeCell ref="F21:G22"/>
    <mergeCell ref="H21:I22"/>
    <mergeCell ref="K21:L22"/>
    <mergeCell ref="M21:N22"/>
    <mergeCell ref="P21:Q22"/>
    <mergeCell ref="R21:S22"/>
    <mergeCell ref="V21:AA21"/>
    <mergeCell ref="AB21:AC22"/>
    <mergeCell ref="AD20:AD23"/>
    <mergeCell ref="AE20:AE23"/>
    <mergeCell ref="AF20:AF23"/>
    <mergeCell ref="AG20:AG23"/>
    <mergeCell ref="AH20:AH23"/>
    <mergeCell ref="AI20:AI23"/>
    <mergeCell ref="AJ16:AJ17"/>
    <mergeCell ref="R17:S17"/>
    <mergeCell ref="V17:W17"/>
    <mergeCell ref="X17:Y17"/>
    <mergeCell ref="Z17:AA17"/>
    <mergeCell ref="AB17:AC17"/>
    <mergeCell ref="C20:I20"/>
    <mergeCell ref="J20:N20"/>
    <mergeCell ref="O20:S20"/>
    <mergeCell ref="T20:T23"/>
    <mergeCell ref="U20:AC20"/>
    <mergeCell ref="V22:W22"/>
    <mergeCell ref="X22:Y22"/>
    <mergeCell ref="Z22:AA22"/>
    <mergeCell ref="D17:E17"/>
    <mergeCell ref="F17:G17"/>
    <mergeCell ref="H17:I17"/>
    <mergeCell ref="K17:L17"/>
    <mergeCell ref="M17:N17"/>
    <mergeCell ref="P17:Q17"/>
    <mergeCell ref="AB13:AC13"/>
    <mergeCell ref="AJ14:AJ15"/>
    <mergeCell ref="D15:E15"/>
    <mergeCell ref="F15:G15"/>
    <mergeCell ref="H15:I15"/>
    <mergeCell ref="K15:L15"/>
    <mergeCell ref="M15:N15"/>
    <mergeCell ref="P15:Q15"/>
    <mergeCell ref="R15:S15"/>
    <mergeCell ref="V15:W15"/>
    <mergeCell ref="X15:Y15"/>
    <mergeCell ref="Z15:AA15"/>
    <mergeCell ref="AB15:AC15"/>
    <mergeCell ref="AJ10:AJ11"/>
    <mergeCell ref="R11:S11"/>
    <mergeCell ref="V11:W11"/>
    <mergeCell ref="X11:Y11"/>
    <mergeCell ref="Z11:AA11"/>
    <mergeCell ref="AJ8:AJ9"/>
    <mergeCell ref="AB11:AC11"/>
    <mergeCell ref="AJ12:AJ13"/>
    <mergeCell ref="D13:E13"/>
    <mergeCell ref="F13:G13"/>
    <mergeCell ref="H13:I13"/>
    <mergeCell ref="K13:L13"/>
    <mergeCell ref="M13:N13"/>
    <mergeCell ref="P13:Q13"/>
    <mergeCell ref="R13:S13"/>
    <mergeCell ref="V13:W13"/>
    <mergeCell ref="D11:E11"/>
    <mergeCell ref="F11:G11"/>
    <mergeCell ref="H11:I11"/>
    <mergeCell ref="K11:L11"/>
    <mergeCell ref="M11:N11"/>
    <mergeCell ref="P11:Q11"/>
    <mergeCell ref="X13:Y13"/>
    <mergeCell ref="Z13:AA13"/>
    <mergeCell ref="D9:E9"/>
    <mergeCell ref="F9:G9"/>
    <mergeCell ref="H9:I9"/>
    <mergeCell ref="K9:L9"/>
    <mergeCell ref="M9:N9"/>
    <mergeCell ref="P9:Q9"/>
    <mergeCell ref="V5:AA5"/>
    <mergeCell ref="AB5:AC6"/>
    <mergeCell ref="V6:W6"/>
    <mergeCell ref="X6:Y6"/>
    <mergeCell ref="Z6:AA6"/>
    <mergeCell ref="R9:S9"/>
    <mergeCell ref="V9:W9"/>
    <mergeCell ref="X9:Y9"/>
    <mergeCell ref="Z9:AA9"/>
    <mergeCell ref="AB9:AC9"/>
    <mergeCell ref="AH4:AH7"/>
    <mergeCell ref="AI4:AI7"/>
    <mergeCell ref="AJ4:AJ7"/>
    <mergeCell ref="D5:E6"/>
    <mergeCell ref="F5:G6"/>
    <mergeCell ref="H5:I6"/>
    <mergeCell ref="K5:L6"/>
    <mergeCell ref="M5:N6"/>
    <mergeCell ref="P5:Q6"/>
    <mergeCell ref="R5:S6"/>
    <mergeCell ref="A1:AG1"/>
    <mergeCell ref="C4:I4"/>
    <mergeCell ref="J4:N4"/>
    <mergeCell ref="O4:S4"/>
    <mergeCell ref="T4:T7"/>
    <mergeCell ref="U4:AC4"/>
    <mergeCell ref="AD4:AD7"/>
    <mergeCell ref="AE4:AE7"/>
    <mergeCell ref="AF4:AF7"/>
    <mergeCell ref="AG4:AG7"/>
  </mergeCells>
  <phoneticPr fontId="2"/>
  <pageMargins left="0.70866141732283472" right="0.33" top="0.74803149606299213" bottom="0.74803149606299213" header="0.31496062992125984" footer="0.31496062992125984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opLeftCell="W1" workbookViewId="0">
      <selection activeCell="AK1" sqref="AK1:AK1048576"/>
    </sheetView>
  </sheetViews>
  <sheetFormatPr defaultRowHeight="13.5" x14ac:dyDescent="0.15"/>
  <cols>
    <col min="1" max="1" width="2.875" style="4" customWidth="1"/>
    <col min="2" max="2" width="7.5" style="5" bestFit="1" customWidth="1"/>
    <col min="3" max="3" width="7.125" style="4" bestFit="1" customWidth="1"/>
    <col min="4" max="4" width="6.5" style="4" customWidth="1"/>
    <col min="5" max="5" width="9" style="4" bestFit="1" customWidth="1"/>
    <col min="6" max="6" width="6.5" style="4" customWidth="1"/>
    <col min="7" max="7" width="9" style="4" bestFit="1" customWidth="1"/>
    <col min="8" max="8" width="6.5" style="4" customWidth="1"/>
    <col min="9" max="9" width="9" style="4" bestFit="1" customWidth="1"/>
    <col min="10" max="10" width="7" style="4" customWidth="1"/>
    <col min="11" max="11" width="6.75" style="4" customWidth="1"/>
    <col min="12" max="12" width="9" style="4" bestFit="1" customWidth="1"/>
    <col min="13" max="13" width="6.75" style="4" customWidth="1"/>
    <col min="14" max="14" width="9" style="4" bestFit="1" customWidth="1"/>
    <col min="15" max="16" width="6.75" style="4" customWidth="1"/>
    <col min="17" max="17" width="9" style="4" bestFit="1" customWidth="1"/>
    <col min="18" max="18" width="6.75" style="4" customWidth="1"/>
    <col min="19" max="19" width="9" style="4" bestFit="1" customWidth="1"/>
    <col min="20" max="20" width="8" style="4" customWidth="1"/>
    <col min="21" max="21" width="8.25" style="4" customWidth="1"/>
    <col min="22" max="22" width="7.375" style="4" customWidth="1"/>
    <col min="23" max="23" width="9" style="4" bestFit="1" customWidth="1"/>
    <col min="24" max="24" width="4.875" style="4" bestFit="1" customWidth="1"/>
    <col min="25" max="25" width="9" style="4" bestFit="1" customWidth="1"/>
    <col min="26" max="26" width="5.875" style="4" bestFit="1" customWidth="1"/>
    <col min="27" max="27" width="9" style="4" bestFit="1" customWidth="1"/>
    <col min="28" max="28" width="5.875" style="4" customWidth="1"/>
    <col min="29" max="29" width="9" style="4" bestFit="1" customWidth="1"/>
    <col min="30" max="31" width="7.625" style="4" customWidth="1"/>
    <col min="32" max="32" width="9" style="4" bestFit="1" customWidth="1"/>
    <col min="33" max="35" width="7.625" style="4" customWidth="1"/>
    <col min="36" max="36" width="7.625" style="4" hidden="1" customWidth="1"/>
    <col min="37" max="37" width="0" style="4" hidden="1" customWidth="1"/>
    <col min="38" max="16384" width="9" style="4"/>
  </cols>
  <sheetData>
    <row r="1" spans="1:37" ht="24" x14ac:dyDescent="0.1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3" spans="1:37" ht="24" customHeight="1" thickBot="1" x14ac:dyDescent="0.2">
      <c r="A3" s="55" t="s">
        <v>29</v>
      </c>
    </row>
    <row r="4" spans="1:37" ht="24" customHeight="1" x14ac:dyDescent="0.15">
      <c r="A4" s="28"/>
      <c r="B4" s="29" t="s">
        <v>23</v>
      </c>
      <c r="C4" s="62" t="s">
        <v>1</v>
      </c>
      <c r="D4" s="63"/>
      <c r="E4" s="63"/>
      <c r="F4" s="63"/>
      <c r="G4" s="63"/>
      <c r="H4" s="63"/>
      <c r="I4" s="64"/>
      <c r="J4" s="62" t="s">
        <v>2</v>
      </c>
      <c r="K4" s="63"/>
      <c r="L4" s="63"/>
      <c r="M4" s="63"/>
      <c r="N4" s="64"/>
      <c r="O4" s="65" t="s">
        <v>5</v>
      </c>
      <c r="P4" s="63"/>
      <c r="Q4" s="63"/>
      <c r="R4" s="63"/>
      <c r="S4" s="64"/>
      <c r="T4" s="66" t="s">
        <v>6</v>
      </c>
      <c r="U4" s="62" t="s">
        <v>7</v>
      </c>
      <c r="V4" s="63"/>
      <c r="W4" s="63"/>
      <c r="X4" s="63"/>
      <c r="Y4" s="63"/>
      <c r="Z4" s="63"/>
      <c r="AA4" s="63"/>
      <c r="AB4" s="63"/>
      <c r="AC4" s="64"/>
      <c r="AD4" s="66" t="s">
        <v>10</v>
      </c>
      <c r="AE4" s="66" t="s">
        <v>11</v>
      </c>
      <c r="AF4" s="66" t="s">
        <v>12</v>
      </c>
      <c r="AG4" s="66" t="s">
        <v>13</v>
      </c>
      <c r="AH4" s="66" t="s">
        <v>14</v>
      </c>
      <c r="AI4" s="66" t="s">
        <v>15</v>
      </c>
      <c r="AJ4" s="68"/>
    </row>
    <row r="5" spans="1:37" ht="24" customHeight="1" x14ac:dyDescent="0.15">
      <c r="A5" s="7"/>
      <c r="B5" s="8" t="s">
        <v>24</v>
      </c>
      <c r="C5" s="7"/>
      <c r="D5" s="70" t="s">
        <v>30</v>
      </c>
      <c r="E5" s="70"/>
      <c r="F5" s="70" t="s">
        <v>16</v>
      </c>
      <c r="G5" s="70"/>
      <c r="H5" s="70" t="s">
        <v>17</v>
      </c>
      <c r="I5" s="72"/>
      <c r="J5" s="7"/>
      <c r="K5" s="73" t="s">
        <v>3</v>
      </c>
      <c r="L5" s="73"/>
      <c r="M5" s="73" t="s">
        <v>4</v>
      </c>
      <c r="N5" s="75"/>
      <c r="O5" s="6"/>
      <c r="P5" s="73" t="s">
        <v>3</v>
      </c>
      <c r="Q5" s="73"/>
      <c r="R5" s="73" t="s">
        <v>4</v>
      </c>
      <c r="S5" s="75"/>
      <c r="T5" s="67"/>
      <c r="U5" s="7"/>
      <c r="V5" s="71" t="s">
        <v>8</v>
      </c>
      <c r="W5" s="71"/>
      <c r="X5" s="70"/>
      <c r="Y5" s="70"/>
      <c r="Z5" s="70"/>
      <c r="AA5" s="70"/>
      <c r="AB5" s="70" t="s">
        <v>9</v>
      </c>
      <c r="AC5" s="72"/>
      <c r="AD5" s="67"/>
      <c r="AE5" s="67"/>
      <c r="AF5" s="67"/>
      <c r="AG5" s="67"/>
      <c r="AH5" s="67"/>
      <c r="AI5" s="67"/>
      <c r="AJ5" s="69"/>
    </row>
    <row r="6" spans="1:37" ht="24" customHeight="1" x14ac:dyDescent="0.15">
      <c r="A6" s="7"/>
      <c r="B6" s="8" t="s">
        <v>25</v>
      </c>
      <c r="C6" s="7"/>
      <c r="D6" s="71"/>
      <c r="E6" s="70"/>
      <c r="F6" s="71"/>
      <c r="G6" s="70"/>
      <c r="H6" s="71"/>
      <c r="I6" s="72"/>
      <c r="J6" s="7"/>
      <c r="K6" s="74"/>
      <c r="L6" s="73"/>
      <c r="M6" s="74"/>
      <c r="N6" s="75"/>
      <c r="O6" s="6"/>
      <c r="P6" s="74"/>
      <c r="Q6" s="73"/>
      <c r="R6" s="74"/>
      <c r="S6" s="75"/>
      <c r="T6" s="67"/>
      <c r="U6" s="7"/>
      <c r="V6" s="78"/>
      <c r="W6" s="79"/>
      <c r="X6" s="74" t="s">
        <v>3</v>
      </c>
      <c r="Y6" s="73"/>
      <c r="Z6" s="74" t="s">
        <v>4</v>
      </c>
      <c r="AA6" s="73"/>
      <c r="AB6" s="71"/>
      <c r="AC6" s="72"/>
      <c r="AD6" s="67"/>
      <c r="AE6" s="67"/>
      <c r="AF6" s="67"/>
      <c r="AG6" s="67"/>
      <c r="AH6" s="67"/>
      <c r="AI6" s="67"/>
      <c r="AJ6" s="69"/>
    </row>
    <row r="7" spans="1:37" s="3" customFormat="1" ht="24" customHeight="1" thickBot="1" x14ac:dyDescent="0.2">
      <c r="A7" s="10"/>
      <c r="B7" s="9"/>
      <c r="C7" s="10"/>
      <c r="D7" s="1"/>
      <c r="E7" s="11" t="s">
        <v>26</v>
      </c>
      <c r="F7" s="1"/>
      <c r="G7" s="11" t="s">
        <v>26</v>
      </c>
      <c r="H7" s="1"/>
      <c r="I7" s="12" t="s">
        <v>26</v>
      </c>
      <c r="J7" s="10"/>
      <c r="K7" s="2"/>
      <c r="L7" s="11" t="s">
        <v>26</v>
      </c>
      <c r="M7" s="2"/>
      <c r="N7" s="12" t="s">
        <v>26</v>
      </c>
      <c r="O7" s="13"/>
      <c r="P7" s="2"/>
      <c r="Q7" s="11" t="s">
        <v>26</v>
      </c>
      <c r="R7" s="2"/>
      <c r="S7" s="12" t="s">
        <v>26</v>
      </c>
      <c r="T7" s="67"/>
      <c r="U7" s="10"/>
      <c r="V7" s="1"/>
      <c r="W7" s="11" t="s">
        <v>26</v>
      </c>
      <c r="X7" s="14"/>
      <c r="Y7" s="15" t="s">
        <v>27</v>
      </c>
      <c r="Z7" s="14"/>
      <c r="AA7" s="15" t="s">
        <v>27</v>
      </c>
      <c r="AB7" s="16"/>
      <c r="AC7" s="12" t="s">
        <v>26</v>
      </c>
      <c r="AD7" s="67"/>
      <c r="AE7" s="67"/>
      <c r="AF7" s="67"/>
      <c r="AG7" s="67"/>
      <c r="AH7" s="67"/>
      <c r="AI7" s="67"/>
      <c r="AJ7" s="69"/>
    </row>
    <row r="8" spans="1:37" s="3" customFormat="1" ht="24" customHeight="1" x14ac:dyDescent="0.15">
      <c r="A8" s="17" t="s">
        <v>0</v>
      </c>
      <c r="B8" s="18"/>
      <c r="C8" s="19">
        <f>D8+F8+H8</f>
        <v>51</v>
      </c>
      <c r="D8" s="20">
        <v>3.5</v>
      </c>
      <c r="E8" s="38">
        <f>D8/$C8</f>
        <v>6.8627450980392163E-2</v>
      </c>
      <c r="F8" s="21">
        <v>21</v>
      </c>
      <c r="G8" s="38">
        <f>F8/$C8</f>
        <v>0.41176470588235292</v>
      </c>
      <c r="H8" s="20">
        <v>26.5</v>
      </c>
      <c r="I8" s="41">
        <f>H8/$C8</f>
        <v>0.51960784313725494</v>
      </c>
      <c r="J8" s="22">
        <f>K8+M8</f>
        <v>71.7</v>
      </c>
      <c r="K8" s="20">
        <v>25.7</v>
      </c>
      <c r="L8" s="38">
        <f>K8/$J8</f>
        <v>0.35843793584379358</v>
      </c>
      <c r="M8" s="21">
        <v>46</v>
      </c>
      <c r="N8" s="41">
        <f>M8/$J8</f>
        <v>0.64156206415620642</v>
      </c>
      <c r="O8" s="23">
        <f>P8+R8</f>
        <v>18.2</v>
      </c>
      <c r="P8" s="20">
        <v>8.1999999999999993</v>
      </c>
      <c r="Q8" s="38">
        <f>P8/$O8</f>
        <v>0.4505494505494505</v>
      </c>
      <c r="R8" s="21">
        <v>10</v>
      </c>
      <c r="S8" s="41">
        <f>R8/$O8</f>
        <v>0.5494505494505495</v>
      </c>
      <c r="T8" s="24">
        <v>16</v>
      </c>
      <c r="U8" s="22">
        <f>V8+AB8</f>
        <v>37.900000000000006</v>
      </c>
      <c r="V8" s="20">
        <f>X8+Z8</f>
        <v>26.1</v>
      </c>
      <c r="W8" s="38">
        <f>V8/$U8</f>
        <v>0.68865435356200522</v>
      </c>
      <c r="X8" s="20">
        <v>3.6</v>
      </c>
      <c r="Y8" s="42">
        <f>X8/$V8</f>
        <v>0.13793103448275862</v>
      </c>
      <c r="Z8" s="20">
        <v>22.5</v>
      </c>
      <c r="AA8" s="42">
        <f>Z8/$V8</f>
        <v>0.86206896551724133</v>
      </c>
      <c r="AB8" s="20">
        <v>11.8</v>
      </c>
      <c r="AC8" s="41">
        <f>AB8/$U8</f>
        <v>0.31134564643799467</v>
      </c>
      <c r="AD8" s="24">
        <v>0</v>
      </c>
      <c r="AE8" s="25">
        <v>0.2</v>
      </c>
      <c r="AF8" s="25">
        <v>1.5</v>
      </c>
      <c r="AG8" s="25">
        <v>0.2</v>
      </c>
      <c r="AH8" s="25">
        <v>1.6</v>
      </c>
      <c r="AI8" s="25">
        <v>1.7</v>
      </c>
      <c r="AJ8" s="80">
        <f>AI8+AH8+AG8+AF8+AE8+AD8+U8+T8+O8+J8+C8</f>
        <v>200</v>
      </c>
      <c r="AK8" s="58">
        <f>AI8+AH8+AG8+AF8+AE8+AD8+U8+T8+O8+J8+C8</f>
        <v>200</v>
      </c>
    </row>
    <row r="9" spans="1:37" s="3" customFormat="1" ht="24" customHeight="1" thickBot="1" x14ac:dyDescent="0.2">
      <c r="A9" s="26"/>
      <c r="B9" s="27" t="s">
        <v>22</v>
      </c>
      <c r="C9" s="49">
        <f>C8/$AJ8</f>
        <v>0.255</v>
      </c>
      <c r="D9" s="76">
        <f t="shared" ref="D9:H9" si="0">D8/$AJ8</f>
        <v>1.7500000000000002E-2</v>
      </c>
      <c r="E9" s="76"/>
      <c r="F9" s="76">
        <f t="shared" si="0"/>
        <v>0.105</v>
      </c>
      <c r="G9" s="76"/>
      <c r="H9" s="76">
        <f t="shared" si="0"/>
        <v>0.13250000000000001</v>
      </c>
      <c r="I9" s="77"/>
      <c r="J9" s="49">
        <f>J8/$AJ8</f>
        <v>0.35850000000000004</v>
      </c>
      <c r="K9" s="76">
        <f t="shared" ref="K9:M9" si="1">K8/$AJ8</f>
        <v>0.1285</v>
      </c>
      <c r="L9" s="76"/>
      <c r="M9" s="76">
        <f t="shared" si="1"/>
        <v>0.23</v>
      </c>
      <c r="N9" s="77"/>
      <c r="O9" s="46">
        <f>O8/$AJ8</f>
        <v>9.0999999999999998E-2</v>
      </c>
      <c r="P9" s="76">
        <f t="shared" ref="P9:R9" si="2">P8/$AJ8</f>
        <v>4.0999999999999995E-2</v>
      </c>
      <c r="Q9" s="76"/>
      <c r="R9" s="76">
        <f t="shared" si="2"/>
        <v>0.05</v>
      </c>
      <c r="S9" s="77"/>
      <c r="T9" s="51">
        <f>T8/$AJ8</f>
        <v>0.08</v>
      </c>
      <c r="U9" s="49">
        <f>U8/$AJ8</f>
        <v>0.18950000000000003</v>
      </c>
      <c r="V9" s="76">
        <f t="shared" ref="V9:AB9" si="3">V8/$AJ8</f>
        <v>0.1305</v>
      </c>
      <c r="W9" s="76"/>
      <c r="X9" s="76">
        <f t="shared" si="3"/>
        <v>1.8000000000000002E-2</v>
      </c>
      <c r="Y9" s="76"/>
      <c r="Z9" s="76">
        <f t="shared" si="3"/>
        <v>0.1125</v>
      </c>
      <c r="AA9" s="76"/>
      <c r="AB9" s="76">
        <f t="shared" si="3"/>
        <v>5.9000000000000004E-2</v>
      </c>
      <c r="AC9" s="77"/>
      <c r="AD9" s="51">
        <f t="shared" ref="AD9:AI9" si="4">AD8/$AJ8</f>
        <v>0</v>
      </c>
      <c r="AE9" s="51">
        <f t="shared" si="4"/>
        <v>1E-3</v>
      </c>
      <c r="AF9" s="51">
        <f t="shared" si="4"/>
        <v>7.4999999999999997E-3</v>
      </c>
      <c r="AG9" s="51">
        <f t="shared" si="4"/>
        <v>1E-3</v>
      </c>
      <c r="AH9" s="51">
        <f t="shared" si="4"/>
        <v>8.0000000000000002E-3</v>
      </c>
      <c r="AI9" s="51">
        <f t="shared" si="4"/>
        <v>8.5000000000000006E-3</v>
      </c>
      <c r="AJ9" s="81"/>
    </row>
    <row r="10" spans="1:37" s="3" customFormat="1" ht="24" customHeight="1" x14ac:dyDescent="0.15">
      <c r="A10" s="17" t="s">
        <v>18</v>
      </c>
      <c r="B10" s="18"/>
      <c r="C10" s="19">
        <f>D10+F10+H10</f>
        <v>69.599999999999994</v>
      </c>
      <c r="D10" s="21">
        <v>0</v>
      </c>
      <c r="E10" s="38">
        <f>D10/$C10</f>
        <v>0</v>
      </c>
      <c r="F10" s="21">
        <v>42.8</v>
      </c>
      <c r="G10" s="38">
        <f>F10/$C10</f>
        <v>0.61494252873563215</v>
      </c>
      <c r="H10" s="20">
        <v>26.8</v>
      </c>
      <c r="I10" s="41">
        <f>H10/$C10</f>
        <v>0.38505747126436785</v>
      </c>
      <c r="J10" s="22">
        <f>K10+M10</f>
        <v>48.2</v>
      </c>
      <c r="K10" s="20">
        <v>17.2</v>
      </c>
      <c r="L10" s="38">
        <f>K10/$J10</f>
        <v>0.3568464730290456</v>
      </c>
      <c r="M10" s="21">
        <v>31</v>
      </c>
      <c r="N10" s="41">
        <f>M10/$J10</f>
        <v>0.64315352697095429</v>
      </c>
      <c r="O10" s="23">
        <f>P10+R10</f>
        <v>5.2</v>
      </c>
      <c r="P10" s="21">
        <v>0</v>
      </c>
      <c r="Q10" s="38">
        <f>P10/$O10</f>
        <v>0</v>
      </c>
      <c r="R10" s="21">
        <v>5.2</v>
      </c>
      <c r="S10" s="41">
        <f>R10/$O10</f>
        <v>1</v>
      </c>
      <c r="T10" s="24">
        <v>16.2</v>
      </c>
      <c r="U10" s="22">
        <f>V10+AB10</f>
        <v>53</v>
      </c>
      <c r="V10" s="21">
        <f>X10+Z10</f>
        <v>35</v>
      </c>
      <c r="W10" s="38">
        <f>V10/$U10</f>
        <v>0.660377358490566</v>
      </c>
      <c r="X10" s="20">
        <v>0.2</v>
      </c>
      <c r="Y10" s="42">
        <f>X10/$V10</f>
        <v>5.7142857142857143E-3</v>
      </c>
      <c r="Z10" s="20">
        <v>34.799999999999997</v>
      </c>
      <c r="AA10" s="42">
        <f>Z10/$V10</f>
        <v>0.99428571428571422</v>
      </c>
      <c r="AB10" s="21">
        <v>18</v>
      </c>
      <c r="AC10" s="41">
        <f>AB10/$U10</f>
        <v>0.33962264150943394</v>
      </c>
      <c r="AD10" s="24">
        <v>0</v>
      </c>
      <c r="AE10" s="24">
        <v>0</v>
      </c>
      <c r="AF10" s="25">
        <v>0.4</v>
      </c>
      <c r="AG10" s="24">
        <v>0</v>
      </c>
      <c r="AH10" s="25">
        <v>3.4</v>
      </c>
      <c r="AI10" s="25">
        <v>4.2</v>
      </c>
      <c r="AJ10" s="80">
        <f>AI10+AH10+AG10+AF10+AE10+AD10+U10+T10+O10+J10+C10</f>
        <v>200.20000000000002</v>
      </c>
      <c r="AK10" s="58">
        <f>AI10+AH10+AG10+AF10+AE10+AD10+U10+T10+O10+J10+C10</f>
        <v>200.20000000000002</v>
      </c>
    </row>
    <row r="11" spans="1:37" s="3" customFormat="1" ht="24" customHeight="1" thickBot="1" x14ac:dyDescent="0.2">
      <c r="A11" s="26"/>
      <c r="B11" s="27" t="s">
        <v>22</v>
      </c>
      <c r="C11" s="49">
        <f>C10/$AJ10</f>
        <v>0.34765234765234759</v>
      </c>
      <c r="D11" s="76">
        <f t="shared" ref="D11" si="5">D10/$AJ10</f>
        <v>0</v>
      </c>
      <c r="E11" s="76"/>
      <c r="F11" s="76">
        <f t="shared" ref="F11" si="6">F10/$AJ10</f>
        <v>0.21378621378621376</v>
      </c>
      <c r="G11" s="76"/>
      <c r="H11" s="76">
        <f t="shared" ref="H11" si="7">H10/$AJ10</f>
        <v>0.13386613386613386</v>
      </c>
      <c r="I11" s="77"/>
      <c r="J11" s="49">
        <f>J10/$AJ10</f>
        <v>0.24075924075924074</v>
      </c>
      <c r="K11" s="76">
        <f t="shared" ref="K11" si="8">K10/$AJ10</f>
        <v>8.5914085914085905E-2</v>
      </c>
      <c r="L11" s="76"/>
      <c r="M11" s="76">
        <f t="shared" ref="M11" si="9">M10/$AJ10</f>
        <v>0.15484515484515482</v>
      </c>
      <c r="N11" s="77"/>
      <c r="O11" s="46">
        <f>O10/$AJ10</f>
        <v>2.5974025974025972E-2</v>
      </c>
      <c r="P11" s="76">
        <f t="shared" ref="P11" si="10">P10/$AJ10</f>
        <v>0</v>
      </c>
      <c r="Q11" s="76"/>
      <c r="R11" s="76">
        <f t="shared" ref="R11" si="11">R10/$AJ10</f>
        <v>2.5974025974025972E-2</v>
      </c>
      <c r="S11" s="77"/>
      <c r="T11" s="51">
        <f>T10/$AJ10</f>
        <v>8.0919080919080913E-2</v>
      </c>
      <c r="U11" s="49">
        <f>U10/$AJ10</f>
        <v>0.26473526473526471</v>
      </c>
      <c r="V11" s="76">
        <f t="shared" ref="V11" si="12">V10/$AJ10</f>
        <v>0.17482517482517482</v>
      </c>
      <c r="W11" s="76"/>
      <c r="X11" s="76">
        <f t="shared" ref="X11" si="13">X10/$AJ10</f>
        <v>9.99000999000999E-4</v>
      </c>
      <c r="Y11" s="76"/>
      <c r="Z11" s="76">
        <f t="shared" ref="Z11" si="14">Z10/$AJ10</f>
        <v>0.1738261738261738</v>
      </c>
      <c r="AA11" s="76"/>
      <c r="AB11" s="76">
        <f t="shared" ref="AB11" si="15">AB10/$AJ10</f>
        <v>8.9910089910089905E-2</v>
      </c>
      <c r="AC11" s="77"/>
      <c r="AD11" s="51">
        <f t="shared" ref="AD11:AI11" si="16">AD10/$AJ10</f>
        <v>0</v>
      </c>
      <c r="AE11" s="51">
        <f t="shared" si="16"/>
        <v>0</v>
      </c>
      <c r="AF11" s="51">
        <f t="shared" si="16"/>
        <v>1.998001998001998E-3</v>
      </c>
      <c r="AG11" s="51">
        <f t="shared" si="16"/>
        <v>0</v>
      </c>
      <c r="AH11" s="51">
        <f t="shared" si="16"/>
        <v>1.698301698301698E-2</v>
      </c>
      <c r="AI11" s="51">
        <f t="shared" si="16"/>
        <v>2.0979020979020976E-2</v>
      </c>
      <c r="AJ11" s="81"/>
    </row>
    <row r="12" spans="1:37" s="3" customFormat="1" ht="24" customHeight="1" x14ac:dyDescent="0.15">
      <c r="A12" s="17" t="s">
        <v>19</v>
      </c>
      <c r="B12" s="18"/>
      <c r="C12" s="19">
        <f>D12+F12+H12</f>
        <v>59.8</v>
      </c>
      <c r="D12" s="21">
        <v>3</v>
      </c>
      <c r="E12" s="38">
        <f>D12/$C12</f>
        <v>5.016722408026756E-2</v>
      </c>
      <c r="F12" s="21">
        <v>45.6</v>
      </c>
      <c r="G12" s="38">
        <f>F12/$C12</f>
        <v>0.76254180602006694</v>
      </c>
      <c r="H12" s="20">
        <v>11.2</v>
      </c>
      <c r="I12" s="41">
        <f>H12/$C12</f>
        <v>0.18729096989966554</v>
      </c>
      <c r="J12" s="22">
        <f>K12+M12</f>
        <v>30.8</v>
      </c>
      <c r="K12" s="20">
        <v>6.2</v>
      </c>
      <c r="L12" s="38">
        <f>K12/$J12</f>
        <v>0.20129870129870131</v>
      </c>
      <c r="M12" s="21">
        <v>24.6</v>
      </c>
      <c r="N12" s="41">
        <f>M12/$J12</f>
        <v>0.79870129870129869</v>
      </c>
      <c r="O12" s="23">
        <f>P12+R12</f>
        <v>5.5</v>
      </c>
      <c r="P12" s="21">
        <v>1</v>
      </c>
      <c r="Q12" s="38">
        <f>P12/$O12</f>
        <v>0.18181818181818182</v>
      </c>
      <c r="R12" s="21">
        <v>4.5</v>
      </c>
      <c r="S12" s="41">
        <f>R12/$O12</f>
        <v>0.81818181818181823</v>
      </c>
      <c r="T12" s="24">
        <v>34.9</v>
      </c>
      <c r="U12" s="22">
        <f>V12+AB12</f>
        <v>67.599999999999994</v>
      </c>
      <c r="V12" s="20">
        <f>X12+Z12</f>
        <v>30.8</v>
      </c>
      <c r="W12" s="38">
        <f>V12/$U12</f>
        <v>0.45562130177514798</v>
      </c>
      <c r="X12" s="20">
        <v>1.1000000000000001</v>
      </c>
      <c r="Y12" s="42">
        <f>X12/$V12</f>
        <v>3.5714285714285719E-2</v>
      </c>
      <c r="Z12" s="20">
        <v>29.7</v>
      </c>
      <c r="AA12" s="42">
        <f>Z12/$V12</f>
        <v>0.96428571428571419</v>
      </c>
      <c r="AB12" s="20">
        <v>36.799999999999997</v>
      </c>
      <c r="AC12" s="41">
        <f>AB12/$U12</f>
        <v>0.54437869822485208</v>
      </c>
      <c r="AD12" s="24">
        <v>0</v>
      </c>
      <c r="AE12" s="24">
        <v>0</v>
      </c>
      <c r="AF12" s="25">
        <v>2.7</v>
      </c>
      <c r="AG12" s="24">
        <v>0.1</v>
      </c>
      <c r="AH12" s="25">
        <v>4.4000000000000004</v>
      </c>
      <c r="AI12" s="25">
        <v>5.0999999999999996</v>
      </c>
      <c r="AJ12" s="80">
        <f>AI12+AH12+AG12+AF12+AE12+AD12+U12+T12+O12+J12+C12</f>
        <v>210.89999999999998</v>
      </c>
      <c r="AK12" s="58">
        <f>AI12+AH12+AG12+AF12+AE12+AD12+U12+T12+O12+J12+C12</f>
        <v>210.89999999999998</v>
      </c>
    </row>
    <row r="13" spans="1:37" s="3" customFormat="1" ht="24" customHeight="1" thickBot="1" x14ac:dyDescent="0.2">
      <c r="A13" s="26"/>
      <c r="B13" s="27" t="s">
        <v>22</v>
      </c>
      <c r="C13" s="49">
        <f>C12/$AJ12</f>
        <v>0.28354670459933617</v>
      </c>
      <c r="D13" s="76">
        <f t="shared" ref="D13" si="17">D12/$AJ12</f>
        <v>1.4224751066856332E-2</v>
      </c>
      <c r="E13" s="76"/>
      <c r="F13" s="76">
        <f t="shared" ref="F13" si="18">F12/$AJ12</f>
        <v>0.21621621621621626</v>
      </c>
      <c r="G13" s="76"/>
      <c r="H13" s="76">
        <f t="shared" ref="H13" si="19">H12/$AJ12</f>
        <v>5.3105737316263633E-2</v>
      </c>
      <c r="I13" s="77"/>
      <c r="J13" s="49">
        <f>J12/$AJ12</f>
        <v>0.146040777619725</v>
      </c>
      <c r="K13" s="76">
        <f t="shared" ref="K13" si="20">K12/$AJ12</f>
        <v>2.9397818871503088E-2</v>
      </c>
      <c r="L13" s="76"/>
      <c r="M13" s="76">
        <f t="shared" ref="M13" si="21">M12/$AJ12</f>
        <v>0.11664295874822192</v>
      </c>
      <c r="N13" s="77"/>
      <c r="O13" s="46">
        <f>O12/$AJ12</f>
        <v>2.6078710289236608E-2</v>
      </c>
      <c r="P13" s="76">
        <f t="shared" ref="P13" si="22">P12/$AJ12</f>
        <v>4.7415836889521104E-3</v>
      </c>
      <c r="Q13" s="76"/>
      <c r="R13" s="76">
        <f t="shared" ref="R13" si="23">R12/$AJ12</f>
        <v>2.1337126600284497E-2</v>
      </c>
      <c r="S13" s="77"/>
      <c r="T13" s="51">
        <f>T12/$AJ12</f>
        <v>0.16548127074442864</v>
      </c>
      <c r="U13" s="49">
        <f>U12/$AJ12</f>
        <v>0.32053105737316262</v>
      </c>
      <c r="V13" s="76">
        <f t="shared" ref="V13" si="24">V12/$AJ12</f>
        <v>0.146040777619725</v>
      </c>
      <c r="W13" s="76"/>
      <c r="X13" s="76">
        <f t="shared" ref="X13" si="25">X12/$AJ12</f>
        <v>5.2157420578473222E-3</v>
      </c>
      <c r="Y13" s="76"/>
      <c r="Z13" s="76">
        <f t="shared" ref="Z13" si="26">Z12/$AJ12</f>
        <v>0.14082503556187767</v>
      </c>
      <c r="AA13" s="76"/>
      <c r="AB13" s="76">
        <f t="shared" ref="AB13" si="27">AB12/$AJ12</f>
        <v>0.17449027975343764</v>
      </c>
      <c r="AC13" s="77"/>
      <c r="AD13" s="51">
        <f t="shared" ref="AD13:AI13" si="28">AD12/$AJ12</f>
        <v>0</v>
      </c>
      <c r="AE13" s="51">
        <f t="shared" si="28"/>
        <v>0</v>
      </c>
      <c r="AF13" s="51">
        <f t="shared" si="28"/>
        <v>1.28022759601707E-2</v>
      </c>
      <c r="AG13" s="51">
        <f t="shared" si="28"/>
        <v>4.7415836889521106E-4</v>
      </c>
      <c r="AH13" s="51">
        <f t="shared" si="28"/>
        <v>2.0862968231389289E-2</v>
      </c>
      <c r="AI13" s="51">
        <f t="shared" si="28"/>
        <v>2.4182076813655761E-2</v>
      </c>
      <c r="AJ13" s="81"/>
    </row>
    <row r="14" spans="1:37" s="3" customFormat="1" ht="24" customHeight="1" x14ac:dyDescent="0.15">
      <c r="A14" s="17" t="s">
        <v>20</v>
      </c>
      <c r="B14" s="18"/>
      <c r="C14" s="19">
        <f>D14+F14+H14</f>
        <v>53</v>
      </c>
      <c r="D14" s="21">
        <v>1.6</v>
      </c>
      <c r="E14" s="38">
        <f>D14/$C14</f>
        <v>3.0188679245283019E-2</v>
      </c>
      <c r="F14" s="21">
        <v>31.6</v>
      </c>
      <c r="G14" s="38">
        <f>F14/$C14</f>
        <v>0.5962264150943396</v>
      </c>
      <c r="H14" s="20">
        <v>19.8</v>
      </c>
      <c r="I14" s="41">
        <f>H14/$C14</f>
        <v>0.37358490566037739</v>
      </c>
      <c r="J14" s="22">
        <f>K14+M14</f>
        <v>51.3</v>
      </c>
      <c r="K14" s="20">
        <v>29.1</v>
      </c>
      <c r="L14" s="38">
        <f>K14/$J14</f>
        <v>0.56725146198830412</v>
      </c>
      <c r="M14" s="21">
        <v>22.2</v>
      </c>
      <c r="N14" s="41">
        <f>M14/$J14</f>
        <v>0.43274853801169594</v>
      </c>
      <c r="O14" s="23">
        <f>P14+R14</f>
        <v>7.8</v>
      </c>
      <c r="P14" s="21">
        <v>0</v>
      </c>
      <c r="Q14" s="38">
        <f>P14/$O14</f>
        <v>0</v>
      </c>
      <c r="R14" s="21">
        <v>7.8</v>
      </c>
      <c r="S14" s="41">
        <f>R14/$O14</f>
        <v>1</v>
      </c>
      <c r="T14" s="24">
        <v>33.4</v>
      </c>
      <c r="U14" s="22">
        <f>V14+AB14</f>
        <v>45.9</v>
      </c>
      <c r="V14" s="21">
        <f>X14+Z14</f>
        <v>40</v>
      </c>
      <c r="W14" s="38">
        <f>V14/$U14</f>
        <v>0.8714596949891068</v>
      </c>
      <c r="X14" s="21">
        <v>4</v>
      </c>
      <c r="Y14" s="42">
        <f>X14/$V14</f>
        <v>0.1</v>
      </c>
      <c r="Z14" s="21">
        <v>36</v>
      </c>
      <c r="AA14" s="42">
        <f>Z14/$V14</f>
        <v>0.9</v>
      </c>
      <c r="AB14" s="20">
        <v>5.9</v>
      </c>
      <c r="AC14" s="41">
        <f>AB14/$U14</f>
        <v>0.12854030501089325</v>
      </c>
      <c r="AD14" s="24">
        <v>2.2000000000000002</v>
      </c>
      <c r="AE14" s="24">
        <v>0</v>
      </c>
      <c r="AF14" s="25">
        <v>0.5</v>
      </c>
      <c r="AG14" s="24">
        <v>0</v>
      </c>
      <c r="AH14" s="25">
        <v>3.1</v>
      </c>
      <c r="AI14" s="24">
        <v>3</v>
      </c>
      <c r="AJ14" s="80">
        <f>AI14+AH14+AG14+AF14+AE14+AD14+U14+T14+O14+J14+C14</f>
        <v>200.2</v>
      </c>
      <c r="AK14" s="58">
        <f>AI14+AH14+AG14+AF14+AE14+AD14+U14+T14+O14+J14+C14</f>
        <v>200.2</v>
      </c>
    </row>
    <row r="15" spans="1:37" s="3" customFormat="1" ht="24" customHeight="1" thickBot="1" x14ac:dyDescent="0.2">
      <c r="A15" s="10"/>
      <c r="B15" s="9" t="s">
        <v>22</v>
      </c>
      <c r="C15" s="50">
        <f>C14/$AJ14</f>
        <v>0.26473526473526476</v>
      </c>
      <c r="D15" s="83">
        <f t="shared" ref="D15" si="29">D14/$AJ14</f>
        <v>7.9920079920079937E-3</v>
      </c>
      <c r="E15" s="83"/>
      <c r="F15" s="83">
        <f t="shared" ref="F15" si="30">F14/$AJ14</f>
        <v>0.15784215784215785</v>
      </c>
      <c r="G15" s="83"/>
      <c r="H15" s="83">
        <f t="shared" ref="H15" si="31">H14/$AJ14</f>
        <v>9.8901098901098911E-2</v>
      </c>
      <c r="I15" s="84"/>
      <c r="J15" s="50">
        <f>J14/$AJ14</f>
        <v>0.25624375624375623</v>
      </c>
      <c r="K15" s="83">
        <f t="shared" ref="K15" si="32">K14/$AJ14</f>
        <v>0.14535464535464537</v>
      </c>
      <c r="L15" s="83"/>
      <c r="M15" s="83">
        <f t="shared" ref="M15" si="33">M14/$AJ14</f>
        <v>0.1108891108891109</v>
      </c>
      <c r="N15" s="84"/>
      <c r="O15" s="47">
        <f>O14/$AJ14</f>
        <v>3.896103896103896E-2</v>
      </c>
      <c r="P15" s="83">
        <f t="shared" ref="P15" si="34">P14/$AJ14</f>
        <v>0</v>
      </c>
      <c r="Q15" s="83"/>
      <c r="R15" s="83">
        <f t="shared" ref="R15" si="35">R14/$AJ14</f>
        <v>3.896103896103896E-2</v>
      </c>
      <c r="S15" s="84"/>
      <c r="T15" s="52">
        <f>T14/$AJ14</f>
        <v>0.16683316683316685</v>
      </c>
      <c r="U15" s="50">
        <f>U14/$AJ14</f>
        <v>0.22927072927072928</v>
      </c>
      <c r="V15" s="83">
        <f t="shared" ref="V15" si="36">V14/$AJ14</f>
        <v>0.19980019980019981</v>
      </c>
      <c r="W15" s="83"/>
      <c r="X15" s="83">
        <f t="shared" ref="X15" si="37">X14/$AJ14</f>
        <v>1.998001998001998E-2</v>
      </c>
      <c r="Y15" s="83"/>
      <c r="Z15" s="83">
        <f t="shared" ref="Z15" si="38">Z14/$AJ14</f>
        <v>0.17982017982017984</v>
      </c>
      <c r="AA15" s="83"/>
      <c r="AB15" s="83">
        <f t="shared" ref="AB15" si="39">AB14/$AJ14</f>
        <v>2.9470529470529475E-2</v>
      </c>
      <c r="AC15" s="84"/>
      <c r="AD15" s="52">
        <f t="shared" ref="AD15:AI15" si="40">AD14/$AJ14</f>
        <v>1.098901098901099E-2</v>
      </c>
      <c r="AE15" s="52">
        <f t="shared" si="40"/>
        <v>0</v>
      </c>
      <c r="AF15" s="52">
        <f t="shared" si="40"/>
        <v>2.4975024975024975E-3</v>
      </c>
      <c r="AG15" s="52">
        <f t="shared" si="40"/>
        <v>0</v>
      </c>
      <c r="AH15" s="52">
        <f t="shared" si="40"/>
        <v>1.5484515484515486E-2</v>
      </c>
      <c r="AI15" s="52">
        <f t="shared" si="40"/>
        <v>1.4985014985014986E-2</v>
      </c>
      <c r="AJ15" s="82"/>
    </row>
    <row r="16" spans="1:37" s="3" customFormat="1" ht="24" customHeight="1" thickTop="1" x14ac:dyDescent="0.15">
      <c r="A16" s="30" t="s">
        <v>21</v>
      </c>
      <c r="B16" s="31"/>
      <c r="C16" s="32">
        <f>D16+F16+H16</f>
        <v>233.39999999999998</v>
      </c>
      <c r="D16" s="33">
        <f>D8+D10+D12+D14</f>
        <v>8.1</v>
      </c>
      <c r="E16" s="39">
        <f>D16/$C16</f>
        <v>3.4704370179948589E-2</v>
      </c>
      <c r="F16" s="33">
        <f>F8+F10+F12+F14</f>
        <v>141</v>
      </c>
      <c r="G16" s="39">
        <f>F16/$C16</f>
        <v>0.60411311053984584</v>
      </c>
      <c r="H16" s="33">
        <f>H8+H10+H12+H14</f>
        <v>84.3</v>
      </c>
      <c r="I16" s="40">
        <f>H16/$C16</f>
        <v>0.36118251928020567</v>
      </c>
      <c r="J16" s="34">
        <f>K16+M16</f>
        <v>202</v>
      </c>
      <c r="K16" s="33">
        <f>K8+K10+K12+K14</f>
        <v>78.2</v>
      </c>
      <c r="L16" s="39">
        <f>K16/$J16</f>
        <v>0.38712871287128714</v>
      </c>
      <c r="M16" s="33">
        <f>M8+M10+M12+M14</f>
        <v>123.8</v>
      </c>
      <c r="N16" s="40">
        <f>M16/$J16</f>
        <v>0.61287128712871286</v>
      </c>
      <c r="O16" s="35">
        <f>P16+R16</f>
        <v>36.700000000000003</v>
      </c>
      <c r="P16" s="33">
        <f>P8+P10+P12+P14</f>
        <v>9.1999999999999993</v>
      </c>
      <c r="Q16" s="39">
        <f>P16/$O16</f>
        <v>0.25068119891008173</v>
      </c>
      <c r="R16" s="33">
        <f>R8+R10+R12+R14</f>
        <v>27.5</v>
      </c>
      <c r="S16" s="40">
        <f>R16/$O16</f>
        <v>0.74931880108991822</v>
      </c>
      <c r="T16" s="36">
        <f>T8+T10+T12+T14</f>
        <v>100.5</v>
      </c>
      <c r="U16" s="34">
        <f>V16+AB16</f>
        <v>204.4</v>
      </c>
      <c r="V16" s="37">
        <f>X16+Z16</f>
        <v>131.9</v>
      </c>
      <c r="W16" s="39">
        <f>V16/$U16</f>
        <v>0.6453033268101761</v>
      </c>
      <c r="X16" s="33">
        <f>X8+X10+X12+X14</f>
        <v>8.9</v>
      </c>
      <c r="Y16" s="43">
        <f>X16/$V16</f>
        <v>6.747536012130402E-2</v>
      </c>
      <c r="Z16" s="33">
        <f>Z8+Z10+Z12+Z14</f>
        <v>123</v>
      </c>
      <c r="AA16" s="43">
        <f>Z16/$V16</f>
        <v>0.93252463987869594</v>
      </c>
      <c r="AB16" s="33">
        <f>AB8+AB10+AB12+AB14</f>
        <v>72.5</v>
      </c>
      <c r="AC16" s="40">
        <f>AB16/$U16</f>
        <v>0.35469667318982384</v>
      </c>
      <c r="AD16" s="36">
        <f t="shared" ref="AD16:AI16" si="41">AD8+AD10+AD12+AD14</f>
        <v>2.2000000000000002</v>
      </c>
      <c r="AE16" s="36">
        <f t="shared" si="41"/>
        <v>0.2</v>
      </c>
      <c r="AF16" s="36">
        <f t="shared" si="41"/>
        <v>5.0999999999999996</v>
      </c>
      <c r="AG16" s="36">
        <f t="shared" si="41"/>
        <v>0.30000000000000004</v>
      </c>
      <c r="AH16" s="36">
        <f t="shared" si="41"/>
        <v>12.5</v>
      </c>
      <c r="AI16" s="36">
        <f t="shared" si="41"/>
        <v>14</v>
      </c>
      <c r="AJ16" s="85">
        <f>AI16+AH16+AG16+AF16+AE16+AD16+U16+T16+O16+J16+C16</f>
        <v>811.30000000000007</v>
      </c>
      <c r="AK16" s="58"/>
    </row>
    <row r="17" spans="1:37" s="3" customFormat="1" ht="24" customHeight="1" thickBot="1" x14ac:dyDescent="0.2">
      <c r="A17" s="26"/>
      <c r="B17" s="27" t="s">
        <v>22</v>
      </c>
      <c r="C17" s="49">
        <f>C16/$AJ16</f>
        <v>0.28768642918772336</v>
      </c>
      <c r="D17" s="76">
        <f t="shared" ref="D17" si="42">D16/$AJ16</f>
        <v>9.9839763342783171E-3</v>
      </c>
      <c r="E17" s="76"/>
      <c r="F17" s="76">
        <f t="shared" ref="F17" si="43">F16/$AJ16</f>
        <v>0.17379514359669665</v>
      </c>
      <c r="G17" s="76"/>
      <c r="H17" s="76">
        <f t="shared" ref="H17" si="44">H16/$AJ16</f>
        <v>0.10390730925674842</v>
      </c>
      <c r="I17" s="77"/>
      <c r="J17" s="49">
        <f>J16/$AJ16</f>
        <v>0.24898311352150868</v>
      </c>
      <c r="K17" s="76">
        <f t="shared" ref="K17" si="45">K16/$AJ16</f>
        <v>9.6388512264267215E-2</v>
      </c>
      <c r="L17" s="76"/>
      <c r="M17" s="76">
        <f t="shared" ref="M17" si="46">M16/$AJ16</f>
        <v>0.15259460125724145</v>
      </c>
      <c r="N17" s="77"/>
      <c r="O17" s="46">
        <f>O16/$AJ16</f>
        <v>4.5236040921977076E-2</v>
      </c>
      <c r="P17" s="76">
        <f t="shared" ref="P17" si="47">P16/$AJ16</f>
        <v>1.1339824972266731E-2</v>
      </c>
      <c r="Q17" s="76"/>
      <c r="R17" s="76">
        <f t="shared" ref="R17" si="48">R16/$AJ16</f>
        <v>3.3896215949710339E-2</v>
      </c>
      <c r="S17" s="77"/>
      <c r="T17" s="51">
        <f>T16/$AJ16</f>
        <v>0.12387526192530506</v>
      </c>
      <c r="U17" s="49">
        <f>U16/$AJ16</f>
        <v>0.25194132873166519</v>
      </c>
      <c r="V17" s="76">
        <f t="shared" ref="V17" si="49">V16/$AJ16</f>
        <v>0.16257857759151978</v>
      </c>
      <c r="W17" s="76"/>
      <c r="X17" s="76">
        <f t="shared" ref="X17" si="50">X16/$AJ16</f>
        <v>1.0970048070997164E-2</v>
      </c>
      <c r="Y17" s="76"/>
      <c r="Z17" s="76">
        <f t="shared" ref="Z17" si="51">Z16/$AJ16</f>
        <v>0.15160852952052262</v>
      </c>
      <c r="AA17" s="76"/>
      <c r="AB17" s="76">
        <f t="shared" ref="AB17" si="52">AB16/$AJ16</f>
        <v>8.9362751140145441E-2</v>
      </c>
      <c r="AC17" s="77"/>
      <c r="AD17" s="51">
        <f t="shared" ref="AD17:AI17" si="53">AD16/$AJ16</f>
        <v>2.7116972759768272E-3</v>
      </c>
      <c r="AE17" s="51">
        <f t="shared" si="53"/>
        <v>2.4651793417971159E-4</v>
      </c>
      <c r="AF17" s="51">
        <f t="shared" si="53"/>
        <v>6.2862073215826444E-3</v>
      </c>
      <c r="AG17" s="51">
        <f t="shared" si="53"/>
        <v>3.6977690126956738E-4</v>
      </c>
      <c r="AH17" s="51">
        <f t="shared" si="53"/>
        <v>1.5407370886231972E-2</v>
      </c>
      <c r="AI17" s="51">
        <f t="shared" si="53"/>
        <v>1.7256255392579807E-2</v>
      </c>
      <c r="AJ17" s="81"/>
    </row>
    <row r="18" spans="1:37" ht="24" customHeight="1" x14ac:dyDescent="0.15"/>
    <row r="19" spans="1:37" ht="24" customHeight="1" thickBot="1" x14ac:dyDescent="0.2">
      <c r="A19" s="56" t="s">
        <v>28</v>
      </c>
    </row>
    <row r="20" spans="1:37" ht="24" customHeight="1" x14ac:dyDescent="0.15">
      <c r="A20" s="28"/>
      <c r="B20" s="29" t="s">
        <v>23</v>
      </c>
      <c r="C20" s="62" t="s">
        <v>1</v>
      </c>
      <c r="D20" s="63"/>
      <c r="E20" s="63"/>
      <c r="F20" s="63"/>
      <c r="G20" s="63"/>
      <c r="H20" s="63"/>
      <c r="I20" s="64"/>
      <c r="J20" s="62" t="s">
        <v>2</v>
      </c>
      <c r="K20" s="63"/>
      <c r="L20" s="63"/>
      <c r="M20" s="63"/>
      <c r="N20" s="64"/>
      <c r="O20" s="62" t="s">
        <v>5</v>
      </c>
      <c r="P20" s="63"/>
      <c r="Q20" s="63"/>
      <c r="R20" s="63"/>
      <c r="S20" s="64"/>
      <c r="T20" s="66" t="s">
        <v>6</v>
      </c>
      <c r="U20" s="62" t="s">
        <v>7</v>
      </c>
      <c r="V20" s="63"/>
      <c r="W20" s="63"/>
      <c r="X20" s="63"/>
      <c r="Y20" s="63"/>
      <c r="Z20" s="63"/>
      <c r="AA20" s="63"/>
      <c r="AB20" s="63"/>
      <c r="AC20" s="64"/>
      <c r="AD20" s="86" t="s">
        <v>10</v>
      </c>
      <c r="AE20" s="66" t="s">
        <v>11</v>
      </c>
      <c r="AF20" s="66" t="s">
        <v>12</v>
      </c>
      <c r="AG20" s="66" t="s">
        <v>13</v>
      </c>
      <c r="AH20" s="66" t="s">
        <v>14</v>
      </c>
      <c r="AI20" s="66" t="s">
        <v>15</v>
      </c>
      <c r="AJ20" s="68"/>
    </row>
    <row r="21" spans="1:37" ht="24" customHeight="1" x14ac:dyDescent="0.15">
      <c r="A21" s="7"/>
      <c r="B21" s="8" t="s">
        <v>24</v>
      </c>
      <c r="C21" s="7"/>
      <c r="D21" s="70" t="s">
        <v>30</v>
      </c>
      <c r="E21" s="70"/>
      <c r="F21" s="70" t="s">
        <v>16</v>
      </c>
      <c r="G21" s="70"/>
      <c r="H21" s="70" t="s">
        <v>17</v>
      </c>
      <c r="I21" s="72"/>
      <c r="J21" s="7"/>
      <c r="K21" s="73" t="s">
        <v>3</v>
      </c>
      <c r="L21" s="73"/>
      <c r="M21" s="73" t="s">
        <v>4</v>
      </c>
      <c r="N21" s="75"/>
      <c r="O21" s="7"/>
      <c r="P21" s="73" t="s">
        <v>3</v>
      </c>
      <c r="Q21" s="73"/>
      <c r="R21" s="73" t="s">
        <v>4</v>
      </c>
      <c r="S21" s="75"/>
      <c r="T21" s="67"/>
      <c r="U21" s="7"/>
      <c r="V21" s="71" t="s">
        <v>8</v>
      </c>
      <c r="W21" s="71"/>
      <c r="X21" s="70"/>
      <c r="Y21" s="70"/>
      <c r="Z21" s="70"/>
      <c r="AA21" s="70"/>
      <c r="AB21" s="70" t="s">
        <v>9</v>
      </c>
      <c r="AC21" s="72"/>
      <c r="AD21" s="87"/>
      <c r="AE21" s="67"/>
      <c r="AF21" s="67"/>
      <c r="AG21" s="67"/>
      <c r="AH21" s="67"/>
      <c r="AI21" s="67"/>
      <c r="AJ21" s="69"/>
    </row>
    <row r="22" spans="1:37" ht="24" customHeight="1" x14ac:dyDescent="0.15">
      <c r="A22" s="7"/>
      <c r="B22" s="8" t="s">
        <v>25</v>
      </c>
      <c r="C22" s="7"/>
      <c r="D22" s="71"/>
      <c r="E22" s="70"/>
      <c r="F22" s="71"/>
      <c r="G22" s="70"/>
      <c r="H22" s="71"/>
      <c r="I22" s="72"/>
      <c r="J22" s="7"/>
      <c r="K22" s="74"/>
      <c r="L22" s="73"/>
      <c r="M22" s="74"/>
      <c r="N22" s="75"/>
      <c r="O22" s="7"/>
      <c r="P22" s="74"/>
      <c r="Q22" s="73"/>
      <c r="R22" s="74"/>
      <c r="S22" s="75"/>
      <c r="T22" s="67"/>
      <c r="U22" s="7"/>
      <c r="V22" s="78"/>
      <c r="W22" s="79"/>
      <c r="X22" s="74" t="s">
        <v>3</v>
      </c>
      <c r="Y22" s="73"/>
      <c r="Z22" s="74" t="s">
        <v>4</v>
      </c>
      <c r="AA22" s="73"/>
      <c r="AB22" s="71"/>
      <c r="AC22" s="72"/>
      <c r="AD22" s="87"/>
      <c r="AE22" s="67"/>
      <c r="AF22" s="67"/>
      <c r="AG22" s="67"/>
      <c r="AH22" s="67"/>
      <c r="AI22" s="67"/>
      <c r="AJ22" s="69"/>
    </row>
    <row r="23" spans="1:37" s="3" customFormat="1" ht="24" customHeight="1" thickBot="1" x14ac:dyDescent="0.2">
      <c r="A23" s="10"/>
      <c r="B23" s="9"/>
      <c r="C23" s="10"/>
      <c r="D23" s="1"/>
      <c r="E23" s="11" t="s">
        <v>26</v>
      </c>
      <c r="F23" s="1"/>
      <c r="G23" s="11" t="s">
        <v>26</v>
      </c>
      <c r="H23" s="1"/>
      <c r="I23" s="12" t="s">
        <v>26</v>
      </c>
      <c r="J23" s="10"/>
      <c r="K23" s="2"/>
      <c r="L23" s="11" t="s">
        <v>26</v>
      </c>
      <c r="M23" s="2"/>
      <c r="N23" s="12" t="s">
        <v>26</v>
      </c>
      <c r="O23" s="10"/>
      <c r="P23" s="2"/>
      <c r="Q23" s="11" t="s">
        <v>26</v>
      </c>
      <c r="R23" s="2"/>
      <c r="S23" s="12" t="s">
        <v>26</v>
      </c>
      <c r="T23" s="67"/>
      <c r="U23" s="10"/>
      <c r="V23" s="1"/>
      <c r="W23" s="11" t="s">
        <v>26</v>
      </c>
      <c r="X23" s="14"/>
      <c r="Y23" s="15" t="s">
        <v>27</v>
      </c>
      <c r="Z23" s="14"/>
      <c r="AA23" s="15" t="s">
        <v>27</v>
      </c>
      <c r="AB23" s="16"/>
      <c r="AC23" s="12" t="s">
        <v>26</v>
      </c>
      <c r="AD23" s="87"/>
      <c r="AE23" s="67"/>
      <c r="AF23" s="67"/>
      <c r="AG23" s="67"/>
      <c r="AH23" s="67"/>
      <c r="AI23" s="67"/>
      <c r="AJ23" s="69"/>
    </row>
    <row r="24" spans="1:37" s="3" customFormat="1" ht="24" customHeight="1" x14ac:dyDescent="0.15">
      <c r="A24" s="17" t="s">
        <v>0</v>
      </c>
      <c r="B24" s="18"/>
      <c r="C24" s="19">
        <f>D24+F24+H24</f>
        <v>35.299999999999997</v>
      </c>
      <c r="D24" s="21">
        <v>3</v>
      </c>
      <c r="E24" s="38">
        <f>D24/$C24</f>
        <v>8.4985835694050993E-2</v>
      </c>
      <c r="F24" s="21">
        <v>12.1</v>
      </c>
      <c r="G24" s="38">
        <f>F24/$C24</f>
        <v>0.34277620396600567</v>
      </c>
      <c r="H24" s="20">
        <v>20.2</v>
      </c>
      <c r="I24" s="41">
        <f>H24/$C24</f>
        <v>0.57223796033994334</v>
      </c>
      <c r="J24" s="22">
        <f>K24+M24</f>
        <v>69.5</v>
      </c>
      <c r="K24" s="20">
        <v>28.9</v>
      </c>
      <c r="L24" s="38">
        <f>K24/$J24</f>
        <v>0.4158273381294964</v>
      </c>
      <c r="M24" s="21">
        <v>40.6</v>
      </c>
      <c r="N24" s="41">
        <f>M24/$J24</f>
        <v>0.58417266187050365</v>
      </c>
      <c r="O24" s="48">
        <f>P24+R24</f>
        <v>5</v>
      </c>
      <c r="P24" s="21">
        <v>5</v>
      </c>
      <c r="Q24" s="38">
        <f>P24/$O24</f>
        <v>1</v>
      </c>
      <c r="R24" s="21">
        <v>0</v>
      </c>
      <c r="S24" s="41">
        <f>R24/$O24</f>
        <v>0</v>
      </c>
      <c r="T24" s="24">
        <v>14</v>
      </c>
      <c r="U24" s="22">
        <f>V24+AB24</f>
        <v>68.099999999999994</v>
      </c>
      <c r="V24" s="20">
        <f>X24+Z24</f>
        <v>37.200000000000003</v>
      </c>
      <c r="W24" s="38">
        <f>V24/$U24</f>
        <v>0.54625550660792965</v>
      </c>
      <c r="X24" s="20">
        <v>4.7</v>
      </c>
      <c r="Y24" s="42">
        <f>X24/$V24</f>
        <v>0.12634408602150538</v>
      </c>
      <c r="Z24" s="20">
        <v>32.5</v>
      </c>
      <c r="AA24" s="42">
        <f>Z24/$V24</f>
        <v>0.87365591397849451</v>
      </c>
      <c r="AB24" s="20">
        <v>30.9</v>
      </c>
      <c r="AC24" s="41">
        <f>AB24/$U24</f>
        <v>0.45374449339207051</v>
      </c>
      <c r="AD24" s="44">
        <v>0</v>
      </c>
      <c r="AE24" s="24">
        <v>0</v>
      </c>
      <c r="AF24" s="25">
        <v>6.5</v>
      </c>
      <c r="AG24" s="25">
        <v>1.7</v>
      </c>
      <c r="AH24" s="25">
        <v>1.5</v>
      </c>
      <c r="AI24" s="25">
        <v>1.6</v>
      </c>
      <c r="AJ24" s="80">
        <f>AI24+AH24+AG24+AF24+AE24+AD24+U24+T24+O24+J24+C24</f>
        <v>203.2</v>
      </c>
      <c r="AK24" s="58">
        <f>AI24+AH24+AG24+AF24+AE24+AD24+U24+T24+O24+J24+C24</f>
        <v>203.2</v>
      </c>
    </row>
    <row r="25" spans="1:37" s="3" customFormat="1" ht="24" customHeight="1" thickBot="1" x14ac:dyDescent="0.2">
      <c r="A25" s="26"/>
      <c r="B25" s="27" t="s">
        <v>22</v>
      </c>
      <c r="C25" s="49">
        <f>C24/$AJ24</f>
        <v>0.17372047244094488</v>
      </c>
      <c r="D25" s="76">
        <f t="shared" ref="D25" si="54">D24/$AJ24</f>
        <v>1.4763779527559057E-2</v>
      </c>
      <c r="E25" s="76"/>
      <c r="F25" s="76">
        <f t="shared" ref="F25" si="55">F24/$AJ24</f>
        <v>5.9547244094488187E-2</v>
      </c>
      <c r="G25" s="76"/>
      <c r="H25" s="76">
        <f t="shared" ref="H25" si="56">H24/$AJ24</f>
        <v>9.9409448818897642E-2</v>
      </c>
      <c r="I25" s="77"/>
      <c r="J25" s="49">
        <f>J24/$AJ24</f>
        <v>0.34202755905511811</v>
      </c>
      <c r="K25" s="76">
        <f t="shared" ref="K25" si="57">K24/$AJ24</f>
        <v>0.14222440944881889</v>
      </c>
      <c r="L25" s="76"/>
      <c r="M25" s="76">
        <f t="shared" ref="M25" si="58">M24/$AJ24</f>
        <v>0.19980314960629922</v>
      </c>
      <c r="N25" s="77"/>
      <c r="O25" s="49">
        <f>O24/$AJ24</f>
        <v>2.4606299212598427E-2</v>
      </c>
      <c r="P25" s="76">
        <f t="shared" ref="P25" si="59">P24/$AJ24</f>
        <v>2.4606299212598427E-2</v>
      </c>
      <c r="Q25" s="76"/>
      <c r="R25" s="76">
        <f t="shared" ref="R25" si="60">R24/$AJ24</f>
        <v>0</v>
      </c>
      <c r="S25" s="77"/>
      <c r="T25" s="51">
        <f>T24/$AJ24</f>
        <v>6.8897637795275593E-2</v>
      </c>
      <c r="U25" s="49">
        <f>U24/$AJ24</f>
        <v>0.33513779527559057</v>
      </c>
      <c r="V25" s="76">
        <f t="shared" ref="V25" si="61">V24/$AJ24</f>
        <v>0.18307086614173232</v>
      </c>
      <c r="W25" s="76"/>
      <c r="X25" s="76">
        <f t="shared" ref="X25" si="62">X24/$AJ24</f>
        <v>2.312992125984252E-2</v>
      </c>
      <c r="Y25" s="76"/>
      <c r="Z25" s="76">
        <f t="shared" ref="Z25" si="63">Z24/$AJ24</f>
        <v>0.15994094488188978</v>
      </c>
      <c r="AA25" s="76"/>
      <c r="AB25" s="76">
        <f t="shared" ref="AB25" si="64">AB24/$AJ24</f>
        <v>0.15206692913385828</v>
      </c>
      <c r="AC25" s="77"/>
      <c r="AD25" s="53">
        <f t="shared" ref="AD25:AI25" si="65">AD24/$AJ24</f>
        <v>0</v>
      </c>
      <c r="AE25" s="51">
        <f t="shared" si="65"/>
        <v>0</v>
      </c>
      <c r="AF25" s="51">
        <f t="shared" si="65"/>
        <v>3.1988188976377951E-2</v>
      </c>
      <c r="AG25" s="51">
        <f t="shared" si="65"/>
        <v>8.3661417322834653E-3</v>
      </c>
      <c r="AH25" s="51">
        <f t="shared" si="65"/>
        <v>7.3818897637795283E-3</v>
      </c>
      <c r="AI25" s="51">
        <f t="shared" si="65"/>
        <v>7.8740157480314977E-3</v>
      </c>
      <c r="AJ25" s="81"/>
    </row>
    <row r="26" spans="1:37" s="3" customFormat="1" ht="24" customHeight="1" x14ac:dyDescent="0.15">
      <c r="A26" s="17" t="s">
        <v>18</v>
      </c>
      <c r="B26" s="18"/>
      <c r="C26" s="19">
        <f>D26+F26+H26</f>
        <v>18.100000000000001</v>
      </c>
      <c r="D26" s="21">
        <v>2.6</v>
      </c>
      <c r="E26" s="38">
        <f>D26/$C26</f>
        <v>0.143646408839779</v>
      </c>
      <c r="F26" s="21">
        <v>6.3</v>
      </c>
      <c r="G26" s="38">
        <f>F26/$C26</f>
        <v>0.34806629834254138</v>
      </c>
      <c r="H26" s="20">
        <v>9.1999999999999993</v>
      </c>
      <c r="I26" s="41">
        <f>H26/$C26</f>
        <v>0.50828729281767948</v>
      </c>
      <c r="J26" s="48">
        <f>K26+M26</f>
        <v>35</v>
      </c>
      <c r="K26" s="21">
        <v>17</v>
      </c>
      <c r="L26" s="38">
        <f>K26/$J26</f>
        <v>0.48571428571428571</v>
      </c>
      <c r="M26" s="21">
        <v>18</v>
      </c>
      <c r="N26" s="41">
        <f>M26/$J26</f>
        <v>0.51428571428571423</v>
      </c>
      <c r="O26" s="48">
        <f>P26+R26</f>
        <v>16</v>
      </c>
      <c r="P26" s="21">
        <v>9.1</v>
      </c>
      <c r="Q26" s="38">
        <f>P26/$O26</f>
        <v>0.56874999999999998</v>
      </c>
      <c r="R26" s="21">
        <v>6.9</v>
      </c>
      <c r="S26" s="41">
        <f>R26/$O26</f>
        <v>0.43125000000000002</v>
      </c>
      <c r="T26" s="24">
        <v>0.2</v>
      </c>
      <c r="U26" s="22">
        <f>V26+AB26</f>
        <v>141.69999999999999</v>
      </c>
      <c r="V26" s="21">
        <f>X26+Z26</f>
        <v>16</v>
      </c>
      <c r="W26" s="38">
        <f>V26/$U26</f>
        <v>0.11291460832745237</v>
      </c>
      <c r="X26" s="21">
        <v>1</v>
      </c>
      <c r="Y26" s="42">
        <f>X26/$V26</f>
        <v>6.25E-2</v>
      </c>
      <c r="Z26" s="21">
        <v>15</v>
      </c>
      <c r="AA26" s="42">
        <f>Z26/$V26</f>
        <v>0.9375</v>
      </c>
      <c r="AB26" s="20">
        <v>125.7</v>
      </c>
      <c r="AC26" s="41">
        <f>AB26/$U26</f>
        <v>0.88708539167254774</v>
      </c>
      <c r="AD26" s="44">
        <v>0</v>
      </c>
      <c r="AE26" s="24">
        <v>0</v>
      </c>
      <c r="AF26" s="25">
        <v>0</v>
      </c>
      <c r="AG26" s="24">
        <v>0</v>
      </c>
      <c r="AH26" s="25">
        <v>3.4</v>
      </c>
      <c r="AI26" s="25">
        <v>2.2999999999999998</v>
      </c>
      <c r="AJ26" s="80">
        <f>AI26+AH26+AG26+AF26+AE26+AD26+U26+T26+O26+J26+C26</f>
        <v>216.69999999999996</v>
      </c>
      <c r="AK26" s="58">
        <f>AI26+AH26+AG26+AF26+AE26+AD26+U26+T26+O26+J26+C26</f>
        <v>216.69999999999996</v>
      </c>
    </row>
    <row r="27" spans="1:37" s="3" customFormat="1" ht="24" customHeight="1" thickBot="1" x14ac:dyDescent="0.2">
      <c r="A27" s="26"/>
      <c r="B27" s="27" t="s">
        <v>22</v>
      </c>
      <c r="C27" s="49">
        <f>C26/$AJ26</f>
        <v>8.3525611444393189E-2</v>
      </c>
      <c r="D27" s="76">
        <f t="shared" ref="D27" si="66">D26/$AJ26</f>
        <v>1.1998154130133828E-2</v>
      </c>
      <c r="E27" s="76"/>
      <c r="F27" s="76">
        <f t="shared" ref="F27" si="67">F26/$AJ26</f>
        <v>2.9072450392247352E-2</v>
      </c>
      <c r="G27" s="76"/>
      <c r="H27" s="76">
        <f t="shared" ref="H27" si="68">H26/$AJ26</f>
        <v>4.2455006922012005E-2</v>
      </c>
      <c r="I27" s="77"/>
      <c r="J27" s="49">
        <f>J26/$AJ26</f>
        <v>0.16151361329026306</v>
      </c>
      <c r="K27" s="76">
        <f t="shared" ref="K27" si="69">K26/$AJ26</f>
        <v>7.8449469312413492E-2</v>
      </c>
      <c r="L27" s="76"/>
      <c r="M27" s="76">
        <f t="shared" ref="M27" si="70">M26/$AJ26</f>
        <v>8.3064143977849572E-2</v>
      </c>
      <c r="N27" s="77"/>
      <c r="O27" s="49">
        <f>O26/$AJ26</f>
        <v>7.3834794646977397E-2</v>
      </c>
      <c r="P27" s="76">
        <f t="shared" ref="P27" si="71">P26/$AJ26</f>
        <v>4.1993539455468396E-2</v>
      </c>
      <c r="Q27" s="76"/>
      <c r="R27" s="76">
        <f t="shared" ref="R27" si="72">R26/$AJ26</f>
        <v>3.1841255191509009E-2</v>
      </c>
      <c r="S27" s="77"/>
      <c r="T27" s="51">
        <f>T26/$AJ26</f>
        <v>9.2293493308721756E-4</v>
      </c>
      <c r="U27" s="49">
        <f>U26/$AJ26</f>
        <v>0.65389940009229353</v>
      </c>
      <c r="V27" s="76">
        <f t="shared" ref="V27" si="73">V26/$AJ26</f>
        <v>7.3834794646977397E-2</v>
      </c>
      <c r="W27" s="76"/>
      <c r="X27" s="76">
        <f t="shared" ref="X27" si="74">X26/$AJ26</f>
        <v>4.6146746654360873E-3</v>
      </c>
      <c r="Y27" s="76"/>
      <c r="Z27" s="76">
        <f t="shared" ref="Z27" si="75">Z26/$AJ26</f>
        <v>6.9220119981541317E-2</v>
      </c>
      <c r="AA27" s="76"/>
      <c r="AB27" s="76">
        <f t="shared" ref="AB27" si="76">AB26/$AJ26</f>
        <v>0.58006460544531624</v>
      </c>
      <c r="AC27" s="77"/>
      <c r="AD27" s="53">
        <f t="shared" ref="AD27:AI27" si="77">AD26/$AJ26</f>
        <v>0</v>
      </c>
      <c r="AE27" s="51">
        <f t="shared" si="77"/>
        <v>0</v>
      </c>
      <c r="AF27" s="51">
        <f t="shared" si="77"/>
        <v>0</v>
      </c>
      <c r="AG27" s="51">
        <f t="shared" si="77"/>
        <v>0</v>
      </c>
      <c r="AH27" s="51">
        <f t="shared" si="77"/>
        <v>1.5689893862482696E-2</v>
      </c>
      <c r="AI27" s="51">
        <f t="shared" si="77"/>
        <v>1.0613751730503001E-2</v>
      </c>
      <c r="AJ27" s="81"/>
    </row>
    <row r="28" spans="1:37" s="3" customFormat="1" ht="24" customHeight="1" x14ac:dyDescent="0.15">
      <c r="A28" s="17" t="s">
        <v>19</v>
      </c>
      <c r="B28" s="18"/>
      <c r="C28" s="19">
        <f>D28+F28+H28</f>
        <v>38.6</v>
      </c>
      <c r="D28" s="21">
        <v>2.5</v>
      </c>
      <c r="E28" s="38">
        <f>D28/$C28</f>
        <v>6.4766839378238336E-2</v>
      </c>
      <c r="F28" s="21">
        <v>13</v>
      </c>
      <c r="G28" s="38">
        <f>F28/$C28</f>
        <v>0.33678756476683935</v>
      </c>
      <c r="H28" s="20">
        <v>23.1</v>
      </c>
      <c r="I28" s="41">
        <f>H28/$C28</f>
        <v>0.5984455958549223</v>
      </c>
      <c r="J28" s="22">
        <f>K28+M28</f>
        <v>103.5</v>
      </c>
      <c r="K28" s="20">
        <v>50</v>
      </c>
      <c r="L28" s="38">
        <f>K28/$J28</f>
        <v>0.48309178743961351</v>
      </c>
      <c r="M28" s="21">
        <v>53.5</v>
      </c>
      <c r="N28" s="41">
        <f>M28/$J28</f>
        <v>0.51690821256038644</v>
      </c>
      <c r="O28" s="22">
        <f>P28+R28</f>
        <v>3.1</v>
      </c>
      <c r="P28" s="21">
        <v>0</v>
      </c>
      <c r="Q28" s="38">
        <f>P28/$O28</f>
        <v>0</v>
      </c>
      <c r="R28" s="21">
        <v>3.1</v>
      </c>
      <c r="S28" s="41">
        <f>R28/$O28</f>
        <v>1</v>
      </c>
      <c r="T28" s="24">
        <v>4.0999999999999996</v>
      </c>
      <c r="U28" s="22">
        <f>V28+AB28</f>
        <v>44.9</v>
      </c>
      <c r="V28" s="20">
        <f>X28+Z28</f>
        <v>37.9</v>
      </c>
      <c r="W28" s="38">
        <f>V28/$U28</f>
        <v>0.84409799554565701</v>
      </c>
      <c r="X28" s="21">
        <v>7</v>
      </c>
      <c r="Y28" s="42">
        <f>X28/$V28</f>
        <v>0.18469656992084432</v>
      </c>
      <c r="Z28" s="20">
        <v>30.9</v>
      </c>
      <c r="AA28" s="42">
        <f>Z28/$V28</f>
        <v>0.81530343007915562</v>
      </c>
      <c r="AB28" s="21">
        <v>7</v>
      </c>
      <c r="AC28" s="41">
        <f>AB28/$U28</f>
        <v>0.15590200445434299</v>
      </c>
      <c r="AD28" s="44">
        <v>0</v>
      </c>
      <c r="AE28" s="24">
        <v>0</v>
      </c>
      <c r="AF28" s="25">
        <v>8.9</v>
      </c>
      <c r="AG28" s="24">
        <v>0</v>
      </c>
      <c r="AH28" s="25">
        <v>3.5</v>
      </c>
      <c r="AI28" s="24">
        <v>4</v>
      </c>
      <c r="AJ28" s="80">
        <f>AI28+AH28+AG28+AF28+AE28+AD28+U28+T28+O28+J28+C28</f>
        <v>210.6</v>
      </c>
      <c r="AK28" s="58">
        <f>AI28+AH28+AG28+AF28+AE28+AD28+U28+T28+O28+J28+C28</f>
        <v>210.6</v>
      </c>
    </row>
    <row r="29" spans="1:37" s="3" customFormat="1" ht="24" customHeight="1" thickBot="1" x14ac:dyDescent="0.2">
      <c r="A29" s="26"/>
      <c r="B29" s="27" t="s">
        <v>22</v>
      </c>
      <c r="C29" s="49">
        <f>C28/$AJ28</f>
        <v>0.18328584995251662</v>
      </c>
      <c r="D29" s="76">
        <f t="shared" ref="D29" si="78">D28/$AJ28</f>
        <v>1.1870845204178538E-2</v>
      </c>
      <c r="E29" s="76"/>
      <c r="F29" s="76">
        <f t="shared" ref="F29" si="79">F28/$AJ28</f>
        <v>6.1728395061728399E-2</v>
      </c>
      <c r="G29" s="76"/>
      <c r="H29" s="76">
        <f t="shared" ref="H29" si="80">H28/$AJ28</f>
        <v>0.10968660968660969</v>
      </c>
      <c r="I29" s="77"/>
      <c r="J29" s="49">
        <f>J28/$AJ28</f>
        <v>0.49145299145299148</v>
      </c>
      <c r="K29" s="76">
        <f t="shared" ref="K29" si="81">K28/$AJ28</f>
        <v>0.23741690408357075</v>
      </c>
      <c r="L29" s="76"/>
      <c r="M29" s="76">
        <f t="shared" ref="M29" si="82">M28/$AJ28</f>
        <v>0.25403608736942068</v>
      </c>
      <c r="N29" s="77"/>
      <c r="O29" s="49">
        <f>O28/$AJ28</f>
        <v>1.4719848053181387E-2</v>
      </c>
      <c r="P29" s="76">
        <f t="shared" ref="P29" si="83">P28/$AJ28</f>
        <v>0</v>
      </c>
      <c r="Q29" s="76"/>
      <c r="R29" s="76">
        <f t="shared" ref="R29" si="84">R28/$AJ28</f>
        <v>1.4719848053181387E-2</v>
      </c>
      <c r="S29" s="77"/>
      <c r="T29" s="51">
        <f>T28/$AJ28</f>
        <v>1.9468186134852801E-2</v>
      </c>
      <c r="U29" s="49">
        <f>U28/$AJ28</f>
        <v>0.21320037986704654</v>
      </c>
      <c r="V29" s="76">
        <f t="shared" ref="V29" si="85">V28/$AJ28</f>
        <v>0.17996201329534664</v>
      </c>
      <c r="W29" s="76"/>
      <c r="X29" s="76">
        <f t="shared" ref="X29" si="86">X28/$AJ28</f>
        <v>3.3238366571699908E-2</v>
      </c>
      <c r="Y29" s="76"/>
      <c r="Z29" s="76">
        <f t="shared" ref="Z29" si="87">Z28/$AJ28</f>
        <v>0.14672364672364671</v>
      </c>
      <c r="AA29" s="76"/>
      <c r="AB29" s="76">
        <f t="shared" ref="AB29" si="88">AB28/$AJ28</f>
        <v>3.3238366571699908E-2</v>
      </c>
      <c r="AC29" s="77"/>
      <c r="AD29" s="53">
        <f t="shared" ref="AD29:AI29" si="89">AD28/$AJ28</f>
        <v>0</v>
      </c>
      <c r="AE29" s="51">
        <f t="shared" si="89"/>
        <v>0</v>
      </c>
      <c r="AF29" s="51">
        <f t="shared" si="89"/>
        <v>4.2260208926875598E-2</v>
      </c>
      <c r="AG29" s="51">
        <f t="shared" si="89"/>
        <v>0</v>
      </c>
      <c r="AH29" s="51">
        <f t="shared" si="89"/>
        <v>1.6619183285849954E-2</v>
      </c>
      <c r="AI29" s="51">
        <f t="shared" si="89"/>
        <v>1.8993352326685659E-2</v>
      </c>
      <c r="AJ29" s="81"/>
    </row>
    <row r="30" spans="1:37" s="3" customFormat="1" ht="24" customHeight="1" x14ac:dyDescent="0.15">
      <c r="A30" s="17" t="s">
        <v>20</v>
      </c>
      <c r="B30" s="18"/>
      <c r="C30" s="19">
        <f>D30+F30+H30</f>
        <v>69.7</v>
      </c>
      <c r="D30" s="21">
        <v>0.6</v>
      </c>
      <c r="E30" s="38">
        <f>D30/$C30</f>
        <v>8.60832137733142E-3</v>
      </c>
      <c r="F30" s="21">
        <v>41</v>
      </c>
      <c r="G30" s="38">
        <f>F30/$C30</f>
        <v>0.58823529411764708</v>
      </c>
      <c r="H30" s="20">
        <v>28.1</v>
      </c>
      <c r="I30" s="41">
        <f>H30/$C30</f>
        <v>0.4031563845050215</v>
      </c>
      <c r="J30" s="22">
        <f>K30+M30</f>
        <v>45</v>
      </c>
      <c r="K30" s="20">
        <v>8.6999999999999993</v>
      </c>
      <c r="L30" s="38">
        <f>K30/$J30</f>
        <v>0.19333333333333333</v>
      </c>
      <c r="M30" s="21">
        <v>36.299999999999997</v>
      </c>
      <c r="N30" s="41">
        <f>M30/$J30</f>
        <v>0.80666666666666664</v>
      </c>
      <c r="O30" s="22">
        <f>P30+R30</f>
        <v>3.5</v>
      </c>
      <c r="P30" s="21">
        <v>3.5</v>
      </c>
      <c r="Q30" s="38">
        <f>P30/$O30</f>
        <v>1</v>
      </c>
      <c r="R30" s="21">
        <v>0</v>
      </c>
      <c r="S30" s="41">
        <f>R30/$O30</f>
        <v>0</v>
      </c>
      <c r="T30" s="24">
        <v>1.9</v>
      </c>
      <c r="U30" s="22">
        <f>V30+AB30</f>
        <v>71.3</v>
      </c>
      <c r="V30" s="20">
        <f>X30+Z30</f>
        <v>56.199999999999996</v>
      </c>
      <c r="W30" s="38">
        <f>V30/$U30</f>
        <v>0.78821879382889193</v>
      </c>
      <c r="X30" s="20">
        <v>4.4000000000000004</v>
      </c>
      <c r="Y30" s="42">
        <f>X30/$V30</f>
        <v>7.8291814946619229E-2</v>
      </c>
      <c r="Z30" s="20">
        <v>51.8</v>
      </c>
      <c r="AA30" s="42">
        <f>Z30/$V30</f>
        <v>0.92170818505338081</v>
      </c>
      <c r="AB30" s="20">
        <v>15.1</v>
      </c>
      <c r="AC30" s="41">
        <f>AB30/$U30</f>
        <v>0.21178120617110799</v>
      </c>
      <c r="AD30" s="44">
        <v>1.2</v>
      </c>
      <c r="AE30" s="24">
        <v>1</v>
      </c>
      <c r="AF30" s="25">
        <v>2.2000000000000002</v>
      </c>
      <c r="AG30" s="24">
        <v>0</v>
      </c>
      <c r="AH30" s="25">
        <v>3.1</v>
      </c>
      <c r="AI30" s="25">
        <v>2.2000000000000002</v>
      </c>
      <c r="AJ30" s="80">
        <f>AI30+AH30+AG30+AF30+AE30+AD30+U30+T30+O30+J30+C30</f>
        <v>201.10000000000002</v>
      </c>
      <c r="AK30" s="58">
        <f>AI30+AH30+AG30+AF30+AE30+AD30+U30+T30+O30+J30+C30</f>
        <v>201.10000000000002</v>
      </c>
    </row>
    <row r="31" spans="1:37" s="3" customFormat="1" ht="24" customHeight="1" thickBot="1" x14ac:dyDescent="0.2">
      <c r="A31" s="10"/>
      <c r="B31" s="9" t="s">
        <v>22</v>
      </c>
      <c r="C31" s="50">
        <f>C30/$AJ30</f>
        <v>0.34659373446046743</v>
      </c>
      <c r="D31" s="83">
        <f t="shared" ref="D31" si="90">D30/$AJ30</f>
        <v>2.9835902536051711E-3</v>
      </c>
      <c r="E31" s="83"/>
      <c r="F31" s="83">
        <f t="shared" ref="F31" si="91">F30/$AJ30</f>
        <v>0.20387866732968671</v>
      </c>
      <c r="G31" s="83"/>
      <c r="H31" s="83">
        <f t="shared" ref="H31" si="92">H30/$AJ30</f>
        <v>0.13973147687717552</v>
      </c>
      <c r="I31" s="84"/>
      <c r="J31" s="50">
        <f>J30/$AJ30</f>
        <v>0.22376926902038785</v>
      </c>
      <c r="K31" s="83">
        <f t="shared" ref="K31" si="93">K30/$AJ30</f>
        <v>4.3262058677274978E-2</v>
      </c>
      <c r="L31" s="83"/>
      <c r="M31" s="83">
        <f t="shared" ref="M31" si="94">M30/$AJ30</f>
        <v>0.18050721034311284</v>
      </c>
      <c r="N31" s="84"/>
      <c r="O31" s="50">
        <f>O30/$AJ30</f>
        <v>1.74042764793635E-2</v>
      </c>
      <c r="P31" s="83">
        <f t="shared" ref="P31" si="95">P30/$AJ30</f>
        <v>1.74042764793635E-2</v>
      </c>
      <c r="Q31" s="83"/>
      <c r="R31" s="83">
        <f t="shared" ref="R31" si="96">R30/$AJ30</f>
        <v>0</v>
      </c>
      <c r="S31" s="84"/>
      <c r="T31" s="52">
        <f>T30/$AJ30</f>
        <v>9.4480358030830415E-3</v>
      </c>
      <c r="U31" s="50">
        <f>U30/$AJ30</f>
        <v>0.35454997513674785</v>
      </c>
      <c r="V31" s="83">
        <f t="shared" ref="V31" si="97">V30/$AJ30</f>
        <v>0.27946295375435104</v>
      </c>
      <c r="W31" s="83"/>
      <c r="X31" s="83">
        <f t="shared" ref="X31" si="98">X30/$AJ30</f>
        <v>2.1879661859771256E-2</v>
      </c>
      <c r="Y31" s="83"/>
      <c r="Z31" s="83">
        <f t="shared" ref="Z31" si="99">Z30/$AJ30</f>
        <v>0.25758329189457979</v>
      </c>
      <c r="AA31" s="83"/>
      <c r="AB31" s="83">
        <f t="shared" ref="AB31" si="100">AB30/$AJ30</f>
        <v>7.5087021382396812E-2</v>
      </c>
      <c r="AC31" s="84"/>
      <c r="AD31" s="54">
        <f t="shared" ref="AD31:AI31" si="101">AD30/$AJ30</f>
        <v>5.9671805072103422E-3</v>
      </c>
      <c r="AE31" s="52">
        <f t="shared" si="101"/>
        <v>4.9726504226752857E-3</v>
      </c>
      <c r="AF31" s="52">
        <f t="shared" si="101"/>
        <v>1.0939830929885628E-2</v>
      </c>
      <c r="AG31" s="52">
        <f t="shared" si="101"/>
        <v>0</v>
      </c>
      <c r="AH31" s="52">
        <f t="shared" si="101"/>
        <v>1.5415216310293385E-2</v>
      </c>
      <c r="AI31" s="52">
        <f t="shared" si="101"/>
        <v>1.0939830929885628E-2</v>
      </c>
      <c r="AJ31" s="82"/>
    </row>
    <row r="32" spans="1:37" s="3" customFormat="1" ht="24" customHeight="1" thickTop="1" x14ac:dyDescent="0.15">
      <c r="A32" s="30" t="s">
        <v>21</v>
      </c>
      <c r="B32" s="31"/>
      <c r="C32" s="32">
        <f>D32+F32+H32</f>
        <v>161.69999999999999</v>
      </c>
      <c r="D32" s="33">
        <f>D24+D26+D28+D30</f>
        <v>8.6999999999999993</v>
      </c>
      <c r="E32" s="39">
        <f>D32/$C32</f>
        <v>5.3803339517625233E-2</v>
      </c>
      <c r="F32" s="33">
        <f>F24+F26+F28+F30</f>
        <v>72.400000000000006</v>
      </c>
      <c r="G32" s="39">
        <f>F32/$C32</f>
        <v>0.44774273345701926</v>
      </c>
      <c r="H32" s="33">
        <f>H24+H26+H28+H30</f>
        <v>80.599999999999994</v>
      </c>
      <c r="I32" s="40">
        <f>H32/$C32</f>
        <v>0.49845392702535557</v>
      </c>
      <c r="J32" s="34">
        <f>K32+M32</f>
        <v>253</v>
      </c>
      <c r="K32" s="33">
        <f>K24+K26+K28+K30</f>
        <v>104.60000000000001</v>
      </c>
      <c r="L32" s="39">
        <f>K32/$J32</f>
        <v>0.41343873517786567</v>
      </c>
      <c r="M32" s="33">
        <f>M24+M26+M28+M30</f>
        <v>148.39999999999998</v>
      </c>
      <c r="N32" s="40">
        <f>M32/$J32</f>
        <v>0.58656126482213433</v>
      </c>
      <c r="O32" s="34">
        <f>P32+R32</f>
        <v>27.6</v>
      </c>
      <c r="P32" s="33">
        <f>P24+P26+P28+P30</f>
        <v>17.600000000000001</v>
      </c>
      <c r="Q32" s="39">
        <f>P32/$O32</f>
        <v>0.63768115942028991</v>
      </c>
      <c r="R32" s="33">
        <f>R24+R26+R28+R30</f>
        <v>10</v>
      </c>
      <c r="S32" s="40">
        <f>R32/$O32</f>
        <v>0.36231884057971014</v>
      </c>
      <c r="T32" s="36">
        <f>T24+T26+T28+T30</f>
        <v>20.199999999999996</v>
      </c>
      <c r="U32" s="34">
        <f>V32+AB32</f>
        <v>326</v>
      </c>
      <c r="V32" s="37">
        <f>X32+Z32</f>
        <v>147.29999999999998</v>
      </c>
      <c r="W32" s="39">
        <f>V32/$U32</f>
        <v>0.45184049079754596</v>
      </c>
      <c r="X32" s="33">
        <f>X24+X26+X28+X30</f>
        <v>17.100000000000001</v>
      </c>
      <c r="Y32" s="43">
        <f>X32/$V32</f>
        <v>0.11608961303462324</v>
      </c>
      <c r="Z32" s="33">
        <f>Z24+Z26+Z28+Z30</f>
        <v>130.19999999999999</v>
      </c>
      <c r="AA32" s="43">
        <f>Z32/$V32</f>
        <v>0.88391038696537683</v>
      </c>
      <c r="AB32" s="33">
        <f>AB24+AB26+AB28+AB30</f>
        <v>178.7</v>
      </c>
      <c r="AC32" s="40">
        <f>AB32/$U32</f>
        <v>0.54815950920245393</v>
      </c>
      <c r="AD32" s="45">
        <f t="shared" ref="AD32:AI32" si="102">AD24+AD26+AD28+AD30</f>
        <v>1.2</v>
      </c>
      <c r="AE32" s="36">
        <f t="shared" si="102"/>
        <v>1</v>
      </c>
      <c r="AF32" s="36">
        <f t="shared" si="102"/>
        <v>17.600000000000001</v>
      </c>
      <c r="AG32" s="36">
        <f t="shared" si="102"/>
        <v>1.7</v>
      </c>
      <c r="AH32" s="36">
        <f t="shared" si="102"/>
        <v>11.5</v>
      </c>
      <c r="AI32" s="36">
        <f t="shared" si="102"/>
        <v>10.100000000000001</v>
      </c>
      <c r="AJ32" s="85">
        <f>AI32+AH32+AG32+AF32+AE32+AD32+U32+T32+O32+J32+C32</f>
        <v>831.60000000000014</v>
      </c>
      <c r="AK32" s="58"/>
    </row>
    <row r="33" spans="1:36" s="3" customFormat="1" ht="24" customHeight="1" thickBot="1" x14ac:dyDescent="0.2">
      <c r="A33" s="26"/>
      <c r="B33" s="27" t="s">
        <v>22</v>
      </c>
      <c r="C33" s="49">
        <f>C32/$AJ32</f>
        <v>0.19444444444444439</v>
      </c>
      <c r="D33" s="76">
        <f t="shared" ref="D33" si="103">D32/$AJ32</f>
        <v>1.0461760461760458E-2</v>
      </c>
      <c r="E33" s="76"/>
      <c r="F33" s="76">
        <f t="shared" ref="F33" si="104">F32/$AJ32</f>
        <v>8.7061087061087047E-2</v>
      </c>
      <c r="G33" s="76"/>
      <c r="H33" s="76">
        <f t="shared" ref="H33" si="105">H32/$AJ32</f>
        <v>9.6921596921596895E-2</v>
      </c>
      <c r="I33" s="77"/>
      <c r="J33" s="49">
        <f>J32/$AJ32</f>
        <v>0.30423280423280419</v>
      </c>
      <c r="K33" s="76">
        <f t="shared" ref="K33" si="106">K32/$AJ32</f>
        <v>0.12578162578162577</v>
      </c>
      <c r="L33" s="76"/>
      <c r="M33" s="76">
        <f t="shared" ref="M33" si="107">M32/$AJ32</f>
        <v>0.17845117845117839</v>
      </c>
      <c r="N33" s="77"/>
      <c r="O33" s="49">
        <f>O32/$AJ32</f>
        <v>3.3189033189033185E-2</v>
      </c>
      <c r="P33" s="76">
        <f t="shared" ref="P33" si="108">P32/$AJ32</f>
        <v>2.1164021164021163E-2</v>
      </c>
      <c r="Q33" s="76"/>
      <c r="R33" s="76">
        <f t="shared" ref="R33" si="109">R32/$AJ32</f>
        <v>1.2025012025012024E-2</v>
      </c>
      <c r="S33" s="77"/>
      <c r="T33" s="51">
        <f>T32/$AJ32</f>
        <v>2.4290524290524283E-2</v>
      </c>
      <c r="U33" s="49">
        <f>U32/$AJ32</f>
        <v>0.39201539201539193</v>
      </c>
      <c r="V33" s="76">
        <f t="shared" ref="V33" si="110">V32/$AJ32</f>
        <v>0.17712842712842708</v>
      </c>
      <c r="W33" s="76"/>
      <c r="X33" s="76">
        <f t="shared" ref="X33" si="111">X32/$AJ32</f>
        <v>2.056277056277056E-2</v>
      </c>
      <c r="Y33" s="76"/>
      <c r="Z33" s="76">
        <f t="shared" ref="Z33" si="112">Z32/$AJ32</f>
        <v>0.15656565656565652</v>
      </c>
      <c r="AA33" s="76"/>
      <c r="AB33" s="76">
        <f t="shared" ref="AB33" si="113">AB32/$AJ32</f>
        <v>0.21488696488696485</v>
      </c>
      <c r="AC33" s="77"/>
      <c r="AD33" s="53">
        <f t="shared" ref="AD33:AI33" si="114">AD32/$AJ32</f>
        <v>1.4430014430014428E-3</v>
      </c>
      <c r="AE33" s="51">
        <f t="shared" si="114"/>
        <v>1.2025012025012024E-3</v>
      </c>
      <c r="AF33" s="51">
        <f t="shared" si="114"/>
        <v>2.1164021164021163E-2</v>
      </c>
      <c r="AG33" s="51">
        <f t="shared" si="114"/>
        <v>2.0442520442520437E-3</v>
      </c>
      <c r="AH33" s="51">
        <f t="shared" si="114"/>
        <v>1.3828763828763826E-2</v>
      </c>
      <c r="AI33" s="51">
        <f t="shared" si="114"/>
        <v>1.2145262145262145E-2</v>
      </c>
      <c r="AJ33" s="81"/>
    </row>
  </sheetData>
  <mergeCells count="169">
    <mergeCell ref="AJ32:AJ33"/>
    <mergeCell ref="AJ30:AJ31"/>
    <mergeCell ref="AJ28:AJ29"/>
    <mergeCell ref="AJ26:AJ27"/>
    <mergeCell ref="AJ24:AJ25"/>
    <mergeCell ref="A1:AG1"/>
    <mergeCell ref="AJ20:AJ23"/>
    <mergeCell ref="AJ16:AJ17"/>
    <mergeCell ref="AJ14:AJ15"/>
    <mergeCell ref="AJ12:AJ13"/>
    <mergeCell ref="AJ10:AJ11"/>
    <mergeCell ref="AJ8:AJ9"/>
    <mergeCell ref="AD4:AD7"/>
    <mergeCell ref="T4:T7"/>
    <mergeCell ref="T20:T23"/>
    <mergeCell ref="AD20:AD23"/>
    <mergeCell ref="AE20:AE23"/>
    <mergeCell ref="AF20:AF23"/>
    <mergeCell ref="AJ4:AJ7"/>
    <mergeCell ref="AI4:AI7"/>
    <mergeCell ref="AH4:AH7"/>
    <mergeCell ref="AG4:AG7"/>
    <mergeCell ref="AF4:AF7"/>
    <mergeCell ref="AE4:AE7"/>
    <mergeCell ref="V33:W33"/>
    <mergeCell ref="V31:W31"/>
    <mergeCell ref="V29:W29"/>
    <mergeCell ref="V27:W27"/>
    <mergeCell ref="AB25:AC25"/>
    <mergeCell ref="Z25:AA25"/>
    <mergeCell ref="X25:Y25"/>
    <mergeCell ref="V25:W25"/>
    <mergeCell ref="X31:Y31"/>
    <mergeCell ref="Z31:AA31"/>
    <mergeCell ref="AB31:AC31"/>
    <mergeCell ref="AB33:AC33"/>
    <mergeCell ref="Z33:AA33"/>
    <mergeCell ref="X33:Y33"/>
    <mergeCell ref="X27:Y27"/>
    <mergeCell ref="Z27:AA27"/>
    <mergeCell ref="AB27:AC27"/>
    <mergeCell ref="AB29:AC29"/>
    <mergeCell ref="Z29:AA29"/>
    <mergeCell ref="X29:Y29"/>
    <mergeCell ref="R33:S33"/>
    <mergeCell ref="P33:Q33"/>
    <mergeCell ref="P31:Q31"/>
    <mergeCell ref="R29:S29"/>
    <mergeCell ref="P29:Q29"/>
    <mergeCell ref="R27:S27"/>
    <mergeCell ref="P27:Q27"/>
    <mergeCell ref="K29:L29"/>
    <mergeCell ref="M27:N27"/>
    <mergeCell ref="K27:L27"/>
    <mergeCell ref="M25:N25"/>
    <mergeCell ref="K25:L25"/>
    <mergeCell ref="R31:S31"/>
    <mergeCell ref="R25:S25"/>
    <mergeCell ref="P25:Q25"/>
    <mergeCell ref="D33:E33"/>
    <mergeCell ref="D31:E31"/>
    <mergeCell ref="D29:E29"/>
    <mergeCell ref="D27:E27"/>
    <mergeCell ref="D25:E25"/>
    <mergeCell ref="M29:N29"/>
    <mergeCell ref="M31:N31"/>
    <mergeCell ref="M33:N33"/>
    <mergeCell ref="K33:L33"/>
    <mergeCell ref="K31:L31"/>
    <mergeCell ref="H33:I33"/>
    <mergeCell ref="H31:I31"/>
    <mergeCell ref="H29:I29"/>
    <mergeCell ref="H27:I27"/>
    <mergeCell ref="H25:I25"/>
    <mergeCell ref="F25:G25"/>
    <mergeCell ref="F27:G27"/>
    <mergeCell ref="F29:G29"/>
    <mergeCell ref="F31:G31"/>
    <mergeCell ref="F33:G33"/>
    <mergeCell ref="R11:S11"/>
    <mergeCell ref="P11:Q11"/>
    <mergeCell ref="R9:S9"/>
    <mergeCell ref="P9:Q9"/>
    <mergeCell ref="AB17:AC17"/>
    <mergeCell ref="AB15:AC15"/>
    <mergeCell ref="AB13:AC13"/>
    <mergeCell ref="AB11:AC11"/>
    <mergeCell ref="AB9:AC9"/>
    <mergeCell ref="Z22:AA22"/>
    <mergeCell ref="R17:S17"/>
    <mergeCell ref="P17:Q17"/>
    <mergeCell ref="R15:S15"/>
    <mergeCell ref="P15:Q15"/>
    <mergeCell ref="R13:S13"/>
    <mergeCell ref="P13:Q13"/>
    <mergeCell ref="V15:W15"/>
    <mergeCell ref="V13:W13"/>
    <mergeCell ref="V11:W11"/>
    <mergeCell ref="V9:W9"/>
    <mergeCell ref="H17:I17"/>
    <mergeCell ref="H15:I15"/>
    <mergeCell ref="H13:I13"/>
    <mergeCell ref="D21:E22"/>
    <mergeCell ref="F21:G22"/>
    <mergeCell ref="H21:I22"/>
    <mergeCell ref="K21:L22"/>
    <mergeCell ref="M21:N22"/>
    <mergeCell ref="P21:Q22"/>
    <mergeCell ref="R21:S22"/>
    <mergeCell ref="V21:AA21"/>
    <mergeCell ref="AB21:AC22"/>
    <mergeCell ref="AG20:AG23"/>
    <mergeCell ref="AH20:AH23"/>
    <mergeCell ref="AI20:AI23"/>
    <mergeCell ref="U4:AC4"/>
    <mergeCell ref="H5:I6"/>
    <mergeCell ref="F5:G6"/>
    <mergeCell ref="C20:I20"/>
    <mergeCell ref="J20:N20"/>
    <mergeCell ref="O20:S20"/>
    <mergeCell ref="U20:AC20"/>
    <mergeCell ref="V22:W22"/>
    <mergeCell ref="X22:Y22"/>
    <mergeCell ref="Z17:AA17"/>
    <mergeCell ref="Z15:AA15"/>
    <mergeCell ref="Z13:AA13"/>
    <mergeCell ref="Z11:AA11"/>
    <mergeCell ref="Z9:AA9"/>
    <mergeCell ref="AB5:AC6"/>
    <mergeCell ref="X17:Y17"/>
    <mergeCell ref="X15:Y15"/>
    <mergeCell ref="X13:Y13"/>
    <mergeCell ref="X11:Y11"/>
    <mergeCell ref="X9:Y9"/>
    <mergeCell ref="V17:W17"/>
    <mergeCell ref="O4:S4"/>
    <mergeCell ref="J4:N4"/>
    <mergeCell ref="C4:I4"/>
    <mergeCell ref="X6:Y6"/>
    <mergeCell ref="V5:AA5"/>
    <mergeCell ref="V6:W6"/>
    <mergeCell ref="R5:S6"/>
    <mergeCell ref="M17:N17"/>
    <mergeCell ref="K17:L17"/>
    <mergeCell ref="M15:N15"/>
    <mergeCell ref="M5:N6"/>
    <mergeCell ref="K5:L6"/>
    <mergeCell ref="K15:L15"/>
    <mergeCell ref="M13:N13"/>
    <mergeCell ref="K13:L13"/>
    <mergeCell ref="M11:N11"/>
    <mergeCell ref="K11:L11"/>
    <mergeCell ref="M9:N9"/>
    <mergeCell ref="K9:L9"/>
    <mergeCell ref="F9:G9"/>
    <mergeCell ref="F11:G11"/>
    <mergeCell ref="F13:G13"/>
    <mergeCell ref="F15:G15"/>
    <mergeCell ref="F17:G17"/>
    <mergeCell ref="H11:I11"/>
    <mergeCell ref="H9:I9"/>
    <mergeCell ref="D5:E6"/>
    <mergeCell ref="D17:E17"/>
    <mergeCell ref="D15:E15"/>
    <mergeCell ref="D13:E13"/>
    <mergeCell ref="D11:E11"/>
    <mergeCell ref="D9:E9"/>
    <mergeCell ref="Z6:AA6"/>
    <mergeCell ref="P5:Q6"/>
  </mergeCells>
  <phoneticPr fontId="2"/>
  <pageMargins left="0.70866141732283472" right="0.33" top="0.74803149606299213" bottom="0.74803149606299213" header="0.31496062992125984" footer="0.31496062992125984"/>
  <pageSetup paperSize="8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workbookViewId="0">
      <selection activeCell="AM8" sqref="AM8"/>
    </sheetView>
  </sheetViews>
  <sheetFormatPr defaultRowHeight="13.5" x14ac:dyDescent="0.15"/>
  <cols>
    <col min="1" max="1" width="2.875" style="4" customWidth="1"/>
    <col min="2" max="2" width="7.5" style="5" bestFit="1" customWidth="1"/>
    <col min="3" max="3" width="7.125" style="4" bestFit="1" customWidth="1"/>
    <col min="4" max="4" width="6.5" style="4" customWidth="1"/>
    <col min="5" max="5" width="9" style="4" bestFit="1" customWidth="1"/>
    <col min="6" max="6" width="6.5" style="4" customWidth="1"/>
    <col min="7" max="7" width="9" style="4" bestFit="1" customWidth="1"/>
    <col min="8" max="8" width="6.5" style="4" customWidth="1"/>
    <col min="9" max="9" width="9" style="4" bestFit="1" customWidth="1"/>
    <col min="10" max="10" width="7" style="4" customWidth="1"/>
    <col min="11" max="11" width="6.75" style="4" customWidth="1"/>
    <col min="12" max="12" width="9" style="4" bestFit="1" customWidth="1"/>
    <col min="13" max="13" width="6.75" style="4" customWidth="1"/>
    <col min="14" max="14" width="9" style="4" bestFit="1" customWidth="1"/>
    <col min="15" max="16" width="6.75" style="4" customWidth="1"/>
    <col min="17" max="17" width="9" style="4" bestFit="1" customWidth="1"/>
    <col min="18" max="18" width="6.75" style="4" customWidth="1"/>
    <col min="19" max="19" width="9" style="4" bestFit="1" customWidth="1"/>
    <col min="20" max="20" width="8" style="4" customWidth="1"/>
    <col min="21" max="21" width="8.25" style="4" customWidth="1"/>
    <col min="22" max="22" width="7.375" style="4" customWidth="1"/>
    <col min="23" max="23" width="9" style="4" bestFit="1" customWidth="1"/>
    <col min="24" max="24" width="4.875" style="4" bestFit="1" customWidth="1"/>
    <col min="25" max="25" width="9" style="4" bestFit="1" customWidth="1"/>
    <col min="26" max="26" width="5.875" style="4" bestFit="1" customWidth="1"/>
    <col min="27" max="27" width="9" style="4" bestFit="1" customWidth="1"/>
    <col min="28" max="28" width="5.875" style="4" customWidth="1"/>
    <col min="29" max="29" width="9" style="4" bestFit="1" customWidth="1"/>
    <col min="30" max="31" width="7.625" style="4" customWidth="1"/>
    <col min="32" max="32" width="9" style="4" bestFit="1" customWidth="1"/>
    <col min="33" max="35" width="7.625" style="4" customWidth="1"/>
    <col min="36" max="36" width="7.625" style="4" hidden="1" customWidth="1"/>
    <col min="37" max="37" width="0" style="4" hidden="1" customWidth="1"/>
    <col min="38" max="16384" width="9" style="4"/>
  </cols>
  <sheetData>
    <row r="1" spans="1:37" ht="24" x14ac:dyDescent="0.1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3" spans="1:37" ht="24" customHeight="1" thickBot="1" x14ac:dyDescent="0.2">
      <c r="A3" s="55" t="s">
        <v>29</v>
      </c>
    </row>
    <row r="4" spans="1:37" ht="24" customHeight="1" x14ac:dyDescent="0.15">
      <c r="A4" s="57"/>
      <c r="B4" s="29" t="s">
        <v>23</v>
      </c>
      <c r="C4" s="62" t="s">
        <v>1</v>
      </c>
      <c r="D4" s="63"/>
      <c r="E4" s="63"/>
      <c r="F4" s="63"/>
      <c r="G4" s="63"/>
      <c r="H4" s="63"/>
      <c r="I4" s="64"/>
      <c r="J4" s="62" t="s">
        <v>2</v>
      </c>
      <c r="K4" s="63"/>
      <c r="L4" s="63"/>
      <c r="M4" s="63"/>
      <c r="N4" s="64"/>
      <c r="O4" s="65" t="s">
        <v>5</v>
      </c>
      <c r="P4" s="63"/>
      <c r="Q4" s="63"/>
      <c r="R4" s="63"/>
      <c r="S4" s="64"/>
      <c r="T4" s="66" t="s">
        <v>6</v>
      </c>
      <c r="U4" s="62" t="s">
        <v>7</v>
      </c>
      <c r="V4" s="63"/>
      <c r="W4" s="63"/>
      <c r="X4" s="63"/>
      <c r="Y4" s="63"/>
      <c r="Z4" s="63"/>
      <c r="AA4" s="63"/>
      <c r="AB4" s="63"/>
      <c r="AC4" s="64"/>
      <c r="AD4" s="66" t="s">
        <v>10</v>
      </c>
      <c r="AE4" s="66" t="s">
        <v>11</v>
      </c>
      <c r="AF4" s="66" t="s">
        <v>12</v>
      </c>
      <c r="AG4" s="66" t="s">
        <v>13</v>
      </c>
      <c r="AH4" s="66" t="s">
        <v>14</v>
      </c>
      <c r="AI4" s="66" t="s">
        <v>15</v>
      </c>
      <c r="AJ4" s="68"/>
    </row>
    <row r="5" spans="1:37" ht="24" customHeight="1" x14ac:dyDescent="0.15">
      <c r="A5" s="7"/>
      <c r="B5" s="8" t="s">
        <v>24</v>
      </c>
      <c r="C5" s="7"/>
      <c r="D5" s="70" t="s">
        <v>30</v>
      </c>
      <c r="E5" s="70"/>
      <c r="F5" s="70" t="s">
        <v>16</v>
      </c>
      <c r="G5" s="70"/>
      <c r="H5" s="70" t="s">
        <v>17</v>
      </c>
      <c r="I5" s="72"/>
      <c r="J5" s="7"/>
      <c r="K5" s="73" t="s">
        <v>3</v>
      </c>
      <c r="L5" s="73"/>
      <c r="M5" s="73" t="s">
        <v>4</v>
      </c>
      <c r="N5" s="75"/>
      <c r="O5" s="6"/>
      <c r="P5" s="73" t="s">
        <v>3</v>
      </c>
      <c r="Q5" s="73"/>
      <c r="R5" s="73" t="s">
        <v>4</v>
      </c>
      <c r="S5" s="75"/>
      <c r="T5" s="67"/>
      <c r="U5" s="7"/>
      <c r="V5" s="71" t="s">
        <v>8</v>
      </c>
      <c r="W5" s="71"/>
      <c r="X5" s="70"/>
      <c r="Y5" s="70"/>
      <c r="Z5" s="70"/>
      <c r="AA5" s="70"/>
      <c r="AB5" s="70" t="s">
        <v>9</v>
      </c>
      <c r="AC5" s="72"/>
      <c r="AD5" s="67"/>
      <c r="AE5" s="67"/>
      <c r="AF5" s="67"/>
      <c r="AG5" s="67"/>
      <c r="AH5" s="67"/>
      <c r="AI5" s="67"/>
      <c r="AJ5" s="69"/>
    </row>
    <row r="6" spans="1:37" ht="24" customHeight="1" x14ac:dyDescent="0.15">
      <c r="A6" s="7"/>
      <c r="B6" s="8" t="s">
        <v>25</v>
      </c>
      <c r="C6" s="7"/>
      <c r="D6" s="71"/>
      <c r="E6" s="70"/>
      <c r="F6" s="71"/>
      <c r="G6" s="70"/>
      <c r="H6" s="71"/>
      <c r="I6" s="72"/>
      <c r="J6" s="7"/>
      <c r="K6" s="74"/>
      <c r="L6" s="73"/>
      <c r="M6" s="74"/>
      <c r="N6" s="75"/>
      <c r="O6" s="6"/>
      <c r="P6" s="74"/>
      <c r="Q6" s="73"/>
      <c r="R6" s="74"/>
      <c r="S6" s="75"/>
      <c r="T6" s="67"/>
      <c r="U6" s="7"/>
      <c r="V6" s="78"/>
      <c r="W6" s="79"/>
      <c r="X6" s="74" t="s">
        <v>3</v>
      </c>
      <c r="Y6" s="73"/>
      <c r="Z6" s="74" t="s">
        <v>4</v>
      </c>
      <c r="AA6" s="73"/>
      <c r="AB6" s="71"/>
      <c r="AC6" s="72"/>
      <c r="AD6" s="67"/>
      <c r="AE6" s="67"/>
      <c r="AF6" s="67"/>
      <c r="AG6" s="67"/>
      <c r="AH6" s="67"/>
      <c r="AI6" s="67"/>
      <c r="AJ6" s="69"/>
    </row>
    <row r="7" spans="1:37" s="3" customFormat="1" ht="24" customHeight="1" thickBot="1" x14ac:dyDescent="0.2">
      <c r="A7" s="10"/>
      <c r="B7" s="9"/>
      <c r="C7" s="10"/>
      <c r="D7" s="1"/>
      <c r="E7" s="11" t="s">
        <v>26</v>
      </c>
      <c r="F7" s="1"/>
      <c r="G7" s="11" t="s">
        <v>26</v>
      </c>
      <c r="H7" s="1"/>
      <c r="I7" s="12" t="s">
        <v>26</v>
      </c>
      <c r="J7" s="10"/>
      <c r="K7" s="2"/>
      <c r="L7" s="11" t="s">
        <v>26</v>
      </c>
      <c r="M7" s="2"/>
      <c r="N7" s="12" t="s">
        <v>26</v>
      </c>
      <c r="O7" s="13"/>
      <c r="P7" s="2"/>
      <c r="Q7" s="11" t="s">
        <v>26</v>
      </c>
      <c r="R7" s="2"/>
      <c r="S7" s="12" t="s">
        <v>26</v>
      </c>
      <c r="T7" s="67"/>
      <c r="U7" s="10"/>
      <c r="V7" s="1"/>
      <c r="W7" s="11" t="s">
        <v>26</v>
      </c>
      <c r="X7" s="14"/>
      <c r="Y7" s="15" t="s">
        <v>27</v>
      </c>
      <c r="Z7" s="14"/>
      <c r="AA7" s="15" t="s">
        <v>27</v>
      </c>
      <c r="AB7" s="16"/>
      <c r="AC7" s="12" t="s">
        <v>26</v>
      </c>
      <c r="AD7" s="67"/>
      <c r="AE7" s="67"/>
      <c r="AF7" s="67"/>
      <c r="AG7" s="67"/>
      <c r="AH7" s="67"/>
      <c r="AI7" s="67"/>
      <c r="AJ7" s="69"/>
    </row>
    <row r="8" spans="1:37" s="3" customFormat="1" ht="24" customHeight="1" x14ac:dyDescent="0.15">
      <c r="A8" s="17" t="s">
        <v>0</v>
      </c>
      <c r="B8" s="18"/>
      <c r="C8" s="19">
        <f>D8+F8+H8</f>
        <v>39.5</v>
      </c>
      <c r="D8" s="20">
        <v>1.5</v>
      </c>
      <c r="E8" s="38">
        <f>D8/$C8</f>
        <v>3.7974683544303799E-2</v>
      </c>
      <c r="F8" s="21">
        <v>16</v>
      </c>
      <c r="G8" s="38">
        <f>F8/$C8</f>
        <v>0.4050632911392405</v>
      </c>
      <c r="H8" s="21">
        <v>22</v>
      </c>
      <c r="I8" s="41">
        <f>H8/$C8</f>
        <v>0.55696202531645567</v>
      </c>
      <c r="J8" s="22">
        <f>K8+M8</f>
        <v>79.900000000000006</v>
      </c>
      <c r="K8" s="20">
        <v>37.9</v>
      </c>
      <c r="L8" s="38">
        <f>K8/$J8</f>
        <v>0.474342928660826</v>
      </c>
      <c r="M8" s="21">
        <v>42</v>
      </c>
      <c r="N8" s="41">
        <f>M8/$J8</f>
        <v>0.52565707133917394</v>
      </c>
      <c r="O8" s="23">
        <f>P8+R8</f>
        <v>18.600000000000001</v>
      </c>
      <c r="P8" s="21">
        <v>12</v>
      </c>
      <c r="Q8" s="38">
        <f>P8/$O8</f>
        <v>0.64516129032258063</v>
      </c>
      <c r="R8" s="21">
        <v>6.6</v>
      </c>
      <c r="S8" s="41">
        <f>R8/$O8</f>
        <v>0.35483870967741932</v>
      </c>
      <c r="T8" s="24">
        <v>3.6</v>
      </c>
      <c r="U8" s="48">
        <f>V8+AB8</f>
        <v>52</v>
      </c>
      <c r="V8" s="20">
        <f>X8+Z8</f>
        <v>28.1</v>
      </c>
      <c r="W8" s="38">
        <f>V8/$U8</f>
        <v>0.54038461538461546</v>
      </c>
      <c r="X8" s="20">
        <v>4.4000000000000004</v>
      </c>
      <c r="Y8" s="42">
        <f>X8/$V8</f>
        <v>0.15658362989323843</v>
      </c>
      <c r="Z8" s="20">
        <v>23.7</v>
      </c>
      <c r="AA8" s="42">
        <f>Z8/$V8</f>
        <v>0.84341637010676151</v>
      </c>
      <c r="AB8" s="20">
        <v>23.9</v>
      </c>
      <c r="AC8" s="41">
        <f>AB8/$U8</f>
        <v>0.45961538461538459</v>
      </c>
      <c r="AD8" s="24">
        <v>0</v>
      </c>
      <c r="AE8" s="24">
        <v>0</v>
      </c>
      <c r="AF8" s="25">
        <v>1.5</v>
      </c>
      <c r="AG8" s="25">
        <v>0.4</v>
      </c>
      <c r="AH8" s="25">
        <v>1.6</v>
      </c>
      <c r="AI8" s="25">
        <v>3</v>
      </c>
      <c r="AJ8" s="80">
        <f>AI8+AH8+AG8+AF8+AE8+AD8+U8+T8+O8+J8+C8</f>
        <v>200.10000000000002</v>
      </c>
      <c r="AK8" s="58">
        <f>AI8+AH8+AG8+AF8+AE8+AD8+U8+T8+O8+J8+C8</f>
        <v>200.10000000000002</v>
      </c>
    </row>
    <row r="9" spans="1:37" s="3" customFormat="1" ht="24" customHeight="1" thickBot="1" x14ac:dyDescent="0.2">
      <c r="A9" s="26"/>
      <c r="B9" s="27" t="s">
        <v>22</v>
      </c>
      <c r="C9" s="49">
        <f>C8/$AJ8</f>
        <v>0.19740129935032483</v>
      </c>
      <c r="D9" s="76">
        <f t="shared" ref="D9:H9" si="0">D8/$AJ8</f>
        <v>7.4962518740629676E-3</v>
      </c>
      <c r="E9" s="76"/>
      <c r="F9" s="76">
        <f t="shared" si="0"/>
        <v>7.9960019990004988E-2</v>
      </c>
      <c r="G9" s="76"/>
      <c r="H9" s="76">
        <f t="shared" si="0"/>
        <v>0.10994502748625685</v>
      </c>
      <c r="I9" s="77"/>
      <c r="J9" s="49">
        <f>J8/$AJ8</f>
        <v>0.39930034982508744</v>
      </c>
      <c r="K9" s="76">
        <f t="shared" ref="K9:M9" si="1">K8/$AJ8</f>
        <v>0.1894052973513243</v>
      </c>
      <c r="L9" s="76"/>
      <c r="M9" s="76">
        <f t="shared" si="1"/>
        <v>0.20989505247376308</v>
      </c>
      <c r="N9" s="77"/>
      <c r="O9" s="46">
        <f>O8/$AJ8</f>
        <v>9.2953523238380811E-2</v>
      </c>
      <c r="P9" s="76">
        <f t="shared" ref="P9:R9" si="2">P8/$AJ8</f>
        <v>5.9970014992503741E-2</v>
      </c>
      <c r="Q9" s="76"/>
      <c r="R9" s="76">
        <f t="shared" si="2"/>
        <v>3.2983508245877056E-2</v>
      </c>
      <c r="S9" s="77"/>
      <c r="T9" s="51">
        <f>T8/$AJ8</f>
        <v>1.7991004497751123E-2</v>
      </c>
      <c r="U9" s="49">
        <f>U8/$AJ8</f>
        <v>0.25987006496751619</v>
      </c>
      <c r="V9" s="76">
        <f t="shared" ref="V9:AB9" si="3">V8/$AJ8</f>
        <v>0.14042978510744628</v>
      </c>
      <c r="W9" s="76"/>
      <c r="X9" s="76">
        <f t="shared" si="3"/>
        <v>2.1989005497251374E-2</v>
      </c>
      <c r="Y9" s="76"/>
      <c r="Z9" s="76">
        <f t="shared" si="3"/>
        <v>0.11844077961019489</v>
      </c>
      <c r="AA9" s="76"/>
      <c r="AB9" s="76">
        <f t="shared" si="3"/>
        <v>0.11944027986006994</v>
      </c>
      <c r="AC9" s="77"/>
      <c r="AD9" s="51">
        <f t="shared" ref="AD9:AI9" si="4">AD8/$AJ8</f>
        <v>0</v>
      </c>
      <c r="AE9" s="51">
        <f t="shared" si="4"/>
        <v>0</v>
      </c>
      <c r="AF9" s="51">
        <f t="shared" si="4"/>
        <v>7.4962518740629676E-3</v>
      </c>
      <c r="AG9" s="51">
        <f t="shared" si="4"/>
        <v>1.9990004997501249E-3</v>
      </c>
      <c r="AH9" s="51">
        <f t="shared" si="4"/>
        <v>7.9960019990004995E-3</v>
      </c>
      <c r="AI9" s="51">
        <f t="shared" si="4"/>
        <v>1.4992503748125935E-2</v>
      </c>
      <c r="AJ9" s="81"/>
    </row>
    <row r="10" spans="1:37" s="3" customFormat="1" ht="24" customHeight="1" x14ac:dyDescent="0.15">
      <c r="A10" s="17" t="s">
        <v>18</v>
      </c>
      <c r="B10" s="18"/>
      <c r="C10" s="19">
        <f>D10+F10+H10</f>
        <v>60.2</v>
      </c>
      <c r="D10" s="21">
        <v>3.6</v>
      </c>
      <c r="E10" s="38">
        <f>D10/$C10</f>
        <v>5.9800664451827239E-2</v>
      </c>
      <c r="F10" s="21">
        <v>32.299999999999997</v>
      </c>
      <c r="G10" s="38">
        <f>F10/$C10</f>
        <v>0.53654485049833878</v>
      </c>
      <c r="H10" s="20">
        <v>24.3</v>
      </c>
      <c r="I10" s="41">
        <f>H10/$C10</f>
        <v>0.40365448504983387</v>
      </c>
      <c r="J10" s="22">
        <f>K10+M10</f>
        <v>77.599999999999994</v>
      </c>
      <c r="K10" s="20">
        <v>41.4</v>
      </c>
      <c r="L10" s="38">
        <f>K10/$J10</f>
        <v>0.53350515463917525</v>
      </c>
      <c r="M10" s="21">
        <v>36.200000000000003</v>
      </c>
      <c r="N10" s="41">
        <f>M10/$J10</f>
        <v>0.46649484536082481</v>
      </c>
      <c r="O10" s="23">
        <f>P10+R10</f>
        <v>6.6</v>
      </c>
      <c r="P10" s="21">
        <v>0</v>
      </c>
      <c r="Q10" s="38">
        <f>P10/$O10</f>
        <v>0</v>
      </c>
      <c r="R10" s="21">
        <v>6.6</v>
      </c>
      <c r="S10" s="41">
        <f>R10/$O10</f>
        <v>1</v>
      </c>
      <c r="T10" s="24">
        <v>14</v>
      </c>
      <c r="U10" s="48">
        <f>V10+AB10</f>
        <v>37</v>
      </c>
      <c r="V10" s="21">
        <f>X10+Z10</f>
        <v>28.1</v>
      </c>
      <c r="W10" s="38">
        <f>V10/$U10</f>
        <v>0.75945945945945947</v>
      </c>
      <c r="X10" s="21">
        <v>1</v>
      </c>
      <c r="Y10" s="42">
        <f>X10/$V10</f>
        <v>3.5587188612099641E-2</v>
      </c>
      <c r="Z10" s="20">
        <v>27.1</v>
      </c>
      <c r="AA10" s="42">
        <f>Z10/$V10</f>
        <v>0.96441281138790036</v>
      </c>
      <c r="AB10" s="21">
        <v>8.9</v>
      </c>
      <c r="AC10" s="41">
        <f>AB10/$U10</f>
        <v>0.24054054054054055</v>
      </c>
      <c r="AD10" s="24">
        <v>0</v>
      </c>
      <c r="AE10" s="24">
        <v>0</v>
      </c>
      <c r="AF10" s="24">
        <v>1</v>
      </c>
      <c r="AG10" s="24">
        <v>0</v>
      </c>
      <c r="AH10" s="24">
        <v>3</v>
      </c>
      <c r="AI10" s="25">
        <v>1.9</v>
      </c>
      <c r="AJ10" s="80">
        <f>AI10+AH10+AG10+AF10+AE10+AD10+U10+T10+O10+J10+C10</f>
        <v>201.3</v>
      </c>
      <c r="AK10" s="58">
        <f>AI10+AH10+AG10+AF10+AE10+AD10+U10+T10+O10+J10+C10</f>
        <v>201.3</v>
      </c>
    </row>
    <row r="11" spans="1:37" s="3" customFormat="1" ht="24" customHeight="1" thickBot="1" x14ac:dyDescent="0.2">
      <c r="A11" s="26"/>
      <c r="B11" s="27" t="s">
        <v>22</v>
      </c>
      <c r="C11" s="49">
        <f>C10/$AJ10</f>
        <v>0.29905613512170887</v>
      </c>
      <c r="D11" s="76">
        <f t="shared" ref="D11" si="5">D10/$AJ10</f>
        <v>1.7883755588673621E-2</v>
      </c>
      <c r="E11" s="76"/>
      <c r="F11" s="76">
        <f t="shared" ref="F11" si="6">F10/$AJ10</f>
        <v>0.1604570293094883</v>
      </c>
      <c r="G11" s="76"/>
      <c r="H11" s="76">
        <f t="shared" ref="H11" si="7">H10/$AJ10</f>
        <v>0.12071535022354694</v>
      </c>
      <c r="I11" s="77"/>
      <c r="J11" s="49">
        <f>J10/$AJ10</f>
        <v>0.38549428713363132</v>
      </c>
      <c r="K11" s="76">
        <f t="shared" ref="K11" si="8">K10/$AJ10</f>
        <v>0.20566318926974664</v>
      </c>
      <c r="L11" s="76"/>
      <c r="M11" s="76">
        <f t="shared" ref="M11" si="9">M10/$AJ10</f>
        <v>0.17983109786388476</v>
      </c>
      <c r="N11" s="77"/>
      <c r="O11" s="46">
        <f>O10/$AJ10</f>
        <v>3.2786885245901634E-2</v>
      </c>
      <c r="P11" s="76">
        <f t="shared" ref="P11" si="10">P10/$AJ10</f>
        <v>0</v>
      </c>
      <c r="Q11" s="76"/>
      <c r="R11" s="76">
        <f t="shared" ref="R11" si="11">R10/$AJ10</f>
        <v>3.2786885245901634E-2</v>
      </c>
      <c r="S11" s="77"/>
      <c r="T11" s="51">
        <f>T10/$AJ10</f>
        <v>6.9547938400397413E-2</v>
      </c>
      <c r="U11" s="49">
        <f>U10/$AJ10</f>
        <v>0.18380526577247888</v>
      </c>
      <c r="V11" s="76">
        <f t="shared" ref="V11" si="12">V10/$AJ10</f>
        <v>0.13959264778936911</v>
      </c>
      <c r="W11" s="76"/>
      <c r="X11" s="76">
        <f t="shared" ref="X11" si="13">X10/$AJ10</f>
        <v>4.9677098857426726E-3</v>
      </c>
      <c r="Y11" s="76"/>
      <c r="Z11" s="76">
        <f t="shared" ref="Z11" si="14">Z10/$AJ10</f>
        <v>0.13462493790362642</v>
      </c>
      <c r="AA11" s="76"/>
      <c r="AB11" s="76">
        <f t="shared" ref="AB11" si="15">AB10/$AJ10</f>
        <v>4.4212617983109784E-2</v>
      </c>
      <c r="AC11" s="77"/>
      <c r="AD11" s="51">
        <f t="shared" ref="AD11:AI11" si="16">AD10/$AJ10</f>
        <v>0</v>
      </c>
      <c r="AE11" s="51">
        <f t="shared" si="16"/>
        <v>0</v>
      </c>
      <c r="AF11" s="51">
        <f t="shared" si="16"/>
        <v>4.9677098857426726E-3</v>
      </c>
      <c r="AG11" s="51">
        <f t="shared" si="16"/>
        <v>0</v>
      </c>
      <c r="AH11" s="51">
        <f t="shared" si="16"/>
        <v>1.4903129657228018E-2</v>
      </c>
      <c r="AI11" s="51">
        <f t="shared" si="16"/>
        <v>9.4386487829110771E-3</v>
      </c>
      <c r="AJ11" s="81"/>
    </row>
    <row r="12" spans="1:37" s="3" customFormat="1" ht="24" customHeight="1" x14ac:dyDescent="0.15">
      <c r="A12" s="17" t="s">
        <v>19</v>
      </c>
      <c r="B12" s="18"/>
      <c r="C12" s="19">
        <f>D12+F12+H12</f>
        <v>55.3</v>
      </c>
      <c r="D12" s="21">
        <v>0</v>
      </c>
      <c r="E12" s="38">
        <f>D12/$C12</f>
        <v>0</v>
      </c>
      <c r="F12" s="21">
        <v>28.1</v>
      </c>
      <c r="G12" s="38">
        <f>F12/$C12</f>
        <v>0.50813743218806517</v>
      </c>
      <c r="H12" s="20">
        <v>27.2</v>
      </c>
      <c r="I12" s="41">
        <f>H12/$C12</f>
        <v>0.49186256781193494</v>
      </c>
      <c r="J12" s="22">
        <f>K12+M12</f>
        <v>54.7</v>
      </c>
      <c r="K12" s="21">
        <v>26</v>
      </c>
      <c r="L12" s="38">
        <f>K12/$J12</f>
        <v>0.47531992687385738</v>
      </c>
      <c r="M12" s="21">
        <v>28.7</v>
      </c>
      <c r="N12" s="41">
        <f>M12/$J12</f>
        <v>0.52468007312614251</v>
      </c>
      <c r="O12" s="23">
        <f>P12+R12</f>
        <v>29</v>
      </c>
      <c r="P12" s="21">
        <v>0</v>
      </c>
      <c r="Q12" s="38">
        <f>P12/$O12</f>
        <v>0</v>
      </c>
      <c r="R12" s="21">
        <v>29</v>
      </c>
      <c r="S12" s="41">
        <f>R12/$O12</f>
        <v>1</v>
      </c>
      <c r="T12" s="24">
        <v>11</v>
      </c>
      <c r="U12" s="22">
        <f>V12+AB12</f>
        <v>47.599999999999994</v>
      </c>
      <c r="V12" s="20">
        <f>X12+Z12</f>
        <v>25.2</v>
      </c>
      <c r="W12" s="38">
        <f>V12/$U12</f>
        <v>0.52941176470588236</v>
      </c>
      <c r="X12" s="20">
        <v>2.5</v>
      </c>
      <c r="Y12" s="42">
        <f>X12/$V12</f>
        <v>9.9206349206349215E-2</v>
      </c>
      <c r="Z12" s="20">
        <v>22.7</v>
      </c>
      <c r="AA12" s="42">
        <f>Z12/$V12</f>
        <v>0.90079365079365081</v>
      </c>
      <c r="AB12" s="20">
        <v>22.4</v>
      </c>
      <c r="AC12" s="41">
        <f>AB12/$U12</f>
        <v>0.4705882352941177</v>
      </c>
      <c r="AD12" s="24">
        <v>0</v>
      </c>
      <c r="AE12" s="24">
        <v>0</v>
      </c>
      <c r="AF12" s="24">
        <v>0</v>
      </c>
      <c r="AG12" s="24">
        <v>0</v>
      </c>
      <c r="AH12" s="25">
        <v>1.6</v>
      </c>
      <c r="AI12" s="25">
        <v>1.4</v>
      </c>
      <c r="AJ12" s="80">
        <f>AI12+AH12+AG12+AF12+AE12+AD12+U12+T12+O12+J12+C12</f>
        <v>200.60000000000002</v>
      </c>
      <c r="AK12" s="58">
        <f>AI12+AH12+AG12+AF12+AE12+AD12+U12+T12+O12+J12+C12</f>
        <v>200.60000000000002</v>
      </c>
    </row>
    <row r="13" spans="1:37" s="3" customFormat="1" ht="24" customHeight="1" thickBot="1" x14ac:dyDescent="0.2">
      <c r="A13" s="26"/>
      <c r="B13" s="27" t="s">
        <v>22</v>
      </c>
      <c r="C13" s="49">
        <f>C12/$AJ12</f>
        <v>0.27567298105682947</v>
      </c>
      <c r="D13" s="76">
        <f t="shared" ref="D13" si="17">D12/$AJ12</f>
        <v>0</v>
      </c>
      <c r="E13" s="76"/>
      <c r="F13" s="76">
        <f t="shared" ref="F13" si="18">F12/$AJ12</f>
        <v>0.14007976071784645</v>
      </c>
      <c r="G13" s="76"/>
      <c r="H13" s="76">
        <f t="shared" ref="H13" si="19">H12/$AJ12</f>
        <v>0.13559322033898302</v>
      </c>
      <c r="I13" s="77"/>
      <c r="J13" s="49">
        <f>J12/$AJ12</f>
        <v>0.27268195413758722</v>
      </c>
      <c r="K13" s="76">
        <f t="shared" ref="K13" si="20">K12/$AJ12</f>
        <v>0.1296111665004985</v>
      </c>
      <c r="L13" s="76"/>
      <c r="M13" s="76">
        <f t="shared" ref="M13" si="21">M12/$AJ12</f>
        <v>0.14307078763708872</v>
      </c>
      <c r="N13" s="77"/>
      <c r="O13" s="46">
        <f>O12/$AJ12</f>
        <v>0.14456630109670984</v>
      </c>
      <c r="P13" s="76">
        <f t="shared" ref="P13" si="22">P12/$AJ12</f>
        <v>0</v>
      </c>
      <c r="Q13" s="76"/>
      <c r="R13" s="76">
        <f t="shared" ref="R13" si="23">R12/$AJ12</f>
        <v>0.14456630109670984</v>
      </c>
      <c r="S13" s="77"/>
      <c r="T13" s="51">
        <f>T12/$AJ12</f>
        <v>5.4835493519441669E-2</v>
      </c>
      <c r="U13" s="49">
        <f>U12/$AJ12</f>
        <v>0.23728813559322029</v>
      </c>
      <c r="V13" s="76">
        <f t="shared" ref="V13" si="24">V12/$AJ12</f>
        <v>0.12562313060817545</v>
      </c>
      <c r="W13" s="76"/>
      <c r="X13" s="76">
        <f t="shared" ref="X13" si="25">X12/$AJ12</f>
        <v>1.246261216350947E-2</v>
      </c>
      <c r="Y13" s="76"/>
      <c r="Z13" s="76">
        <f t="shared" ref="Z13" si="26">Z12/$AJ12</f>
        <v>0.11316051844466599</v>
      </c>
      <c r="AA13" s="76"/>
      <c r="AB13" s="76">
        <f t="shared" ref="AB13" si="27">AB12/$AJ12</f>
        <v>0.11166500498504485</v>
      </c>
      <c r="AC13" s="77"/>
      <c r="AD13" s="51">
        <f t="shared" ref="AD13:AI13" si="28">AD12/$AJ12</f>
        <v>0</v>
      </c>
      <c r="AE13" s="51">
        <f t="shared" si="28"/>
        <v>0</v>
      </c>
      <c r="AF13" s="51">
        <f t="shared" si="28"/>
        <v>0</v>
      </c>
      <c r="AG13" s="51">
        <f t="shared" si="28"/>
        <v>0</v>
      </c>
      <c r="AH13" s="51">
        <f t="shared" si="28"/>
        <v>7.9760717846460612E-3</v>
      </c>
      <c r="AI13" s="51">
        <f t="shared" si="28"/>
        <v>6.9790628115653031E-3</v>
      </c>
      <c r="AJ13" s="81"/>
    </row>
    <row r="14" spans="1:37" s="3" customFormat="1" ht="24" customHeight="1" x14ac:dyDescent="0.15">
      <c r="A14" s="17" t="s">
        <v>20</v>
      </c>
      <c r="B14" s="18"/>
      <c r="C14" s="19">
        <f>D14+F14+H14</f>
        <v>60.4</v>
      </c>
      <c r="D14" s="21">
        <v>0.8</v>
      </c>
      <c r="E14" s="38">
        <f>D14/$C14</f>
        <v>1.3245033112582783E-2</v>
      </c>
      <c r="F14" s="21">
        <v>41</v>
      </c>
      <c r="G14" s="38">
        <f>F14/$C14</f>
        <v>0.67880794701986757</v>
      </c>
      <c r="H14" s="20">
        <v>18.600000000000001</v>
      </c>
      <c r="I14" s="41">
        <f>H14/$C14</f>
        <v>0.30794701986754969</v>
      </c>
      <c r="J14" s="22">
        <f>K14+M14</f>
        <v>60.2</v>
      </c>
      <c r="K14" s="21">
        <v>29</v>
      </c>
      <c r="L14" s="38">
        <f>K14/$J14</f>
        <v>0.48172757475083056</v>
      </c>
      <c r="M14" s="21">
        <v>31.2</v>
      </c>
      <c r="N14" s="41">
        <f>M14/$J14</f>
        <v>0.51827242524916939</v>
      </c>
      <c r="O14" s="23">
        <f>P14+R14</f>
        <v>21.200000000000003</v>
      </c>
      <c r="P14" s="21">
        <v>12.8</v>
      </c>
      <c r="Q14" s="38">
        <f>P14/$O14</f>
        <v>0.60377358490566035</v>
      </c>
      <c r="R14" s="21">
        <v>8.4</v>
      </c>
      <c r="S14" s="41">
        <f>R14/$O14</f>
        <v>0.39622641509433959</v>
      </c>
      <c r="T14" s="24">
        <v>2</v>
      </c>
      <c r="U14" s="22">
        <f>V14+AB14</f>
        <v>47.599999999999994</v>
      </c>
      <c r="V14" s="21">
        <f>X14+Z14</f>
        <v>28.599999999999998</v>
      </c>
      <c r="W14" s="38">
        <f>V14/$U14</f>
        <v>0.60084033613445376</v>
      </c>
      <c r="X14" s="21">
        <v>3.4</v>
      </c>
      <c r="Y14" s="42">
        <f>X14/$V14</f>
        <v>0.11888111888111888</v>
      </c>
      <c r="Z14" s="21">
        <v>25.2</v>
      </c>
      <c r="AA14" s="42">
        <f>Z14/$V14</f>
        <v>0.88111888111888115</v>
      </c>
      <c r="AB14" s="20">
        <v>19</v>
      </c>
      <c r="AC14" s="41">
        <f>AB14/$U14</f>
        <v>0.39915966386554624</v>
      </c>
      <c r="AD14" s="24">
        <v>4</v>
      </c>
      <c r="AE14" s="24">
        <v>0</v>
      </c>
      <c r="AF14" s="24">
        <v>0</v>
      </c>
      <c r="AG14" s="24">
        <v>0</v>
      </c>
      <c r="AH14" s="25">
        <v>2.4</v>
      </c>
      <c r="AI14" s="24">
        <v>2.2999999999999998</v>
      </c>
      <c r="AJ14" s="80">
        <f>AI14+AH14+AG14+AF14+AE14+AD14+U14+T14+O14+J14+C14</f>
        <v>200.1</v>
      </c>
      <c r="AK14" s="58">
        <f>AI14+AH14+AG14+AF14+AE14+AD14+U14+T14+O14+J14+C14</f>
        <v>200.1</v>
      </c>
    </row>
    <row r="15" spans="1:37" s="3" customFormat="1" ht="24" customHeight="1" thickBot="1" x14ac:dyDescent="0.2">
      <c r="A15" s="10"/>
      <c r="B15" s="9" t="s">
        <v>22</v>
      </c>
      <c r="C15" s="50">
        <f>C14/$AJ14</f>
        <v>0.30184907546226886</v>
      </c>
      <c r="D15" s="83">
        <f t="shared" ref="D15" si="29">D14/$AJ14</f>
        <v>3.9980009995002506E-3</v>
      </c>
      <c r="E15" s="83"/>
      <c r="F15" s="83">
        <f t="shared" ref="F15" si="30">F14/$AJ14</f>
        <v>0.20489755122438782</v>
      </c>
      <c r="G15" s="83"/>
      <c r="H15" s="83">
        <f t="shared" ref="H15" si="31">H14/$AJ14</f>
        <v>9.2953523238380825E-2</v>
      </c>
      <c r="I15" s="84"/>
      <c r="J15" s="50">
        <f>J14/$AJ14</f>
        <v>0.3008495752123938</v>
      </c>
      <c r="K15" s="83">
        <f t="shared" ref="K15" si="32">K14/$AJ14</f>
        <v>0.14492753623188406</v>
      </c>
      <c r="L15" s="83"/>
      <c r="M15" s="83">
        <f t="shared" ref="M15" si="33">M14/$AJ14</f>
        <v>0.15592203898050974</v>
      </c>
      <c r="N15" s="84"/>
      <c r="O15" s="47">
        <f>O14/$AJ14</f>
        <v>0.10594702648675663</v>
      </c>
      <c r="P15" s="83">
        <f t="shared" ref="P15" si="34">P14/$AJ14</f>
        <v>6.396801599200401E-2</v>
      </c>
      <c r="Q15" s="83"/>
      <c r="R15" s="83">
        <f t="shared" ref="R15" si="35">R14/$AJ14</f>
        <v>4.1979010494752625E-2</v>
      </c>
      <c r="S15" s="84"/>
      <c r="T15" s="52">
        <f>T14/$AJ14</f>
        <v>9.9950024987506252E-3</v>
      </c>
      <c r="U15" s="50">
        <f>U14/$AJ14</f>
        <v>0.23788105947026483</v>
      </c>
      <c r="V15" s="83">
        <f t="shared" ref="V15" si="36">V14/$AJ14</f>
        <v>0.14292853573213393</v>
      </c>
      <c r="W15" s="83"/>
      <c r="X15" s="83">
        <f t="shared" ref="X15" si="37">X14/$AJ14</f>
        <v>1.6991504247876061E-2</v>
      </c>
      <c r="Y15" s="83"/>
      <c r="Z15" s="83">
        <f t="shared" ref="Z15" si="38">Z14/$AJ14</f>
        <v>0.12593703148425786</v>
      </c>
      <c r="AA15" s="83"/>
      <c r="AB15" s="83">
        <f t="shared" ref="AB15" si="39">AB14/$AJ14</f>
        <v>9.4952523738130942E-2</v>
      </c>
      <c r="AC15" s="84"/>
      <c r="AD15" s="52">
        <f t="shared" ref="AD15:AI15" si="40">AD14/$AJ14</f>
        <v>1.999000499750125E-2</v>
      </c>
      <c r="AE15" s="52">
        <f t="shared" si="40"/>
        <v>0</v>
      </c>
      <c r="AF15" s="52">
        <f t="shared" si="40"/>
        <v>0</v>
      </c>
      <c r="AG15" s="52">
        <f t="shared" si="40"/>
        <v>0</v>
      </c>
      <c r="AH15" s="52">
        <f t="shared" si="40"/>
        <v>1.1994002998500749E-2</v>
      </c>
      <c r="AI15" s="52">
        <f t="shared" si="40"/>
        <v>1.1494252873563218E-2</v>
      </c>
      <c r="AJ15" s="82"/>
    </row>
    <row r="16" spans="1:37" s="3" customFormat="1" ht="24" customHeight="1" thickTop="1" x14ac:dyDescent="0.15">
      <c r="A16" s="30" t="s">
        <v>21</v>
      </c>
      <c r="B16" s="31"/>
      <c r="C16" s="32">
        <f>D16+F16+H16</f>
        <v>215.4</v>
      </c>
      <c r="D16" s="33">
        <f>D8+D10+D12+D14</f>
        <v>5.8999999999999995</v>
      </c>
      <c r="E16" s="39">
        <f>D16/$C16</f>
        <v>2.7390900649953573E-2</v>
      </c>
      <c r="F16" s="33">
        <f>F8+F10+F12+F14</f>
        <v>117.4</v>
      </c>
      <c r="G16" s="39">
        <f>F16/$C16</f>
        <v>0.54503249767873729</v>
      </c>
      <c r="H16" s="33">
        <f>H8+H10+H12+H14</f>
        <v>92.1</v>
      </c>
      <c r="I16" s="40">
        <f>H16/$C16</f>
        <v>0.42757660167130918</v>
      </c>
      <c r="J16" s="34">
        <f>K16+M16</f>
        <v>272.39999999999998</v>
      </c>
      <c r="K16" s="33">
        <f>K8+K10+K12+K14</f>
        <v>134.30000000000001</v>
      </c>
      <c r="L16" s="39">
        <f>K16/$J16</f>
        <v>0.49302496328928053</v>
      </c>
      <c r="M16" s="33">
        <f>M8+M10+M12+M14</f>
        <v>138.1</v>
      </c>
      <c r="N16" s="40">
        <f>M16/$J16</f>
        <v>0.50697503671071953</v>
      </c>
      <c r="O16" s="35">
        <f>P16+R16</f>
        <v>75.400000000000006</v>
      </c>
      <c r="P16" s="33">
        <f>P8+P10+P12+P14</f>
        <v>24.8</v>
      </c>
      <c r="Q16" s="39">
        <f>P16/$O16</f>
        <v>0.32891246684350128</v>
      </c>
      <c r="R16" s="33">
        <f>R8+R10+R12+R14</f>
        <v>50.6</v>
      </c>
      <c r="S16" s="40">
        <f>R16/$O16</f>
        <v>0.67108753315649861</v>
      </c>
      <c r="T16" s="36">
        <f>T8+T10+T12+T14</f>
        <v>30.6</v>
      </c>
      <c r="U16" s="34">
        <f>V16+AB16</f>
        <v>184.2</v>
      </c>
      <c r="V16" s="37">
        <f>X16+Z16</f>
        <v>110</v>
      </c>
      <c r="W16" s="39">
        <f>V16/$U16</f>
        <v>0.59717698154180243</v>
      </c>
      <c r="X16" s="33">
        <f>X8+X10+X12+X14</f>
        <v>11.3</v>
      </c>
      <c r="Y16" s="43">
        <f>X16/$V16</f>
        <v>0.10272727272727274</v>
      </c>
      <c r="Z16" s="33">
        <f>Z8+Z10+Z12+Z14</f>
        <v>98.7</v>
      </c>
      <c r="AA16" s="43">
        <f>Z16/$V16</f>
        <v>0.89727272727272733</v>
      </c>
      <c r="AB16" s="33">
        <f>AB8+AB10+AB12+AB14</f>
        <v>74.199999999999989</v>
      </c>
      <c r="AC16" s="40">
        <f>AB16/$U16</f>
        <v>0.40282301845819757</v>
      </c>
      <c r="AD16" s="36">
        <f t="shared" ref="AD16:AI16" si="41">AD8+AD10+AD12+AD14</f>
        <v>4</v>
      </c>
      <c r="AE16" s="36">
        <f t="shared" si="41"/>
        <v>0</v>
      </c>
      <c r="AF16" s="36">
        <f t="shared" si="41"/>
        <v>2.5</v>
      </c>
      <c r="AG16" s="36">
        <f t="shared" si="41"/>
        <v>0.4</v>
      </c>
      <c r="AH16" s="36">
        <f t="shared" si="41"/>
        <v>8.6</v>
      </c>
      <c r="AI16" s="36">
        <f t="shared" si="41"/>
        <v>8.6000000000000014</v>
      </c>
      <c r="AJ16" s="85">
        <f>AI16+AH16+AG16+AF16+AE16+AD16+U16+T16+O16+J16+C16</f>
        <v>802.09999999999991</v>
      </c>
      <c r="AK16" s="58"/>
    </row>
    <row r="17" spans="1:37" s="3" customFormat="1" ht="24" customHeight="1" thickBot="1" x14ac:dyDescent="0.2">
      <c r="A17" s="26"/>
      <c r="B17" s="27" t="s">
        <v>22</v>
      </c>
      <c r="C17" s="49">
        <f>C16/$AJ16</f>
        <v>0.26854506919336746</v>
      </c>
      <c r="D17" s="76">
        <f t="shared" ref="D17" si="42">D16/$AJ16</f>
        <v>7.3556913103104355E-3</v>
      </c>
      <c r="E17" s="76"/>
      <c r="F17" s="76">
        <f t="shared" ref="F17" si="43">F16/$AJ16</f>
        <v>0.14636578980177037</v>
      </c>
      <c r="G17" s="76"/>
      <c r="H17" s="76">
        <f t="shared" ref="H17" si="44">H16/$AJ16</f>
        <v>0.11482358808128663</v>
      </c>
      <c r="I17" s="77"/>
      <c r="J17" s="49">
        <f>J16/$AJ16</f>
        <v>0.33960852761501059</v>
      </c>
      <c r="K17" s="76">
        <f t="shared" ref="K17" si="45">K16/$AJ16</f>
        <v>0.16743548186011722</v>
      </c>
      <c r="L17" s="76"/>
      <c r="M17" s="76">
        <f t="shared" ref="M17" si="46">M16/$AJ16</f>
        <v>0.17217304575489342</v>
      </c>
      <c r="N17" s="77"/>
      <c r="O17" s="46">
        <f>O16/$AJ16</f>
        <v>9.4003241491085923E-2</v>
      </c>
      <c r="P17" s="76">
        <f t="shared" ref="P17" si="47">P16/$AJ16</f>
        <v>3.0918838050118445E-2</v>
      </c>
      <c r="Q17" s="76"/>
      <c r="R17" s="76">
        <f t="shared" ref="R17" si="48">R16/$AJ16</f>
        <v>6.3084403440967468E-2</v>
      </c>
      <c r="S17" s="77"/>
      <c r="T17" s="51">
        <f>T16/$AJ16</f>
        <v>3.8149856626355824E-2</v>
      </c>
      <c r="U17" s="49">
        <f>U16/$AJ16</f>
        <v>0.22964717616257327</v>
      </c>
      <c r="V17" s="76">
        <f t="shared" ref="V17" si="49">V16/$AJ16</f>
        <v>0.13714000748036406</v>
      </c>
      <c r="W17" s="76"/>
      <c r="X17" s="76">
        <f t="shared" ref="X17" si="50">X16/$AJ16</f>
        <v>1.4088018950255582E-2</v>
      </c>
      <c r="Y17" s="76"/>
      <c r="Z17" s="76">
        <f t="shared" ref="Z17" si="51">Z16/$AJ16</f>
        <v>0.12305198853010849</v>
      </c>
      <c r="AA17" s="76"/>
      <c r="AB17" s="76">
        <f t="shared" ref="AB17" si="52">AB16/$AJ16</f>
        <v>9.2507168682209193E-2</v>
      </c>
      <c r="AC17" s="77"/>
      <c r="AD17" s="51">
        <f t="shared" ref="AD17:AI17" si="53">AD16/$AJ16</f>
        <v>4.9869093629223296E-3</v>
      </c>
      <c r="AE17" s="51">
        <f t="shared" si="53"/>
        <v>0</v>
      </c>
      <c r="AF17" s="51">
        <f t="shared" si="53"/>
        <v>3.1168183518264559E-3</v>
      </c>
      <c r="AG17" s="51">
        <f t="shared" si="53"/>
        <v>4.9869093629223296E-4</v>
      </c>
      <c r="AH17" s="51">
        <f t="shared" si="53"/>
        <v>1.0721855130283007E-2</v>
      </c>
      <c r="AI17" s="51">
        <f t="shared" si="53"/>
        <v>1.0721855130283011E-2</v>
      </c>
      <c r="AJ17" s="81"/>
    </row>
    <row r="18" spans="1:37" ht="24" customHeight="1" x14ac:dyDescent="0.15"/>
    <row r="19" spans="1:37" ht="24" customHeight="1" thickBot="1" x14ac:dyDescent="0.2">
      <c r="A19" s="56" t="s">
        <v>28</v>
      </c>
    </row>
    <row r="20" spans="1:37" ht="24" customHeight="1" x14ac:dyDescent="0.15">
      <c r="A20" s="57"/>
      <c r="B20" s="29" t="s">
        <v>23</v>
      </c>
      <c r="C20" s="62" t="s">
        <v>1</v>
      </c>
      <c r="D20" s="63"/>
      <c r="E20" s="63"/>
      <c r="F20" s="63"/>
      <c r="G20" s="63"/>
      <c r="H20" s="63"/>
      <c r="I20" s="64"/>
      <c r="J20" s="62" t="s">
        <v>2</v>
      </c>
      <c r="K20" s="63"/>
      <c r="L20" s="63"/>
      <c r="M20" s="63"/>
      <c r="N20" s="64"/>
      <c r="O20" s="62" t="s">
        <v>5</v>
      </c>
      <c r="P20" s="63"/>
      <c r="Q20" s="63"/>
      <c r="R20" s="63"/>
      <c r="S20" s="64"/>
      <c r="T20" s="66" t="s">
        <v>6</v>
      </c>
      <c r="U20" s="62" t="s">
        <v>7</v>
      </c>
      <c r="V20" s="63"/>
      <c r="W20" s="63"/>
      <c r="X20" s="63"/>
      <c r="Y20" s="63"/>
      <c r="Z20" s="63"/>
      <c r="AA20" s="63"/>
      <c r="AB20" s="63"/>
      <c r="AC20" s="64"/>
      <c r="AD20" s="86" t="s">
        <v>10</v>
      </c>
      <c r="AE20" s="66" t="s">
        <v>11</v>
      </c>
      <c r="AF20" s="66" t="s">
        <v>12</v>
      </c>
      <c r="AG20" s="66" t="s">
        <v>13</v>
      </c>
      <c r="AH20" s="66" t="s">
        <v>14</v>
      </c>
      <c r="AI20" s="66" t="s">
        <v>15</v>
      </c>
      <c r="AJ20" s="68"/>
    </row>
    <row r="21" spans="1:37" ht="24" customHeight="1" x14ac:dyDescent="0.15">
      <c r="A21" s="7"/>
      <c r="B21" s="8" t="s">
        <v>24</v>
      </c>
      <c r="C21" s="7"/>
      <c r="D21" s="70" t="s">
        <v>30</v>
      </c>
      <c r="E21" s="70"/>
      <c r="F21" s="70" t="s">
        <v>16</v>
      </c>
      <c r="G21" s="70"/>
      <c r="H21" s="70" t="s">
        <v>17</v>
      </c>
      <c r="I21" s="72"/>
      <c r="J21" s="7"/>
      <c r="K21" s="73" t="s">
        <v>3</v>
      </c>
      <c r="L21" s="73"/>
      <c r="M21" s="73" t="s">
        <v>4</v>
      </c>
      <c r="N21" s="75"/>
      <c r="O21" s="7"/>
      <c r="P21" s="73" t="s">
        <v>3</v>
      </c>
      <c r="Q21" s="73"/>
      <c r="R21" s="73" t="s">
        <v>4</v>
      </c>
      <c r="S21" s="75"/>
      <c r="T21" s="67"/>
      <c r="U21" s="7"/>
      <c r="V21" s="71" t="s">
        <v>8</v>
      </c>
      <c r="W21" s="71"/>
      <c r="X21" s="70"/>
      <c r="Y21" s="70"/>
      <c r="Z21" s="70"/>
      <c r="AA21" s="70"/>
      <c r="AB21" s="70" t="s">
        <v>9</v>
      </c>
      <c r="AC21" s="72"/>
      <c r="AD21" s="87"/>
      <c r="AE21" s="67"/>
      <c r="AF21" s="67"/>
      <c r="AG21" s="67"/>
      <c r="AH21" s="67"/>
      <c r="AI21" s="67"/>
      <c r="AJ21" s="69"/>
    </row>
    <row r="22" spans="1:37" ht="24" customHeight="1" x14ac:dyDescent="0.15">
      <c r="A22" s="7"/>
      <c r="B22" s="8" t="s">
        <v>25</v>
      </c>
      <c r="C22" s="7"/>
      <c r="D22" s="71"/>
      <c r="E22" s="70"/>
      <c r="F22" s="71"/>
      <c r="G22" s="70"/>
      <c r="H22" s="71"/>
      <c r="I22" s="72"/>
      <c r="J22" s="7"/>
      <c r="K22" s="74"/>
      <c r="L22" s="73"/>
      <c r="M22" s="74"/>
      <c r="N22" s="75"/>
      <c r="O22" s="7"/>
      <c r="P22" s="74"/>
      <c r="Q22" s="73"/>
      <c r="R22" s="74"/>
      <c r="S22" s="75"/>
      <c r="T22" s="67"/>
      <c r="U22" s="7"/>
      <c r="V22" s="78"/>
      <c r="W22" s="79"/>
      <c r="X22" s="74" t="s">
        <v>3</v>
      </c>
      <c r="Y22" s="73"/>
      <c r="Z22" s="74" t="s">
        <v>4</v>
      </c>
      <c r="AA22" s="73"/>
      <c r="AB22" s="71"/>
      <c r="AC22" s="72"/>
      <c r="AD22" s="87"/>
      <c r="AE22" s="67"/>
      <c r="AF22" s="67"/>
      <c r="AG22" s="67"/>
      <c r="AH22" s="67"/>
      <c r="AI22" s="67"/>
      <c r="AJ22" s="69"/>
    </row>
    <row r="23" spans="1:37" s="3" customFormat="1" ht="24" customHeight="1" thickBot="1" x14ac:dyDescent="0.2">
      <c r="A23" s="10"/>
      <c r="B23" s="9"/>
      <c r="C23" s="10"/>
      <c r="D23" s="1"/>
      <c r="E23" s="11" t="s">
        <v>26</v>
      </c>
      <c r="F23" s="1"/>
      <c r="G23" s="11" t="s">
        <v>26</v>
      </c>
      <c r="H23" s="1"/>
      <c r="I23" s="12" t="s">
        <v>26</v>
      </c>
      <c r="J23" s="10"/>
      <c r="K23" s="2"/>
      <c r="L23" s="11" t="s">
        <v>26</v>
      </c>
      <c r="M23" s="2"/>
      <c r="N23" s="12" t="s">
        <v>26</v>
      </c>
      <c r="O23" s="10"/>
      <c r="P23" s="2"/>
      <c r="Q23" s="11" t="s">
        <v>26</v>
      </c>
      <c r="R23" s="2"/>
      <c r="S23" s="12" t="s">
        <v>26</v>
      </c>
      <c r="T23" s="67"/>
      <c r="U23" s="10"/>
      <c r="V23" s="1"/>
      <c r="W23" s="11" t="s">
        <v>26</v>
      </c>
      <c r="X23" s="14"/>
      <c r="Y23" s="15" t="s">
        <v>27</v>
      </c>
      <c r="Z23" s="14"/>
      <c r="AA23" s="15" t="s">
        <v>27</v>
      </c>
      <c r="AB23" s="16"/>
      <c r="AC23" s="12" t="s">
        <v>26</v>
      </c>
      <c r="AD23" s="87"/>
      <c r="AE23" s="67"/>
      <c r="AF23" s="67"/>
      <c r="AG23" s="67"/>
      <c r="AH23" s="67"/>
      <c r="AI23" s="67"/>
      <c r="AJ23" s="69"/>
    </row>
    <row r="24" spans="1:37" s="3" customFormat="1" ht="24" customHeight="1" x14ac:dyDescent="0.15">
      <c r="A24" s="17" t="s">
        <v>0</v>
      </c>
      <c r="B24" s="18"/>
      <c r="C24" s="19">
        <f>D24+F24+H24</f>
        <v>53.5</v>
      </c>
      <c r="D24" s="21">
        <v>2</v>
      </c>
      <c r="E24" s="38">
        <f>D24/$C24</f>
        <v>3.7383177570093455E-2</v>
      </c>
      <c r="F24" s="21">
        <v>41.5</v>
      </c>
      <c r="G24" s="38">
        <f>F24/$C24</f>
        <v>0.77570093457943923</v>
      </c>
      <c r="H24" s="21">
        <v>10</v>
      </c>
      <c r="I24" s="41">
        <f>H24/$C24</f>
        <v>0.18691588785046728</v>
      </c>
      <c r="J24" s="22">
        <f>K24+M24</f>
        <v>54.1</v>
      </c>
      <c r="K24" s="20">
        <v>28.3</v>
      </c>
      <c r="L24" s="38">
        <f>K24/$J24</f>
        <v>0.52310536044362288</v>
      </c>
      <c r="M24" s="21">
        <v>25.8</v>
      </c>
      <c r="N24" s="41">
        <f>M24/$J24</f>
        <v>0.47689463955637706</v>
      </c>
      <c r="O24" s="48">
        <f>P24+R24</f>
        <v>10.1</v>
      </c>
      <c r="P24" s="21">
        <v>10.1</v>
      </c>
      <c r="Q24" s="38">
        <f>P24/$O24</f>
        <v>1</v>
      </c>
      <c r="R24" s="21">
        <v>0</v>
      </c>
      <c r="S24" s="41">
        <f>R24/$O24</f>
        <v>0</v>
      </c>
      <c r="T24" s="24">
        <v>5.5</v>
      </c>
      <c r="U24" s="22">
        <f>V24+AB24</f>
        <v>65.5</v>
      </c>
      <c r="V24" s="20">
        <f>X24+Z24</f>
        <v>27.7</v>
      </c>
      <c r="W24" s="38">
        <f>V24/$U24</f>
        <v>0.42290076335877863</v>
      </c>
      <c r="X24" s="20">
        <v>2.4</v>
      </c>
      <c r="Y24" s="42">
        <f>X24/$V24</f>
        <v>8.6642599277978335E-2</v>
      </c>
      <c r="Z24" s="20">
        <v>25.3</v>
      </c>
      <c r="AA24" s="42">
        <f>Z24/$V24</f>
        <v>0.91335740072202176</v>
      </c>
      <c r="AB24" s="20">
        <v>37.799999999999997</v>
      </c>
      <c r="AC24" s="41">
        <f>AB24/$U24</f>
        <v>0.57709923664122131</v>
      </c>
      <c r="AD24" s="44">
        <v>0</v>
      </c>
      <c r="AE24" s="24">
        <v>0</v>
      </c>
      <c r="AF24" s="25">
        <v>6.4</v>
      </c>
      <c r="AG24" s="25">
        <v>0.4</v>
      </c>
      <c r="AH24" s="25">
        <v>3.2</v>
      </c>
      <c r="AI24" s="24">
        <v>3</v>
      </c>
      <c r="AJ24" s="80">
        <f>AI24+AH24+AG24+AF24+AE24+AD24+U24+T24+O24+J24+C24</f>
        <v>201.7</v>
      </c>
      <c r="AK24" s="58">
        <f>AI24+AH24+AG24+AF24+AE24+AD24+U24+T24+O24+J24+C24</f>
        <v>201.7</v>
      </c>
    </row>
    <row r="25" spans="1:37" s="3" customFormat="1" ht="24" customHeight="1" thickBot="1" x14ac:dyDescent="0.2">
      <c r="A25" s="26"/>
      <c r="B25" s="27" t="s">
        <v>22</v>
      </c>
      <c r="C25" s="49">
        <f>C24/$AJ24</f>
        <v>0.26524541398116014</v>
      </c>
      <c r="D25" s="76">
        <f t="shared" ref="D25" si="54">D24/$AJ24</f>
        <v>9.91571641051066E-3</v>
      </c>
      <c r="E25" s="76"/>
      <c r="F25" s="76">
        <f t="shared" ref="F25" si="55">F24/$AJ24</f>
        <v>0.20575111551809619</v>
      </c>
      <c r="G25" s="76"/>
      <c r="H25" s="76">
        <f t="shared" ref="H25" si="56">H24/$AJ24</f>
        <v>4.9578582052553298E-2</v>
      </c>
      <c r="I25" s="77"/>
      <c r="J25" s="49">
        <f>J24/$AJ24</f>
        <v>0.26822012890431335</v>
      </c>
      <c r="K25" s="76">
        <f t="shared" ref="K25" si="57">K24/$AJ24</f>
        <v>0.14030738720872585</v>
      </c>
      <c r="L25" s="76"/>
      <c r="M25" s="76">
        <f t="shared" ref="M25" si="58">M24/$AJ24</f>
        <v>0.12791274169558753</v>
      </c>
      <c r="N25" s="77"/>
      <c r="O25" s="49">
        <f>O24/$AJ24</f>
        <v>5.0074367873078833E-2</v>
      </c>
      <c r="P25" s="76">
        <f t="shared" ref="P25" si="59">P24/$AJ24</f>
        <v>5.0074367873078833E-2</v>
      </c>
      <c r="Q25" s="76"/>
      <c r="R25" s="76">
        <f t="shared" ref="R25" si="60">R24/$AJ24</f>
        <v>0</v>
      </c>
      <c r="S25" s="77"/>
      <c r="T25" s="51">
        <f>T24/$AJ24</f>
        <v>2.7268220128904314E-2</v>
      </c>
      <c r="U25" s="49">
        <f>U24/$AJ24</f>
        <v>0.32473971244422412</v>
      </c>
      <c r="V25" s="76">
        <f t="shared" ref="V25" si="61">V24/$AJ24</f>
        <v>0.13733267228557264</v>
      </c>
      <c r="W25" s="76"/>
      <c r="X25" s="76">
        <f t="shared" ref="X25" si="62">X24/$AJ24</f>
        <v>1.1898859692612791E-2</v>
      </c>
      <c r="Y25" s="76"/>
      <c r="Z25" s="76">
        <f t="shared" ref="Z25" si="63">Z24/$AJ24</f>
        <v>0.12543381259295985</v>
      </c>
      <c r="AA25" s="76"/>
      <c r="AB25" s="76">
        <f t="shared" ref="AB25" si="64">AB24/$AJ24</f>
        <v>0.18740704015865145</v>
      </c>
      <c r="AC25" s="77"/>
      <c r="AD25" s="53">
        <f t="shared" ref="AD25:AI25" si="65">AD24/$AJ24</f>
        <v>0</v>
      </c>
      <c r="AE25" s="51">
        <f t="shared" si="65"/>
        <v>0</v>
      </c>
      <c r="AF25" s="51">
        <f t="shared" si="65"/>
        <v>3.1730292513634115E-2</v>
      </c>
      <c r="AG25" s="51">
        <f t="shared" si="65"/>
        <v>1.9831432821021322E-3</v>
      </c>
      <c r="AH25" s="51">
        <f t="shared" si="65"/>
        <v>1.5865146256817057E-2</v>
      </c>
      <c r="AI25" s="51">
        <f t="shared" si="65"/>
        <v>1.4873574615765991E-2</v>
      </c>
      <c r="AJ25" s="81"/>
    </row>
    <row r="26" spans="1:37" s="3" customFormat="1" ht="24" customHeight="1" x14ac:dyDescent="0.15">
      <c r="A26" s="17" t="s">
        <v>18</v>
      </c>
      <c r="B26" s="18"/>
      <c r="C26" s="19">
        <f>D26+F26+H26</f>
        <v>27.5</v>
      </c>
      <c r="D26" s="21">
        <v>1</v>
      </c>
      <c r="E26" s="38">
        <f>D26/$C26</f>
        <v>3.6363636363636362E-2</v>
      </c>
      <c r="F26" s="21">
        <v>21.2</v>
      </c>
      <c r="G26" s="38">
        <f>F26/$C26</f>
        <v>0.77090909090909088</v>
      </c>
      <c r="H26" s="20">
        <v>5.3</v>
      </c>
      <c r="I26" s="41">
        <f>H26/$C26</f>
        <v>0.19272727272727272</v>
      </c>
      <c r="J26" s="48">
        <f>K26+M26</f>
        <v>67.099999999999994</v>
      </c>
      <c r="K26" s="21">
        <v>43.5</v>
      </c>
      <c r="L26" s="38">
        <f>K26/$J26</f>
        <v>0.64828614008941887</v>
      </c>
      <c r="M26" s="21">
        <v>23.6</v>
      </c>
      <c r="N26" s="41">
        <f>M26/$J26</f>
        <v>0.35171385991058129</v>
      </c>
      <c r="O26" s="48">
        <f>P26+R26</f>
        <v>6.9</v>
      </c>
      <c r="P26" s="21">
        <v>4.8</v>
      </c>
      <c r="Q26" s="38">
        <f>P26/$O26</f>
        <v>0.69565217391304346</v>
      </c>
      <c r="R26" s="21">
        <v>2.1</v>
      </c>
      <c r="S26" s="41">
        <f>R26/$O26</f>
        <v>0.30434782608695654</v>
      </c>
      <c r="T26" s="24">
        <v>7.7</v>
      </c>
      <c r="U26" s="22">
        <f>V26+AB26</f>
        <v>84.4</v>
      </c>
      <c r="V26" s="21">
        <f>X26+Z26</f>
        <v>28.3</v>
      </c>
      <c r="W26" s="38">
        <f>V26/$U26</f>
        <v>0.33530805687203791</v>
      </c>
      <c r="X26" s="21">
        <v>3</v>
      </c>
      <c r="Y26" s="42">
        <f>X26/$V26</f>
        <v>0.10600706713780919</v>
      </c>
      <c r="Z26" s="21">
        <v>25.3</v>
      </c>
      <c r="AA26" s="42">
        <f>Z26/$V26</f>
        <v>0.89399293286219084</v>
      </c>
      <c r="AB26" s="20">
        <v>56.1</v>
      </c>
      <c r="AC26" s="41">
        <f>AB26/$U26</f>
        <v>0.66469194312796209</v>
      </c>
      <c r="AD26" s="44">
        <v>0</v>
      </c>
      <c r="AE26" s="24">
        <v>0</v>
      </c>
      <c r="AF26" s="24">
        <v>0</v>
      </c>
      <c r="AG26" s="24">
        <v>2.4</v>
      </c>
      <c r="AH26" s="25">
        <v>2.2000000000000002</v>
      </c>
      <c r="AI26" s="25">
        <v>1.9</v>
      </c>
      <c r="AJ26" s="80">
        <f>AI26+AH26+AG26+AF26+AE26+AD26+U26+T26+O26+J26+C26</f>
        <v>200.10000000000002</v>
      </c>
      <c r="AK26" s="58">
        <f>AI26+AH26+AG26+AF26+AE26+AD26+U26+T26+O26+J26+C26</f>
        <v>200.10000000000002</v>
      </c>
    </row>
    <row r="27" spans="1:37" s="3" customFormat="1" ht="24" customHeight="1" thickBot="1" x14ac:dyDescent="0.2">
      <c r="A27" s="26"/>
      <c r="B27" s="27" t="s">
        <v>22</v>
      </c>
      <c r="C27" s="49">
        <f>C26/$AJ26</f>
        <v>0.13743128435782107</v>
      </c>
      <c r="D27" s="76">
        <f t="shared" ref="D27" si="66">D26/$AJ26</f>
        <v>4.9975012493753117E-3</v>
      </c>
      <c r="E27" s="76"/>
      <c r="F27" s="76">
        <f t="shared" ref="F27" si="67">F26/$AJ26</f>
        <v>0.10594702648675661</v>
      </c>
      <c r="G27" s="76"/>
      <c r="H27" s="76">
        <f t="shared" ref="H27" si="68">H26/$AJ26</f>
        <v>2.6486756621689152E-2</v>
      </c>
      <c r="I27" s="77"/>
      <c r="J27" s="49">
        <f>J26/$AJ26</f>
        <v>0.33533233383308342</v>
      </c>
      <c r="K27" s="76">
        <f t="shared" ref="K27" si="69">K26/$AJ26</f>
        <v>0.21739130434782605</v>
      </c>
      <c r="L27" s="76"/>
      <c r="M27" s="76">
        <f t="shared" ref="M27" si="70">M26/$AJ26</f>
        <v>0.11794102948525736</v>
      </c>
      <c r="N27" s="77"/>
      <c r="O27" s="49">
        <f>O26/$AJ26</f>
        <v>3.4482758620689655E-2</v>
      </c>
      <c r="P27" s="76">
        <f t="shared" ref="P27" si="71">P26/$AJ26</f>
        <v>2.3988005997001495E-2</v>
      </c>
      <c r="Q27" s="76"/>
      <c r="R27" s="76">
        <f t="shared" ref="R27" si="72">R26/$AJ26</f>
        <v>1.0494752623688154E-2</v>
      </c>
      <c r="S27" s="77"/>
      <c r="T27" s="51">
        <f>T26/$AJ26</f>
        <v>3.8480759620189903E-2</v>
      </c>
      <c r="U27" s="49">
        <f>U26/$AJ26</f>
        <v>0.42178910544727632</v>
      </c>
      <c r="V27" s="76">
        <f t="shared" ref="V27" si="73">V26/$AJ26</f>
        <v>0.14142928535732133</v>
      </c>
      <c r="W27" s="76"/>
      <c r="X27" s="76">
        <f t="shared" ref="X27" si="74">X26/$AJ26</f>
        <v>1.4992503748125935E-2</v>
      </c>
      <c r="Y27" s="76"/>
      <c r="Z27" s="76">
        <f t="shared" ref="Z27" si="75">Z26/$AJ26</f>
        <v>0.12643678160919539</v>
      </c>
      <c r="AA27" s="76"/>
      <c r="AB27" s="76">
        <f t="shared" ref="AB27" si="76">AB26/$AJ26</f>
        <v>0.28035982008995503</v>
      </c>
      <c r="AC27" s="77"/>
      <c r="AD27" s="53">
        <f t="shared" ref="AD27:AI27" si="77">AD26/$AJ26</f>
        <v>0</v>
      </c>
      <c r="AE27" s="51">
        <f t="shared" si="77"/>
        <v>0</v>
      </c>
      <c r="AF27" s="51">
        <f t="shared" si="77"/>
        <v>0</v>
      </c>
      <c r="AG27" s="51">
        <f t="shared" si="77"/>
        <v>1.1994002998500747E-2</v>
      </c>
      <c r="AH27" s="51">
        <f t="shared" si="77"/>
        <v>1.0994502748625687E-2</v>
      </c>
      <c r="AI27" s="51">
        <f t="shared" si="77"/>
        <v>9.4952523738130925E-3</v>
      </c>
      <c r="AJ27" s="81"/>
    </row>
    <row r="28" spans="1:37" s="3" customFormat="1" ht="24" customHeight="1" x14ac:dyDescent="0.15">
      <c r="A28" s="17" t="s">
        <v>19</v>
      </c>
      <c r="B28" s="18"/>
      <c r="C28" s="19">
        <f>D28+F28+H28</f>
        <v>31</v>
      </c>
      <c r="D28" s="21">
        <v>0</v>
      </c>
      <c r="E28" s="38">
        <f>D28/$C28</f>
        <v>0</v>
      </c>
      <c r="F28" s="21">
        <v>19</v>
      </c>
      <c r="G28" s="38">
        <f>F28/$C28</f>
        <v>0.61290322580645162</v>
      </c>
      <c r="H28" s="21">
        <v>12</v>
      </c>
      <c r="I28" s="41">
        <f>H28/$C28</f>
        <v>0.38709677419354838</v>
      </c>
      <c r="J28" s="22">
        <f>K28+M28</f>
        <v>108.5</v>
      </c>
      <c r="K28" s="20">
        <v>39.5</v>
      </c>
      <c r="L28" s="38">
        <f>K28/$J28</f>
        <v>0.36405529953917048</v>
      </c>
      <c r="M28" s="21">
        <v>69</v>
      </c>
      <c r="N28" s="41">
        <f>M28/$J28</f>
        <v>0.63594470046082952</v>
      </c>
      <c r="O28" s="22">
        <f>P28+R28</f>
        <v>13.5</v>
      </c>
      <c r="P28" s="21">
        <v>0</v>
      </c>
      <c r="Q28" s="38">
        <f>P28/$O28</f>
        <v>0</v>
      </c>
      <c r="R28" s="21">
        <v>13.5</v>
      </c>
      <c r="S28" s="41">
        <f>R28/$O28</f>
        <v>1</v>
      </c>
      <c r="T28" s="24">
        <v>4.4000000000000004</v>
      </c>
      <c r="U28" s="22">
        <f>V28+AB28</f>
        <v>37.6</v>
      </c>
      <c r="V28" s="20">
        <f>X28+Z28</f>
        <v>37.6</v>
      </c>
      <c r="W28" s="38">
        <f>V28/$U28</f>
        <v>1</v>
      </c>
      <c r="X28" s="21">
        <v>5.5</v>
      </c>
      <c r="Y28" s="42">
        <f>X28/$V28</f>
        <v>0.14627659574468085</v>
      </c>
      <c r="Z28" s="20">
        <v>32.1</v>
      </c>
      <c r="AA28" s="42">
        <f>Z28/$V28</f>
        <v>0.85372340425531912</v>
      </c>
      <c r="AB28" s="21">
        <v>0</v>
      </c>
      <c r="AC28" s="41">
        <f>AB28/$U28</f>
        <v>0</v>
      </c>
      <c r="AD28" s="44">
        <v>0</v>
      </c>
      <c r="AE28" s="24">
        <v>0</v>
      </c>
      <c r="AF28" s="25">
        <v>1.9</v>
      </c>
      <c r="AG28" s="24">
        <v>0</v>
      </c>
      <c r="AH28" s="24">
        <v>2</v>
      </c>
      <c r="AI28" s="24">
        <v>2.2999999999999998</v>
      </c>
      <c r="AJ28" s="80">
        <f>AI28+AH28+AG28+AF28+AE28+AD28+U28+T28+O28+J28+C28</f>
        <v>201.2</v>
      </c>
      <c r="AK28" s="58">
        <f>AI28+AH28+AG28+AF28+AE28+AD28+U28+T28+O28+J28+C28</f>
        <v>201.2</v>
      </c>
    </row>
    <row r="29" spans="1:37" s="3" customFormat="1" ht="24" customHeight="1" thickBot="1" x14ac:dyDescent="0.2">
      <c r="A29" s="26"/>
      <c r="B29" s="27" t="s">
        <v>22</v>
      </c>
      <c r="C29" s="49">
        <f>C28/$AJ28</f>
        <v>0.15407554671968191</v>
      </c>
      <c r="D29" s="76">
        <f t="shared" ref="D29" si="78">D28/$AJ28</f>
        <v>0</v>
      </c>
      <c r="E29" s="76"/>
      <c r="F29" s="76">
        <f t="shared" ref="F29" si="79">F28/$AJ28</f>
        <v>9.4433399602385698E-2</v>
      </c>
      <c r="G29" s="76"/>
      <c r="H29" s="76">
        <f t="shared" ref="H29" si="80">H28/$AJ28</f>
        <v>5.9642147117296228E-2</v>
      </c>
      <c r="I29" s="77"/>
      <c r="J29" s="49">
        <f>J28/$AJ28</f>
        <v>0.53926441351888676</v>
      </c>
      <c r="K29" s="76">
        <f t="shared" ref="K29" si="81">K28/$AJ28</f>
        <v>0.19632206759443341</v>
      </c>
      <c r="L29" s="76"/>
      <c r="M29" s="76">
        <f t="shared" ref="M29" si="82">M28/$AJ28</f>
        <v>0.34294234592445327</v>
      </c>
      <c r="N29" s="77"/>
      <c r="O29" s="49">
        <f>O28/$AJ28</f>
        <v>6.7097415506958261E-2</v>
      </c>
      <c r="P29" s="76">
        <f t="shared" ref="P29" si="83">P28/$AJ28</f>
        <v>0</v>
      </c>
      <c r="Q29" s="76"/>
      <c r="R29" s="76">
        <f t="shared" ref="R29" si="84">R28/$AJ28</f>
        <v>6.7097415506958261E-2</v>
      </c>
      <c r="S29" s="77"/>
      <c r="T29" s="51">
        <f>T28/$AJ28</f>
        <v>2.186878727634195E-2</v>
      </c>
      <c r="U29" s="49">
        <f>U28/$AJ28</f>
        <v>0.18687872763419486</v>
      </c>
      <c r="V29" s="76">
        <f t="shared" ref="V29" si="85">V28/$AJ28</f>
        <v>0.18687872763419486</v>
      </c>
      <c r="W29" s="76"/>
      <c r="X29" s="76">
        <f t="shared" ref="X29" si="86">X28/$AJ28</f>
        <v>2.7335984095427437E-2</v>
      </c>
      <c r="Y29" s="76"/>
      <c r="Z29" s="76">
        <f t="shared" ref="Z29" si="87">Z28/$AJ28</f>
        <v>0.15954274353876741</v>
      </c>
      <c r="AA29" s="76"/>
      <c r="AB29" s="76">
        <f t="shared" ref="AB29" si="88">AB28/$AJ28</f>
        <v>0</v>
      </c>
      <c r="AC29" s="77"/>
      <c r="AD29" s="53">
        <f t="shared" ref="AD29:AI29" si="89">AD28/$AJ28</f>
        <v>0</v>
      </c>
      <c r="AE29" s="51">
        <f t="shared" si="89"/>
        <v>0</v>
      </c>
      <c r="AF29" s="51">
        <f t="shared" si="89"/>
        <v>9.4433399602385695E-3</v>
      </c>
      <c r="AG29" s="51">
        <f t="shared" si="89"/>
        <v>0</v>
      </c>
      <c r="AH29" s="51">
        <f t="shared" si="89"/>
        <v>9.9403578528827041E-3</v>
      </c>
      <c r="AI29" s="51">
        <f t="shared" si="89"/>
        <v>1.143141153081511E-2</v>
      </c>
      <c r="AJ29" s="81"/>
    </row>
    <row r="30" spans="1:37" s="3" customFormat="1" ht="24" customHeight="1" x14ac:dyDescent="0.15">
      <c r="A30" s="17" t="s">
        <v>20</v>
      </c>
      <c r="B30" s="18"/>
      <c r="C30" s="19">
        <f>D30+F30+H30</f>
        <v>56.400000000000006</v>
      </c>
      <c r="D30" s="21">
        <v>21.3</v>
      </c>
      <c r="E30" s="38">
        <f>D30/$C30</f>
        <v>0.37765957446808507</v>
      </c>
      <c r="F30" s="21">
        <v>27.1</v>
      </c>
      <c r="G30" s="38">
        <f>F30/$C30</f>
        <v>0.48049645390070922</v>
      </c>
      <c r="H30" s="21">
        <v>8</v>
      </c>
      <c r="I30" s="41">
        <f>H30/$C30</f>
        <v>0.14184397163120566</v>
      </c>
      <c r="J30" s="22">
        <f>K30+M30</f>
        <v>58.900000000000006</v>
      </c>
      <c r="K30" s="20">
        <v>37.200000000000003</v>
      </c>
      <c r="L30" s="38">
        <f>K30/$J30</f>
        <v>0.63157894736842102</v>
      </c>
      <c r="M30" s="21">
        <v>21.7</v>
      </c>
      <c r="N30" s="41">
        <f>M30/$J30</f>
        <v>0.36842105263157893</v>
      </c>
      <c r="O30" s="22">
        <f>P30+R30</f>
        <v>4</v>
      </c>
      <c r="P30" s="21">
        <v>0</v>
      </c>
      <c r="Q30" s="38">
        <f>P30/$O30</f>
        <v>0</v>
      </c>
      <c r="R30" s="21">
        <v>4</v>
      </c>
      <c r="S30" s="41">
        <f>R30/$O30</f>
        <v>1</v>
      </c>
      <c r="T30" s="24">
        <v>7.1</v>
      </c>
      <c r="U30" s="22">
        <f>V30+AB30</f>
        <v>69.5</v>
      </c>
      <c r="V30" s="20">
        <f>X30+Z30</f>
        <v>36.5</v>
      </c>
      <c r="W30" s="38">
        <f>V30/$U30</f>
        <v>0.52517985611510787</v>
      </c>
      <c r="X30" s="20">
        <v>5.0999999999999996</v>
      </c>
      <c r="Y30" s="42">
        <f>X30/$V30</f>
        <v>0.13972602739726026</v>
      </c>
      <c r="Z30" s="20">
        <v>31.4</v>
      </c>
      <c r="AA30" s="42">
        <f>Z30/$V30</f>
        <v>0.86027397260273963</v>
      </c>
      <c r="AB30" s="21">
        <v>33</v>
      </c>
      <c r="AC30" s="41">
        <f>AB30/$U30</f>
        <v>0.47482014388489208</v>
      </c>
      <c r="AD30" s="44">
        <v>0.5</v>
      </c>
      <c r="AE30" s="24">
        <v>0</v>
      </c>
      <c r="AF30" s="24">
        <v>0</v>
      </c>
      <c r="AG30" s="24">
        <v>3.3</v>
      </c>
      <c r="AH30" s="25">
        <v>1.2</v>
      </c>
      <c r="AI30" s="25">
        <v>1.4</v>
      </c>
      <c r="AJ30" s="80">
        <f>AI30+AH30+AG30+AF30+AE30+AD30+U30+T30+O30+J30+C30</f>
        <v>202.3</v>
      </c>
      <c r="AK30" s="58">
        <f>AI30+AH30+AG30+AF30+AE30+AD30+U30+T30+O30+J30+C30</f>
        <v>202.3</v>
      </c>
    </row>
    <row r="31" spans="1:37" s="3" customFormat="1" ht="24" customHeight="1" thickBot="1" x14ac:dyDescent="0.2">
      <c r="A31" s="10"/>
      <c r="B31" s="9" t="s">
        <v>22</v>
      </c>
      <c r="C31" s="50">
        <f>C30/$AJ30</f>
        <v>0.27879387048937221</v>
      </c>
      <c r="D31" s="83">
        <f t="shared" ref="D31" si="90">D30/$AJ30</f>
        <v>0.10528917449332674</v>
      </c>
      <c r="E31" s="83"/>
      <c r="F31" s="83">
        <f t="shared" ref="F31" si="91">F30/$AJ30</f>
        <v>0.13395946613939694</v>
      </c>
      <c r="G31" s="83"/>
      <c r="H31" s="83">
        <f t="shared" ref="H31" si="92">H30/$AJ30</f>
        <v>3.9545229856648538E-2</v>
      </c>
      <c r="I31" s="84"/>
      <c r="J31" s="50">
        <f>J30/$AJ30</f>
        <v>0.29115175481957489</v>
      </c>
      <c r="K31" s="83">
        <f t="shared" ref="K31" si="93">K30/$AJ30</f>
        <v>0.18388531883341572</v>
      </c>
      <c r="L31" s="83"/>
      <c r="M31" s="83">
        <f t="shared" ref="M31" si="94">M30/$AJ30</f>
        <v>0.10726643598615916</v>
      </c>
      <c r="N31" s="84"/>
      <c r="O31" s="50">
        <f>O30/$AJ30</f>
        <v>1.9772614928324269E-2</v>
      </c>
      <c r="P31" s="83">
        <f t="shared" ref="P31" si="95">P30/$AJ30</f>
        <v>0</v>
      </c>
      <c r="Q31" s="83"/>
      <c r="R31" s="83">
        <f t="shared" ref="R31" si="96">R30/$AJ30</f>
        <v>1.9772614928324269E-2</v>
      </c>
      <c r="S31" s="84"/>
      <c r="T31" s="52">
        <f>T30/$AJ30</f>
        <v>3.5096391497775575E-2</v>
      </c>
      <c r="U31" s="50">
        <f>U30/$AJ30</f>
        <v>0.34354918437963416</v>
      </c>
      <c r="V31" s="83">
        <f t="shared" ref="V31" si="97">V30/$AJ30</f>
        <v>0.18042511122095897</v>
      </c>
      <c r="W31" s="83"/>
      <c r="X31" s="83">
        <f t="shared" ref="X31" si="98">X30/$AJ30</f>
        <v>2.5210084033613443E-2</v>
      </c>
      <c r="Y31" s="83"/>
      <c r="Z31" s="83">
        <f t="shared" ref="Z31" si="99">Z30/$AJ30</f>
        <v>0.15521502718734551</v>
      </c>
      <c r="AA31" s="83"/>
      <c r="AB31" s="83">
        <f t="shared" ref="AB31" si="100">AB30/$AJ30</f>
        <v>0.16312407315867522</v>
      </c>
      <c r="AC31" s="84"/>
      <c r="AD31" s="54">
        <f t="shared" ref="AD31:AI31" si="101">AD30/$AJ30</f>
        <v>2.4715768660405336E-3</v>
      </c>
      <c r="AE31" s="52">
        <f t="shared" si="101"/>
        <v>0</v>
      </c>
      <c r="AF31" s="52">
        <f t="shared" si="101"/>
        <v>0</v>
      </c>
      <c r="AG31" s="52">
        <f t="shared" si="101"/>
        <v>1.6312407315867521E-2</v>
      </c>
      <c r="AH31" s="52">
        <f t="shared" si="101"/>
        <v>5.9317844784972807E-3</v>
      </c>
      <c r="AI31" s="52">
        <f t="shared" si="101"/>
        <v>6.9204152249134942E-3</v>
      </c>
      <c r="AJ31" s="82"/>
    </row>
    <row r="32" spans="1:37" s="3" customFormat="1" ht="24" customHeight="1" thickTop="1" x14ac:dyDescent="0.15">
      <c r="A32" s="30" t="s">
        <v>21</v>
      </c>
      <c r="B32" s="31"/>
      <c r="C32" s="32">
        <f>D32+F32+H32</f>
        <v>168.40000000000003</v>
      </c>
      <c r="D32" s="33">
        <f>D24+D26+D28+D30</f>
        <v>24.3</v>
      </c>
      <c r="E32" s="39">
        <f>D32/$C32</f>
        <v>0.14429928741092635</v>
      </c>
      <c r="F32" s="33">
        <f>F24+F26+F28+F30</f>
        <v>108.80000000000001</v>
      </c>
      <c r="G32" s="39">
        <f>F32/$C32</f>
        <v>0.64608076009501181</v>
      </c>
      <c r="H32" s="33">
        <f>H24+H26+H28+H30</f>
        <v>35.299999999999997</v>
      </c>
      <c r="I32" s="40">
        <f>H32/$C32</f>
        <v>0.20961995249406171</v>
      </c>
      <c r="J32" s="34">
        <f>K32+M32</f>
        <v>288.60000000000002</v>
      </c>
      <c r="K32" s="33">
        <f>K24+K26+K28+K30</f>
        <v>148.5</v>
      </c>
      <c r="L32" s="39">
        <f>K32/$J32</f>
        <v>0.5145530145530145</v>
      </c>
      <c r="M32" s="33">
        <f>M24+M26+M28+M30</f>
        <v>140.1</v>
      </c>
      <c r="N32" s="40">
        <f>M32/$J32</f>
        <v>0.48544698544698539</v>
      </c>
      <c r="O32" s="34">
        <f>P32+R32</f>
        <v>34.5</v>
      </c>
      <c r="P32" s="33">
        <f>P24+P26+P28+P30</f>
        <v>14.899999999999999</v>
      </c>
      <c r="Q32" s="39">
        <f>P32/$O32</f>
        <v>0.43188405797101448</v>
      </c>
      <c r="R32" s="33">
        <f>R24+R26+R28+R30</f>
        <v>19.600000000000001</v>
      </c>
      <c r="S32" s="40">
        <f>R32/$O32</f>
        <v>0.56811594202898552</v>
      </c>
      <c r="T32" s="36">
        <f>T24+T26+T28+T30</f>
        <v>24.700000000000003</v>
      </c>
      <c r="U32" s="34">
        <f>V32+AB32</f>
        <v>257</v>
      </c>
      <c r="V32" s="37">
        <f>X32+Z32</f>
        <v>130.1</v>
      </c>
      <c r="W32" s="39">
        <f>V32/$U32</f>
        <v>0.50622568093385212</v>
      </c>
      <c r="X32" s="33">
        <f>X24+X26+X28+X30</f>
        <v>16</v>
      </c>
      <c r="Y32" s="43">
        <f>X32/$V32</f>
        <v>0.12298232129131438</v>
      </c>
      <c r="Z32" s="33">
        <f>Z24+Z26+Z28+Z30</f>
        <v>114.1</v>
      </c>
      <c r="AA32" s="43">
        <f>Z32/$V32</f>
        <v>0.87701767870868563</v>
      </c>
      <c r="AB32" s="33">
        <f>AB24+AB26+AB28+AB30</f>
        <v>126.9</v>
      </c>
      <c r="AC32" s="40">
        <f>AB32/$U32</f>
        <v>0.49377431906614788</v>
      </c>
      <c r="AD32" s="45">
        <f t="shared" ref="AD32:AI32" si="102">AD24+AD26+AD28+AD30</f>
        <v>0.5</v>
      </c>
      <c r="AE32" s="36">
        <f t="shared" si="102"/>
        <v>0</v>
      </c>
      <c r="AF32" s="36">
        <f t="shared" si="102"/>
        <v>8.3000000000000007</v>
      </c>
      <c r="AG32" s="36">
        <f t="shared" si="102"/>
        <v>6.1</v>
      </c>
      <c r="AH32" s="36">
        <f t="shared" si="102"/>
        <v>8.6</v>
      </c>
      <c r="AI32" s="36">
        <f t="shared" si="102"/>
        <v>8.6</v>
      </c>
      <c r="AJ32" s="85">
        <f>AI32+AH32+AG32+AF32+AE32+AD32+U32+T32+O32+J32+C32</f>
        <v>805.30000000000018</v>
      </c>
      <c r="AK32" s="58"/>
    </row>
    <row r="33" spans="1:36" s="3" customFormat="1" ht="24" customHeight="1" thickBot="1" x14ac:dyDescent="0.2">
      <c r="A33" s="26"/>
      <c r="B33" s="27" t="s">
        <v>22</v>
      </c>
      <c r="C33" s="49">
        <f>C32/$AJ32</f>
        <v>0.20911461567117845</v>
      </c>
      <c r="D33" s="76">
        <f t="shared" ref="D33" si="103">D32/$AJ32</f>
        <v>3.017509002856078E-2</v>
      </c>
      <c r="E33" s="76"/>
      <c r="F33" s="76">
        <f t="shared" ref="F33" si="104">F32/$AJ32</f>
        <v>0.13510492983981123</v>
      </c>
      <c r="G33" s="76"/>
      <c r="H33" s="76">
        <f t="shared" ref="H33" si="105">H32/$AJ32</f>
        <v>4.3834595802806395E-2</v>
      </c>
      <c r="I33" s="77"/>
      <c r="J33" s="49">
        <f>J32/$AJ32</f>
        <v>0.35837576058611692</v>
      </c>
      <c r="K33" s="76">
        <f t="shared" ref="K33" si="106">K32/$AJ32</f>
        <v>0.18440332795231587</v>
      </c>
      <c r="L33" s="76"/>
      <c r="M33" s="76">
        <f t="shared" ref="M33" si="107">M32/$AJ32</f>
        <v>0.17397243263380102</v>
      </c>
      <c r="N33" s="77"/>
      <c r="O33" s="49">
        <f>O32/$AJ32</f>
        <v>4.2841177201043079E-2</v>
      </c>
      <c r="P33" s="76">
        <f t="shared" ref="P33" si="108">P32/$AJ32</f>
        <v>1.8502421457841794E-2</v>
      </c>
      <c r="Q33" s="76"/>
      <c r="R33" s="76">
        <f t="shared" ref="R33" si="109">R32/$AJ32</f>
        <v>2.4338755743201289E-2</v>
      </c>
      <c r="S33" s="77"/>
      <c r="T33" s="51">
        <f>T32/$AJ32</f>
        <v>3.0671799329442442E-2</v>
      </c>
      <c r="U33" s="49">
        <f>U32/$AJ32</f>
        <v>0.31913572581646582</v>
      </c>
      <c r="V33" s="76">
        <f t="shared" ref="V33" si="110">V32/$AJ32</f>
        <v>0.16155470011175954</v>
      </c>
      <c r="W33" s="76"/>
      <c r="X33" s="76">
        <f t="shared" ref="X33" si="111">X32/$AJ32</f>
        <v>1.9868372035266355E-2</v>
      </c>
      <c r="Y33" s="76"/>
      <c r="Z33" s="76">
        <f t="shared" ref="Z33" si="112">Z32/$AJ32</f>
        <v>0.1416863280764932</v>
      </c>
      <c r="AA33" s="76"/>
      <c r="AB33" s="76">
        <f t="shared" ref="AB33" si="113">AB32/$AJ32</f>
        <v>0.15758102570470628</v>
      </c>
      <c r="AC33" s="77"/>
      <c r="AD33" s="53">
        <f t="shared" ref="AD33:AI33" si="114">AD32/$AJ32</f>
        <v>6.2088662610207358E-4</v>
      </c>
      <c r="AE33" s="51">
        <f t="shared" si="114"/>
        <v>0</v>
      </c>
      <c r="AF33" s="51">
        <f t="shared" si="114"/>
        <v>1.0306717993294422E-2</v>
      </c>
      <c r="AG33" s="51">
        <f t="shared" si="114"/>
        <v>7.5748168384452974E-3</v>
      </c>
      <c r="AH33" s="51">
        <f t="shared" si="114"/>
        <v>1.0679249968955666E-2</v>
      </c>
      <c r="AI33" s="51">
        <f t="shared" si="114"/>
        <v>1.0679249968955666E-2</v>
      </c>
      <c r="AJ33" s="81"/>
    </row>
  </sheetData>
  <mergeCells count="169">
    <mergeCell ref="V33:W33"/>
    <mergeCell ref="X33:Y33"/>
    <mergeCell ref="Z33:AA33"/>
    <mergeCell ref="AB33:AC33"/>
    <mergeCell ref="Z31:AA31"/>
    <mergeCell ref="AB31:AC31"/>
    <mergeCell ref="AJ32:AJ33"/>
    <mergeCell ref="D33:E33"/>
    <mergeCell ref="F33:G33"/>
    <mergeCell ref="H33:I33"/>
    <mergeCell ref="K33:L33"/>
    <mergeCell ref="M33:N33"/>
    <mergeCell ref="P33:Q33"/>
    <mergeCell ref="R33:S33"/>
    <mergeCell ref="AJ30:AJ31"/>
    <mergeCell ref="D31:E31"/>
    <mergeCell ref="F31:G31"/>
    <mergeCell ref="H31:I31"/>
    <mergeCell ref="K31:L31"/>
    <mergeCell ref="M31:N31"/>
    <mergeCell ref="P31:Q31"/>
    <mergeCell ref="R31:S31"/>
    <mergeCell ref="V31:W31"/>
    <mergeCell ref="X31:Y31"/>
    <mergeCell ref="P29:Q29"/>
    <mergeCell ref="R29:S29"/>
    <mergeCell ref="V29:W29"/>
    <mergeCell ref="X29:Y29"/>
    <mergeCell ref="Z29:AA29"/>
    <mergeCell ref="AB29:AC29"/>
    <mergeCell ref="V27:W27"/>
    <mergeCell ref="X27:Y27"/>
    <mergeCell ref="Z27:AA27"/>
    <mergeCell ref="AB27:AC27"/>
    <mergeCell ref="AJ28:AJ29"/>
    <mergeCell ref="D29:E29"/>
    <mergeCell ref="F29:G29"/>
    <mergeCell ref="H29:I29"/>
    <mergeCell ref="K29:L29"/>
    <mergeCell ref="M29:N29"/>
    <mergeCell ref="Z25:AA25"/>
    <mergeCell ref="AB25:AC25"/>
    <mergeCell ref="AJ26:AJ27"/>
    <mergeCell ref="D27:E27"/>
    <mergeCell ref="F27:G27"/>
    <mergeCell ref="H27:I27"/>
    <mergeCell ref="K27:L27"/>
    <mergeCell ref="M27:N27"/>
    <mergeCell ref="P27:Q27"/>
    <mergeCell ref="R27:S27"/>
    <mergeCell ref="AJ24:AJ25"/>
    <mergeCell ref="D25:E25"/>
    <mergeCell ref="F25:G25"/>
    <mergeCell ref="H25:I25"/>
    <mergeCell ref="K25:L25"/>
    <mergeCell ref="M25:N25"/>
    <mergeCell ref="P25:Q25"/>
    <mergeCell ref="R25:S25"/>
    <mergeCell ref="V25:W25"/>
    <mergeCell ref="X25:Y25"/>
    <mergeCell ref="AJ20:AJ23"/>
    <mergeCell ref="D21:E22"/>
    <mergeCell ref="F21:G22"/>
    <mergeCell ref="H21:I22"/>
    <mergeCell ref="K21:L22"/>
    <mergeCell ref="M21:N22"/>
    <mergeCell ref="P21:Q22"/>
    <mergeCell ref="R21:S22"/>
    <mergeCell ref="V21:AA21"/>
    <mergeCell ref="AB21:AC22"/>
    <mergeCell ref="AD20:AD23"/>
    <mergeCell ref="AE20:AE23"/>
    <mergeCell ref="AF20:AF23"/>
    <mergeCell ref="AG20:AG23"/>
    <mergeCell ref="AH20:AH23"/>
    <mergeCell ref="AI20:AI23"/>
    <mergeCell ref="AJ16:AJ17"/>
    <mergeCell ref="R17:S17"/>
    <mergeCell ref="V17:W17"/>
    <mergeCell ref="X17:Y17"/>
    <mergeCell ref="Z17:AA17"/>
    <mergeCell ref="AB17:AC17"/>
    <mergeCell ref="C20:I20"/>
    <mergeCell ref="J20:N20"/>
    <mergeCell ref="O20:S20"/>
    <mergeCell ref="T20:T23"/>
    <mergeCell ref="U20:AC20"/>
    <mergeCell ref="V22:W22"/>
    <mergeCell ref="X22:Y22"/>
    <mergeCell ref="Z22:AA22"/>
    <mergeCell ref="D17:E17"/>
    <mergeCell ref="F17:G17"/>
    <mergeCell ref="H17:I17"/>
    <mergeCell ref="K17:L17"/>
    <mergeCell ref="M17:N17"/>
    <mergeCell ref="P17:Q17"/>
    <mergeCell ref="AB13:AC13"/>
    <mergeCell ref="AJ14:AJ15"/>
    <mergeCell ref="D15:E15"/>
    <mergeCell ref="F15:G15"/>
    <mergeCell ref="H15:I15"/>
    <mergeCell ref="K15:L15"/>
    <mergeCell ref="M15:N15"/>
    <mergeCell ref="P15:Q15"/>
    <mergeCell ref="R15:S15"/>
    <mergeCell ref="V15:W15"/>
    <mergeCell ref="X15:Y15"/>
    <mergeCell ref="Z15:AA15"/>
    <mergeCell ref="AB15:AC15"/>
    <mergeCell ref="AJ10:AJ11"/>
    <mergeCell ref="R11:S11"/>
    <mergeCell ref="V11:W11"/>
    <mergeCell ref="X11:Y11"/>
    <mergeCell ref="Z11:AA11"/>
    <mergeCell ref="AJ8:AJ9"/>
    <mergeCell ref="AB11:AC11"/>
    <mergeCell ref="AJ12:AJ13"/>
    <mergeCell ref="D13:E13"/>
    <mergeCell ref="F13:G13"/>
    <mergeCell ref="H13:I13"/>
    <mergeCell ref="K13:L13"/>
    <mergeCell ref="M13:N13"/>
    <mergeCell ref="P13:Q13"/>
    <mergeCell ref="R13:S13"/>
    <mergeCell ref="V13:W13"/>
    <mergeCell ref="D11:E11"/>
    <mergeCell ref="F11:G11"/>
    <mergeCell ref="H11:I11"/>
    <mergeCell ref="K11:L11"/>
    <mergeCell ref="M11:N11"/>
    <mergeCell ref="P11:Q11"/>
    <mergeCell ref="X13:Y13"/>
    <mergeCell ref="Z13:AA13"/>
    <mergeCell ref="D9:E9"/>
    <mergeCell ref="F9:G9"/>
    <mergeCell ref="H9:I9"/>
    <mergeCell ref="K9:L9"/>
    <mergeCell ref="M9:N9"/>
    <mergeCell ref="P9:Q9"/>
    <mergeCell ref="V5:AA5"/>
    <mergeCell ref="AB5:AC6"/>
    <mergeCell ref="V6:W6"/>
    <mergeCell ref="X6:Y6"/>
    <mergeCell ref="Z6:AA6"/>
    <mergeCell ref="R9:S9"/>
    <mergeCell ref="V9:W9"/>
    <mergeCell ref="X9:Y9"/>
    <mergeCell ref="Z9:AA9"/>
    <mergeCell ref="AB9:AC9"/>
    <mergeCell ref="AH4:AH7"/>
    <mergeCell ref="AI4:AI7"/>
    <mergeCell ref="AJ4:AJ7"/>
    <mergeCell ref="D5:E6"/>
    <mergeCell ref="F5:G6"/>
    <mergeCell ref="H5:I6"/>
    <mergeCell ref="K5:L6"/>
    <mergeCell ref="M5:N6"/>
    <mergeCell ref="P5:Q6"/>
    <mergeCell ref="R5:S6"/>
    <mergeCell ref="A1:AG1"/>
    <mergeCell ref="C4:I4"/>
    <mergeCell ref="J4:N4"/>
    <mergeCell ref="O4:S4"/>
    <mergeCell ref="T4:T7"/>
    <mergeCell ref="U4:AC4"/>
    <mergeCell ref="AD4:AD7"/>
    <mergeCell ref="AE4:AE7"/>
    <mergeCell ref="AF4:AF7"/>
    <mergeCell ref="AG4:AG7"/>
  </mergeCells>
  <phoneticPr fontId="2"/>
  <pageMargins left="0.70866141732283472" right="0.33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年間通算</vt:lpstr>
      <vt:lpstr>夏季分</vt:lpstr>
      <vt:lpstr>冬季分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2021-01-04T04:21:50Z</dcterms:modified>
</cp:coreProperties>
</file>